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4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Tracy_SDMP_Update_8750001\Civil\Docs\Submittals\SDMP_Aug2022\Appendices\E_Detention_Basins\Master_Plan_Basins\Westside\"/>
    </mc:Choice>
  </mc:AlternateContent>
  <xr:revisionPtr revIDLastSave="0" documentId="13_ncr:1_{C28AF765-1730-4412-99C8-4D737FF7A75F}" xr6:coauthVersionLast="47" xr6:coauthVersionMax="47" xr10:uidLastSave="{00000000-0000-0000-0000-000000000000}"/>
  <bookViews>
    <workbookView xWindow="-120" yWindow="-120" windowWidth="24240" windowHeight="13140" firstSheet="1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  <sheet name="Sheet1" sheetId="7" r:id="rId6"/>
    <sheet name="2012 Trib Area" sheetId="6" r:id="rId7"/>
  </sheets>
  <externalReferences>
    <externalReference r:id="rId8"/>
    <externalReference r:id="rId9"/>
    <externalReference r:id="rId10"/>
  </externalReferences>
  <definedNames>
    <definedName name="solver_adj" localSheetId="0" hidden="1">'100yr_24hr_2.99'!$Y$6:$Y$8,'100yr_24hr_2.99'!$Y$10</definedName>
    <definedName name="solver_adj" localSheetId="4" hidden="1">'Basin Evaluation'!$C$4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Evaluation'!$AG$7</definedName>
    <definedName name="solver_lhs2" localSheetId="0" hidden="1">'100yr_24hr_2.99'!$Y$10</definedName>
    <definedName name="solver_lhs2" localSheetId="4" hidden="1">'Basin Evaluation'!$AI$4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2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Evaluation'!$C$17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2</definedName>
    <definedName name="solver_rel2" localSheetId="0" hidden="1">3</definedName>
    <definedName name="solver_rel2" localSheetId="4" hidden="1">1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0.25</definedName>
    <definedName name="solver_rhs2" localSheetId="0" hidden="1">-1</definedName>
    <definedName name="solver_rhs2" localSheetId="4" hidden="1">'Basin Evaluation'!$AI$5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2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5" i="7" l="1"/>
  <c r="C6" i="7" s="1"/>
  <c r="P12" i="2" l="1"/>
  <c r="F293" i="2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R54" i="2"/>
  <c r="R78" i="2" s="1"/>
  <c r="F54" i="2"/>
  <c r="S53" i="2"/>
  <c r="R53" i="2"/>
  <c r="R77" i="2" s="1"/>
  <c r="F53" i="2"/>
  <c r="S52" i="2"/>
  <c r="R52" i="2"/>
  <c r="R76" i="2" s="1"/>
  <c r="F52" i="2"/>
  <c r="S51" i="2"/>
  <c r="R51" i="2"/>
  <c r="R75" i="2" s="1"/>
  <c r="F51" i="2"/>
  <c r="S50" i="2"/>
  <c r="R50" i="2"/>
  <c r="R74" i="2" s="1"/>
  <c r="F50" i="2"/>
  <c r="S49" i="2"/>
  <c r="R49" i="2"/>
  <c r="R73" i="2" s="1"/>
  <c r="F49" i="2"/>
  <c r="S48" i="2"/>
  <c r="R48" i="2"/>
  <c r="R72" i="2" s="1"/>
  <c r="F48" i="2"/>
  <c r="S47" i="2"/>
  <c r="R47" i="2"/>
  <c r="R71" i="2" s="1"/>
  <c r="F47" i="2"/>
  <c r="S46" i="2"/>
  <c r="T46" i="2" s="1"/>
  <c r="R46" i="2"/>
  <c r="R70" i="2" s="1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R68" i="2" s="1"/>
  <c r="F44" i="2"/>
  <c r="S43" i="2"/>
  <c r="S67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R66" i="2" s="1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R40" i="2"/>
  <c r="R64" i="2" s="1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T37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R55" i="2" s="1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0" i="2"/>
  <c r="F12" i="2"/>
  <c r="T11" i="2"/>
  <c r="P11" i="2"/>
  <c r="M7" i="2" s="1"/>
  <c r="F11" i="2"/>
  <c r="T10" i="2"/>
  <c r="F10" i="2"/>
  <c r="T9" i="2"/>
  <c r="P9" i="2"/>
  <c r="F9" i="2"/>
  <c r="T8" i="2"/>
  <c r="P8" i="2"/>
  <c r="F8" i="2"/>
  <c r="T7" i="2"/>
  <c r="P7" i="2"/>
  <c r="M12" i="2" s="1"/>
  <c r="H7" i="2"/>
  <c r="H8" i="2" s="1"/>
  <c r="G7" i="2"/>
  <c r="G8" i="2" s="1"/>
  <c r="G9" i="2" s="1"/>
  <c r="F7" i="2"/>
  <c r="B7" i="2"/>
  <c r="B8" i="2" s="1"/>
  <c r="F6" i="2"/>
  <c r="BH5" i="2"/>
  <c r="BB8" i="2" s="1"/>
  <c r="T31" i="2" l="1"/>
  <c r="T40" i="2"/>
  <c r="T41" i="2"/>
  <c r="T42" i="2"/>
  <c r="M13" i="2"/>
  <c r="N13" i="2" s="1"/>
  <c r="S64" i="2"/>
  <c r="S88" i="2" s="1"/>
  <c r="S112" i="2" s="1"/>
  <c r="S136" i="2" s="1"/>
  <c r="S160" i="2" s="1"/>
  <c r="S184" i="2" s="1"/>
  <c r="S208" i="2" s="1"/>
  <c r="S232" i="2" s="1"/>
  <c r="M11" i="2"/>
  <c r="S91" i="2"/>
  <c r="S115" i="2" s="1"/>
  <c r="S139" i="2" s="1"/>
  <c r="S163" i="2" s="1"/>
  <c r="S187" i="2" s="1"/>
  <c r="S211" i="2" s="1"/>
  <c r="S235" i="2" s="1"/>
  <c r="G10" i="2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I8" i="2"/>
  <c r="H9" i="2"/>
  <c r="M15" i="2"/>
  <c r="N15" i="2" s="1"/>
  <c r="M10" i="2"/>
  <c r="N10" i="2" s="1"/>
  <c r="N9" i="2"/>
  <c r="N14" i="2"/>
  <c r="N12" i="2"/>
  <c r="N16" i="2"/>
  <c r="N8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1" i="2"/>
  <c r="T38" i="2"/>
  <c r="R63" i="2"/>
  <c r="T44" i="2"/>
  <c r="R94" i="2"/>
  <c r="S71" i="2"/>
  <c r="S95" i="2" s="1"/>
  <c r="S119" i="2" s="1"/>
  <c r="S143" i="2" s="1"/>
  <c r="S167" i="2" s="1"/>
  <c r="S191" i="2" s="1"/>
  <c r="S215" i="2" s="1"/>
  <c r="S239" i="2" s="1"/>
  <c r="T47" i="2"/>
  <c r="S76" i="2"/>
  <c r="S100" i="2" s="1"/>
  <c r="S124" i="2" s="1"/>
  <c r="S148" i="2" s="1"/>
  <c r="S172" i="2" s="1"/>
  <c r="S196" i="2" s="1"/>
  <c r="S220" i="2" s="1"/>
  <c r="S244" i="2" s="1"/>
  <c r="T52" i="2"/>
  <c r="N7" i="2"/>
  <c r="R56" i="2"/>
  <c r="R58" i="2"/>
  <c r="R60" i="2"/>
  <c r="T45" i="2"/>
  <c r="R99" i="2"/>
  <c r="R92" i="2"/>
  <c r="T68" i="2"/>
  <c r="T33" i="2"/>
  <c r="T35" i="2"/>
  <c r="T43" i="2"/>
  <c r="R93" i="2"/>
  <c r="T69" i="2"/>
  <c r="S72" i="2"/>
  <c r="S96" i="2" s="1"/>
  <c r="S120" i="2" s="1"/>
  <c r="S144" i="2" s="1"/>
  <c r="S168" i="2" s="1"/>
  <c r="S192" i="2" s="1"/>
  <c r="S216" i="2" s="1"/>
  <c r="S240" i="2" s="1"/>
  <c r="T48" i="2"/>
  <c r="T76" i="2"/>
  <c r="R100" i="2"/>
  <c r="U247" i="2"/>
  <c r="T39" i="2"/>
  <c r="R88" i="2"/>
  <c r="T64" i="2"/>
  <c r="S75" i="2"/>
  <c r="S99" i="2" s="1"/>
  <c r="S123" i="2" s="1"/>
  <c r="S147" i="2" s="1"/>
  <c r="S171" i="2" s="1"/>
  <c r="S195" i="2" s="1"/>
  <c r="S219" i="2" s="1"/>
  <c r="S243" i="2" s="1"/>
  <c r="T51" i="2"/>
  <c r="S73" i="2"/>
  <c r="S97" i="2" s="1"/>
  <c r="S121" i="2" s="1"/>
  <c r="S145" i="2" s="1"/>
  <c r="S169" i="2" s="1"/>
  <c r="S193" i="2" s="1"/>
  <c r="S217" i="2" s="1"/>
  <c r="S241" i="2" s="1"/>
  <c r="T49" i="2"/>
  <c r="T32" i="2"/>
  <c r="T34" i="2"/>
  <c r="T36" i="2"/>
  <c r="R89" i="2"/>
  <c r="T65" i="2"/>
  <c r="R98" i="2"/>
  <c r="R102" i="2"/>
  <c r="R62" i="2"/>
  <c r="R95" i="2"/>
  <c r="I7" i="2"/>
  <c r="R79" i="2"/>
  <c r="T55" i="2"/>
  <c r="R61" i="2"/>
  <c r="R90" i="2"/>
  <c r="T66" i="2"/>
  <c r="S74" i="2"/>
  <c r="S98" i="2" s="1"/>
  <c r="S122" i="2" s="1"/>
  <c r="S146" i="2" s="1"/>
  <c r="S170" i="2" s="1"/>
  <c r="S194" i="2" s="1"/>
  <c r="S218" i="2" s="1"/>
  <c r="S242" i="2" s="1"/>
  <c r="T50" i="2"/>
  <c r="S78" i="2"/>
  <c r="S102" i="2" s="1"/>
  <c r="S126" i="2" s="1"/>
  <c r="S150" i="2" s="1"/>
  <c r="S174" i="2" s="1"/>
  <c r="S198" i="2" s="1"/>
  <c r="S222" i="2" s="1"/>
  <c r="S246" i="2" s="1"/>
  <c r="T54" i="2"/>
  <c r="S70" i="2"/>
  <c r="S94" i="2" s="1"/>
  <c r="S118" i="2" s="1"/>
  <c r="S142" i="2" s="1"/>
  <c r="S166" i="2" s="1"/>
  <c r="S190" i="2" s="1"/>
  <c r="S214" i="2" s="1"/>
  <c r="S238" i="2" s="1"/>
  <c r="S77" i="2"/>
  <c r="S101" i="2" s="1"/>
  <c r="S125" i="2" s="1"/>
  <c r="S149" i="2" s="1"/>
  <c r="S173" i="2" s="1"/>
  <c r="S197" i="2" s="1"/>
  <c r="S221" i="2" s="1"/>
  <c r="S245" i="2" s="1"/>
  <c r="T53" i="2"/>
  <c r="R57" i="2"/>
  <c r="R59" i="2"/>
  <c r="R91" i="2"/>
  <c r="T67" i="2"/>
  <c r="R97" i="2"/>
  <c r="R101" i="2"/>
  <c r="R96" i="2"/>
  <c r="T72" i="2"/>
  <c r="T74" i="2" l="1"/>
  <c r="T75" i="2"/>
  <c r="T70" i="2"/>
  <c r="T77" i="2"/>
  <c r="J8" i="2"/>
  <c r="U9" i="2" s="1"/>
  <c r="M17" i="2"/>
  <c r="R123" i="2"/>
  <c r="T99" i="2"/>
  <c r="R84" i="2"/>
  <c r="T60" i="2"/>
  <c r="R85" i="2"/>
  <c r="T61" i="2"/>
  <c r="R86" i="2"/>
  <c r="T62" i="2"/>
  <c r="R82" i="2"/>
  <c r="T58" i="2"/>
  <c r="T91" i="2"/>
  <c r="R115" i="2"/>
  <c r="R126" i="2"/>
  <c r="T102" i="2"/>
  <c r="R118" i="2"/>
  <c r="T94" i="2"/>
  <c r="T71" i="2"/>
  <c r="T101" i="2"/>
  <c r="R125" i="2"/>
  <c r="R122" i="2"/>
  <c r="T98" i="2"/>
  <c r="T96" i="2"/>
  <c r="R120" i="2"/>
  <c r="T78" i="2"/>
  <c r="R80" i="2"/>
  <c r="T56" i="2"/>
  <c r="T97" i="2"/>
  <c r="R121" i="2"/>
  <c r="T100" i="2"/>
  <c r="R124" i="2"/>
  <c r="T93" i="2"/>
  <c r="R117" i="2"/>
  <c r="R81" i="2"/>
  <c r="T57" i="2"/>
  <c r="U57" i="2"/>
  <c r="U33" i="2"/>
  <c r="T73" i="2"/>
  <c r="R83" i="2"/>
  <c r="T59" i="2"/>
  <c r="R119" i="2"/>
  <c r="T95" i="2"/>
  <c r="T89" i="2"/>
  <c r="R113" i="2"/>
  <c r="T92" i="2"/>
  <c r="R116" i="2"/>
  <c r="I6" i="2"/>
  <c r="J6" i="2" s="1"/>
  <c r="T90" i="2"/>
  <c r="R114" i="2"/>
  <c r="U79" i="2"/>
  <c r="T79" i="2"/>
  <c r="R103" i="2"/>
  <c r="T88" i="2"/>
  <c r="R112" i="2"/>
  <c r="R87" i="2"/>
  <c r="T63" i="2"/>
  <c r="H10" i="2"/>
  <c r="I9" i="2"/>
  <c r="J9" i="2" s="1"/>
  <c r="U10" i="2" l="1"/>
  <c r="U34" i="2"/>
  <c r="R150" i="2"/>
  <c r="T126" i="2"/>
  <c r="U58" i="2"/>
  <c r="U81" i="2"/>
  <c r="T81" i="2"/>
  <c r="R105" i="2"/>
  <c r="R137" i="2"/>
  <c r="T113" i="2"/>
  <c r="T86" i="2"/>
  <c r="R110" i="2"/>
  <c r="U31" i="2"/>
  <c r="U7" i="2"/>
  <c r="V7" i="2" s="1"/>
  <c r="W7" i="2" s="1"/>
  <c r="U55" i="2"/>
  <c r="T83" i="2"/>
  <c r="R107" i="2"/>
  <c r="T117" i="2"/>
  <c r="R141" i="2"/>
  <c r="R147" i="2"/>
  <c r="T123" i="2"/>
  <c r="R144" i="2"/>
  <c r="T120" i="2"/>
  <c r="R149" i="2"/>
  <c r="T125" i="2"/>
  <c r="H11" i="2"/>
  <c r="I10" i="2"/>
  <c r="J10" i="2" s="1"/>
  <c r="T84" i="2"/>
  <c r="R108" i="2"/>
  <c r="U103" i="2"/>
  <c r="R127" i="2"/>
  <c r="T103" i="2"/>
  <c r="T87" i="2"/>
  <c r="R111" i="2"/>
  <c r="R140" i="2"/>
  <c r="T116" i="2"/>
  <c r="T80" i="2"/>
  <c r="R104" i="2"/>
  <c r="R146" i="2"/>
  <c r="T122" i="2"/>
  <c r="R139" i="2"/>
  <c r="T115" i="2"/>
  <c r="U82" i="2"/>
  <c r="T82" i="2"/>
  <c r="R106" i="2"/>
  <c r="T85" i="2"/>
  <c r="R109" i="2"/>
  <c r="R136" i="2"/>
  <c r="T112" i="2"/>
  <c r="R145" i="2"/>
  <c r="T121" i="2"/>
  <c r="T118" i="2"/>
  <c r="R142" i="2"/>
  <c r="R148" i="2"/>
  <c r="T124" i="2"/>
  <c r="R138" i="2"/>
  <c r="T114" i="2"/>
  <c r="R143" i="2"/>
  <c r="T119" i="2"/>
  <c r="J7" i="2"/>
  <c r="U80" i="2" s="1"/>
  <c r="R167" i="2" l="1"/>
  <c r="T143" i="2"/>
  <c r="R172" i="2"/>
  <c r="T148" i="2"/>
  <c r="R169" i="2"/>
  <c r="T145" i="2"/>
  <c r="R165" i="2"/>
  <c r="T141" i="2"/>
  <c r="T137" i="2"/>
  <c r="R161" i="2"/>
  <c r="R166" i="2"/>
  <c r="T142" i="2"/>
  <c r="R164" i="2"/>
  <c r="T140" i="2"/>
  <c r="U11" i="2"/>
  <c r="U35" i="2"/>
  <c r="U59" i="2"/>
  <c r="R168" i="2"/>
  <c r="T144" i="2"/>
  <c r="R173" i="2"/>
  <c r="T149" i="2"/>
  <c r="U106" i="2"/>
  <c r="R130" i="2"/>
  <c r="T106" i="2"/>
  <c r="AC7" i="2"/>
  <c r="AD7" i="2"/>
  <c r="AF7" i="2"/>
  <c r="AE7" i="2"/>
  <c r="U8" i="2"/>
  <c r="V8" i="2" s="1"/>
  <c r="U32" i="2"/>
  <c r="U56" i="2"/>
  <c r="R170" i="2"/>
  <c r="T146" i="2"/>
  <c r="R151" i="2"/>
  <c r="T127" i="2"/>
  <c r="U127" i="2"/>
  <c r="I11" i="2"/>
  <c r="J11" i="2" s="1"/>
  <c r="H12" i="2"/>
  <c r="R134" i="2"/>
  <c r="T110" i="2"/>
  <c r="R174" i="2"/>
  <c r="T150" i="2"/>
  <c r="R171" i="2"/>
  <c r="T147" i="2"/>
  <c r="R162" i="2"/>
  <c r="T138" i="2"/>
  <c r="R160" i="2"/>
  <c r="T136" i="2"/>
  <c r="U107" i="2"/>
  <c r="R131" i="2"/>
  <c r="T107" i="2"/>
  <c r="U105" i="2"/>
  <c r="R129" i="2"/>
  <c r="T105" i="2"/>
  <c r="R133" i="2"/>
  <c r="T109" i="2"/>
  <c r="U104" i="2"/>
  <c r="R128" i="2"/>
  <c r="T104" i="2"/>
  <c r="R135" i="2"/>
  <c r="T111" i="2"/>
  <c r="R163" i="2"/>
  <c r="T139" i="2"/>
  <c r="R132" i="2"/>
  <c r="T108" i="2"/>
  <c r="U83" i="2"/>
  <c r="U36" i="2" l="1"/>
  <c r="U12" i="2"/>
  <c r="U60" i="2"/>
  <c r="U84" i="2"/>
  <c r="R194" i="2"/>
  <c r="T170" i="2"/>
  <c r="R189" i="2"/>
  <c r="T165" i="2"/>
  <c r="R197" i="2"/>
  <c r="T173" i="2"/>
  <c r="R186" i="2"/>
  <c r="T162" i="2"/>
  <c r="T130" i="2"/>
  <c r="R154" i="2"/>
  <c r="U130" i="2"/>
  <c r="R185" i="2"/>
  <c r="T161" i="2"/>
  <c r="R196" i="2"/>
  <c r="T172" i="2"/>
  <c r="R155" i="2"/>
  <c r="T131" i="2"/>
  <c r="U131" i="2"/>
  <c r="R153" i="2"/>
  <c r="T129" i="2"/>
  <c r="U129" i="2"/>
  <c r="R198" i="2"/>
  <c r="T174" i="2"/>
  <c r="W8" i="2"/>
  <c r="V9" i="2"/>
  <c r="R188" i="2"/>
  <c r="T164" i="2"/>
  <c r="R158" i="2"/>
  <c r="T134" i="2"/>
  <c r="R175" i="2"/>
  <c r="U151" i="2"/>
  <c r="T151" i="2"/>
  <c r="R192" i="2"/>
  <c r="T168" i="2"/>
  <c r="H13" i="2"/>
  <c r="I12" i="2"/>
  <c r="J12" i="2" s="1"/>
  <c r="U133" i="2" s="1"/>
  <c r="R190" i="2"/>
  <c r="T166" i="2"/>
  <c r="R152" i="2"/>
  <c r="T128" i="2"/>
  <c r="U128" i="2"/>
  <c r="R187" i="2"/>
  <c r="T163" i="2"/>
  <c r="R156" i="2"/>
  <c r="T132" i="2"/>
  <c r="U132" i="2"/>
  <c r="U108" i="2"/>
  <c r="R159" i="2"/>
  <c r="T135" i="2"/>
  <c r="R157" i="2"/>
  <c r="T133" i="2"/>
  <c r="R184" i="2"/>
  <c r="T160" i="2"/>
  <c r="R195" i="2"/>
  <c r="T171" i="2"/>
  <c r="R193" i="2"/>
  <c r="T169" i="2"/>
  <c r="R191" i="2"/>
  <c r="T167" i="2"/>
  <c r="R176" i="2" l="1"/>
  <c r="U152" i="2"/>
  <c r="T152" i="2"/>
  <c r="R180" i="2"/>
  <c r="U156" i="2"/>
  <c r="T156" i="2"/>
  <c r="W9" i="2"/>
  <c r="V10" i="2"/>
  <c r="R221" i="2"/>
  <c r="T197" i="2"/>
  <c r="AF8" i="2"/>
  <c r="AA8" i="2" s="1"/>
  <c r="AE8" i="2"/>
  <c r="Z8" i="2" s="1"/>
  <c r="AD8" i="2"/>
  <c r="Y8" i="2" s="1"/>
  <c r="AC8" i="2"/>
  <c r="X8" i="2" s="1"/>
  <c r="R218" i="2"/>
  <c r="T194" i="2"/>
  <c r="R217" i="2"/>
  <c r="T193" i="2"/>
  <c r="R216" i="2"/>
  <c r="T192" i="2"/>
  <c r="R182" i="2"/>
  <c r="T158" i="2"/>
  <c r="U155" i="2"/>
  <c r="R179" i="2"/>
  <c r="T155" i="2"/>
  <c r="T185" i="2"/>
  <c r="R209" i="2"/>
  <c r="R219" i="2"/>
  <c r="T195" i="2"/>
  <c r="R208" i="2"/>
  <c r="T184" i="2"/>
  <c r="R183" i="2"/>
  <c r="T159" i="2"/>
  <c r="R212" i="2"/>
  <c r="T188" i="2"/>
  <c r="R211" i="2"/>
  <c r="T187" i="2"/>
  <c r="R214" i="2"/>
  <c r="T190" i="2"/>
  <c r="R178" i="2"/>
  <c r="U154" i="2"/>
  <c r="T154" i="2"/>
  <c r="R210" i="2"/>
  <c r="T186" i="2"/>
  <c r="U13" i="2"/>
  <c r="U37" i="2"/>
  <c r="U61" i="2"/>
  <c r="U85" i="2"/>
  <c r="U109" i="2"/>
  <c r="R177" i="2"/>
  <c r="U153" i="2"/>
  <c r="T153" i="2"/>
  <c r="R213" i="2"/>
  <c r="T189" i="2"/>
  <c r="R181" i="2"/>
  <c r="U157" i="2"/>
  <c r="T157" i="2"/>
  <c r="R215" i="2"/>
  <c r="T191" i="2"/>
  <c r="I13" i="2"/>
  <c r="J13" i="2" s="1"/>
  <c r="H14" i="2"/>
  <c r="R199" i="2"/>
  <c r="U175" i="2"/>
  <c r="T175" i="2"/>
  <c r="T198" i="2"/>
  <c r="R222" i="2"/>
  <c r="R220" i="2"/>
  <c r="T196" i="2"/>
  <c r="H15" i="2" l="1"/>
  <c r="I14" i="2"/>
  <c r="J14" i="2" s="1"/>
  <c r="U183" i="2" s="1"/>
  <c r="T213" i="2"/>
  <c r="R237" i="2"/>
  <c r="R238" i="2"/>
  <c r="T214" i="2"/>
  <c r="R244" i="2"/>
  <c r="T220" i="2"/>
  <c r="R223" i="2"/>
  <c r="U199" i="2"/>
  <c r="T199" i="2"/>
  <c r="R234" i="2"/>
  <c r="T210" i="2"/>
  <c r="R207" i="2"/>
  <c r="T183" i="2"/>
  <c r="R243" i="2"/>
  <c r="T219" i="2"/>
  <c r="R203" i="2"/>
  <c r="U179" i="2"/>
  <c r="T179" i="2"/>
  <c r="T221" i="2"/>
  <c r="R245" i="2"/>
  <c r="R204" i="2"/>
  <c r="U180" i="2"/>
  <c r="T180" i="2"/>
  <c r="R246" i="2"/>
  <c r="T222" i="2"/>
  <c r="U38" i="2"/>
  <c r="U14" i="2"/>
  <c r="U62" i="2"/>
  <c r="U86" i="2"/>
  <c r="U110" i="2"/>
  <c r="U134" i="2"/>
  <c r="R205" i="2"/>
  <c r="U181" i="2"/>
  <c r="T181" i="2"/>
  <c r="R236" i="2"/>
  <c r="T212" i="2"/>
  <c r="R233" i="2"/>
  <c r="T209" i="2"/>
  <c r="R240" i="2"/>
  <c r="T216" i="2"/>
  <c r="R242" i="2"/>
  <c r="T218" i="2"/>
  <c r="R239" i="2"/>
  <c r="T215" i="2"/>
  <c r="R202" i="2"/>
  <c r="U178" i="2"/>
  <c r="T178" i="2"/>
  <c r="R235" i="2"/>
  <c r="T211" i="2"/>
  <c r="R232" i="2"/>
  <c r="T208" i="2"/>
  <c r="W10" i="2"/>
  <c r="V11" i="2"/>
  <c r="R201" i="2"/>
  <c r="U177" i="2"/>
  <c r="T177" i="2"/>
  <c r="U158" i="2"/>
  <c r="AD9" i="2"/>
  <c r="Y9" i="2" s="1"/>
  <c r="AC9" i="2"/>
  <c r="X9" i="2" s="1"/>
  <c r="AF9" i="2"/>
  <c r="AA9" i="2" s="1"/>
  <c r="AE9" i="2"/>
  <c r="Z9" i="2" s="1"/>
  <c r="R200" i="2"/>
  <c r="U176" i="2"/>
  <c r="T176" i="2"/>
  <c r="R206" i="2"/>
  <c r="U182" i="2"/>
  <c r="T182" i="2"/>
  <c r="T217" i="2"/>
  <c r="R241" i="2"/>
  <c r="T233" i="2" l="1"/>
  <c r="T241" i="2"/>
  <c r="T242" i="2"/>
  <c r="W11" i="2"/>
  <c r="V12" i="2"/>
  <c r="T245" i="2"/>
  <c r="R228" i="2"/>
  <c r="U204" i="2"/>
  <c r="T204" i="2"/>
  <c r="AE10" i="2"/>
  <c r="AD10" i="2"/>
  <c r="Y10" i="2" s="1"/>
  <c r="AC10" i="2"/>
  <c r="X10" i="2" s="1"/>
  <c r="AF10" i="2"/>
  <c r="AA10" i="2" s="1"/>
  <c r="T235" i="2"/>
  <c r="T239" i="2"/>
  <c r="U205" i="2"/>
  <c r="T205" i="2"/>
  <c r="R229" i="2"/>
  <c r="T203" i="2"/>
  <c r="R227" i="2"/>
  <c r="U203" i="2"/>
  <c r="R231" i="2"/>
  <c r="U207" i="2"/>
  <c r="T207" i="2"/>
  <c r="R224" i="2"/>
  <c r="U200" i="2"/>
  <c r="T200" i="2"/>
  <c r="T246" i="2"/>
  <c r="U223" i="2"/>
  <c r="T223" i="2"/>
  <c r="R226" i="2"/>
  <c r="T202" i="2"/>
  <c r="U202" i="2"/>
  <c r="T238" i="2"/>
  <c r="Z10" i="2"/>
  <c r="T240" i="2"/>
  <c r="T236" i="2"/>
  <c r="T243" i="2"/>
  <c r="T234" i="2"/>
  <c r="U39" i="2"/>
  <c r="U15" i="2"/>
  <c r="U63" i="2"/>
  <c r="U87" i="2"/>
  <c r="U111" i="2"/>
  <c r="U135" i="2"/>
  <c r="U159" i="2"/>
  <c r="R230" i="2"/>
  <c r="U206" i="2"/>
  <c r="T206" i="2"/>
  <c r="R225" i="2"/>
  <c r="T201" i="2"/>
  <c r="U201" i="2"/>
  <c r="T232" i="2"/>
  <c r="T244" i="2"/>
  <c r="T237" i="2"/>
  <c r="I15" i="2"/>
  <c r="J15" i="2" s="1"/>
  <c r="U232" i="2" s="1"/>
  <c r="H16" i="2"/>
  <c r="AF11" i="2" l="1"/>
  <c r="AA11" i="2" s="1"/>
  <c r="AE11" i="2"/>
  <c r="Z11" i="2" s="1"/>
  <c r="AD11" i="2"/>
  <c r="Y11" i="2" s="1"/>
  <c r="AC11" i="2"/>
  <c r="X11" i="2" s="1"/>
  <c r="U227" i="2"/>
  <c r="T227" i="2"/>
  <c r="U231" i="2"/>
  <c r="T231" i="2"/>
  <c r="W12" i="2"/>
  <c r="V13" i="2"/>
  <c r="U230" i="2"/>
  <c r="T230" i="2"/>
  <c r="U226" i="2"/>
  <c r="T226" i="2"/>
  <c r="U224" i="2"/>
  <c r="T224" i="2"/>
  <c r="H17" i="2"/>
  <c r="I16" i="2"/>
  <c r="J16" i="2" s="1"/>
  <c r="U229" i="2"/>
  <c r="T229" i="2"/>
  <c r="U40" i="2"/>
  <c r="U64" i="2"/>
  <c r="U16" i="2"/>
  <c r="U88" i="2"/>
  <c r="U112" i="2"/>
  <c r="U136" i="2"/>
  <c r="U160" i="2"/>
  <c r="U184" i="2"/>
  <c r="U208" i="2"/>
  <c r="U225" i="2"/>
  <c r="T225" i="2"/>
  <c r="U228" i="2"/>
  <c r="T228" i="2"/>
  <c r="AC12" i="2" l="1"/>
  <c r="AE12" i="2"/>
  <c r="Z12" i="2" s="1"/>
  <c r="AD12" i="2"/>
  <c r="Y12" i="2" s="1"/>
  <c r="AF12" i="2"/>
  <c r="AA12" i="2" s="1"/>
  <c r="W13" i="2"/>
  <c r="V14" i="2"/>
  <c r="U65" i="2"/>
  <c r="U41" i="2"/>
  <c r="U17" i="2"/>
  <c r="U89" i="2"/>
  <c r="U113" i="2"/>
  <c r="U137" i="2"/>
  <c r="U161" i="2"/>
  <c r="U185" i="2"/>
  <c r="U209" i="2"/>
  <c r="U233" i="2"/>
  <c r="H18" i="2"/>
  <c r="I17" i="2"/>
  <c r="J17" i="2" s="1"/>
  <c r="X12" i="2"/>
  <c r="I18" i="2" l="1"/>
  <c r="J18" i="2" s="1"/>
  <c r="H19" i="2"/>
  <c r="U42" i="2"/>
  <c r="U66" i="2"/>
  <c r="U18" i="2"/>
  <c r="U90" i="2"/>
  <c r="U114" i="2"/>
  <c r="U138" i="2"/>
  <c r="U162" i="2"/>
  <c r="U186" i="2"/>
  <c r="U210" i="2"/>
  <c r="U234" i="2"/>
  <c r="W14" i="2"/>
  <c r="V15" i="2"/>
  <c r="AF13" i="2"/>
  <c r="AA13" i="2" s="1"/>
  <c r="AE13" i="2"/>
  <c r="Z13" i="2" s="1"/>
  <c r="AD13" i="2"/>
  <c r="Y13" i="2" s="1"/>
  <c r="AC13" i="2"/>
  <c r="X13" i="2" s="1"/>
  <c r="H20" i="2" l="1"/>
  <c r="I19" i="2"/>
  <c r="J19" i="2" s="1"/>
  <c r="U43" i="2"/>
  <c r="U19" i="2"/>
  <c r="U67" i="2"/>
  <c r="U91" i="2"/>
  <c r="U115" i="2"/>
  <c r="U139" i="2"/>
  <c r="U163" i="2"/>
  <c r="U187" i="2"/>
  <c r="U211" i="2"/>
  <c r="U235" i="2"/>
  <c r="W15" i="2"/>
  <c r="V16" i="2"/>
  <c r="AD14" i="2"/>
  <c r="Y14" i="2" s="1"/>
  <c r="AC14" i="2"/>
  <c r="X14" i="2" s="1"/>
  <c r="AF14" i="2"/>
  <c r="AA14" i="2" s="1"/>
  <c r="AE14" i="2"/>
  <c r="Z14" i="2" s="1"/>
  <c r="AF15" i="2" l="1"/>
  <c r="AA15" i="2" s="1"/>
  <c r="AE15" i="2"/>
  <c r="Z15" i="2" s="1"/>
  <c r="AD15" i="2"/>
  <c r="Y15" i="2" s="1"/>
  <c r="AC15" i="2"/>
  <c r="X15" i="2" s="1"/>
  <c r="H21" i="2"/>
  <c r="I20" i="2"/>
  <c r="J20" i="2" s="1"/>
  <c r="W16" i="2"/>
  <c r="V17" i="2"/>
  <c r="U20" i="2"/>
  <c r="U44" i="2"/>
  <c r="U68" i="2"/>
  <c r="U92" i="2"/>
  <c r="U116" i="2"/>
  <c r="U140" i="2"/>
  <c r="U164" i="2"/>
  <c r="U188" i="2"/>
  <c r="U212" i="2"/>
  <c r="U236" i="2"/>
  <c r="U45" i="2" l="1"/>
  <c r="U21" i="2"/>
  <c r="U69" i="2"/>
  <c r="U93" i="2"/>
  <c r="U117" i="2"/>
  <c r="U141" i="2"/>
  <c r="U165" i="2"/>
  <c r="U189" i="2"/>
  <c r="U213" i="2"/>
  <c r="U237" i="2"/>
  <c r="H22" i="2"/>
  <c r="I21" i="2"/>
  <c r="J21" i="2" s="1"/>
  <c r="W17" i="2"/>
  <c r="V18" i="2"/>
  <c r="AE16" i="2"/>
  <c r="Z16" i="2" s="1"/>
  <c r="AF16" i="2"/>
  <c r="AA16" i="2" s="1"/>
  <c r="AD16" i="2"/>
  <c r="Y16" i="2" s="1"/>
  <c r="AC16" i="2"/>
  <c r="X16" i="2" s="1"/>
  <c r="AD17" i="2" l="1"/>
  <c r="Y17" i="2" s="1"/>
  <c r="AC17" i="2"/>
  <c r="X17" i="2" s="1"/>
  <c r="AF17" i="2"/>
  <c r="AA17" i="2" s="1"/>
  <c r="AE17" i="2"/>
  <c r="Z17" i="2" s="1"/>
  <c r="W18" i="2"/>
  <c r="V19" i="2"/>
  <c r="U22" i="2"/>
  <c r="U46" i="2"/>
  <c r="U94" i="2"/>
  <c r="U70" i="2"/>
  <c r="U118" i="2"/>
  <c r="U142" i="2"/>
  <c r="U166" i="2"/>
  <c r="U190" i="2"/>
  <c r="U214" i="2"/>
  <c r="U238" i="2"/>
  <c r="H23" i="2"/>
  <c r="I22" i="2"/>
  <c r="J22" i="2" s="1"/>
  <c r="U47" i="2" l="1"/>
  <c r="U23" i="2"/>
  <c r="U95" i="2"/>
  <c r="U71" i="2"/>
  <c r="U119" i="2"/>
  <c r="U143" i="2"/>
  <c r="U167" i="2"/>
  <c r="U191" i="2"/>
  <c r="U215" i="2"/>
  <c r="U239" i="2"/>
  <c r="H24" i="2"/>
  <c r="I23" i="2"/>
  <c r="J23" i="2" s="1"/>
  <c r="AF18" i="2"/>
  <c r="AA18" i="2" s="1"/>
  <c r="AE18" i="2"/>
  <c r="Z18" i="2" s="1"/>
  <c r="AD18" i="2"/>
  <c r="Y18" i="2" s="1"/>
  <c r="AC18" i="2"/>
  <c r="X18" i="2" s="1"/>
  <c r="W19" i="2"/>
  <c r="V20" i="2"/>
  <c r="H25" i="2" l="1"/>
  <c r="I24" i="2"/>
  <c r="J24" i="2" s="1"/>
  <c r="W20" i="2"/>
  <c r="V21" i="2"/>
  <c r="AF19" i="2"/>
  <c r="AA19" i="2" s="1"/>
  <c r="AE19" i="2"/>
  <c r="Z19" i="2" s="1"/>
  <c r="AD19" i="2"/>
  <c r="Y19" i="2" s="1"/>
  <c r="AC19" i="2"/>
  <c r="X19" i="2" s="1"/>
  <c r="U24" i="2"/>
  <c r="U48" i="2"/>
  <c r="U72" i="2"/>
  <c r="U96" i="2"/>
  <c r="U120" i="2"/>
  <c r="U144" i="2"/>
  <c r="U168" i="2"/>
  <c r="U192" i="2"/>
  <c r="U216" i="2"/>
  <c r="U240" i="2"/>
  <c r="U49" i="2" l="1"/>
  <c r="U25" i="2"/>
  <c r="U73" i="2"/>
  <c r="U97" i="2"/>
  <c r="U121" i="2"/>
  <c r="U145" i="2"/>
  <c r="U169" i="2"/>
  <c r="U193" i="2"/>
  <c r="U217" i="2"/>
  <c r="U241" i="2"/>
  <c r="H26" i="2"/>
  <c r="I25" i="2"/>
  <c r="J25" i="2" s="1"/>
  <c r="W21" i="2"/>
  <c r="V22" i="2"/>
  <c r="AD20" i="2"/>
  <c r="Y20" i="2" s="1"/>
  <c r="AE20" i="2"/>
  <c r="Z20" i="2" s="1"/>
  <c r="AC20" i="2"/>
  <c r="X20" i="2" s="1"/>
  <c r="AF20" i="2"/>
  <c r="AA20" i="2" s="1"/>
  <c r="U26" i="2" l="1"/>
  <c r="U74" i="2"/>
  <c r="U50" i="2"/>
  <c r="U98" i="2"/>
  <c r="U122" i="2"/>
  <c r="U146" i="2"/>
  <c r="U170" i="2"/>
  <c r="U194" i="2"/>
  <c r="U218" i="2"/>
  <c r="U242" i="2"/>
  <c r="H27" i="2"/>
  <c r="I26" i="2"/>
  <c r="J26" i="2" s="1"/>
  <c r="W22" i="2"/>
  <c r="V23" i="2"/>
  <c r="AD21" i="2"/>
  <c r="Y21" i="2" s="1"/>
  <c r="AF21" i="2"/>
  <c r="AA21" i="2" s="1"/>
  <c r="AC21" i="2"/>
  <c r="X21" i="2" s="1"/>
  <c r="AE21" i="2"/>
  <c r="Z21" i="2" s="1"/>
  <c r="U51" i="2" l="1"/>
  <c r="U27" i="2"/>
  <c r="U75" i="2"/>
  <c r="U99" i="2"/>
  <c r="U123" i="2"/>
  <c r="U147" i="2"/>
  <c r="U171" i="2"/>
  <c r="U195" i="2"/>
  <c r="U219" i="2"/>
  <c r="U243" i="2"/>
  <c r="H28" i="2"/>
  <c r="I27" i="2"/>
  <c r="J27" i="2" s="1"/>
  <c r="AF22" i="2"/>
  <c r="AA22" i="2" s="1"/>
  <c r="AE22" i="2"/>
  <c r="Z22" i="2" s="1"/>
  <c r="AD22" i="2"/>
  <c r="Y22" i="2" s="1"/>
  <c r="AC22" i="2"/>
  <c r="X22" i="2" s="1"/>
  <c r="W23" i="2"/>
  <c r="V24" i="2"/>
  <c r="U52" i="2" l="1"/>
  <c r="U76" i="2"/>
  <c r="U28" i="2"/>
  <c r="U100" i="2"/>
  <c r="U124" i="2"/>
  <c r="U148" i="2"/>
  <c r="U172" i="2"/>
  <c r="U196" i="2"/>
  <c r="U220" i="2"/>
  <c r="U244" i="2"/>
  <c r="AF23" i="2"/>
  <c r="AA23" i="2" s="1"/>
  <c r="AE23" i="2"/>
  <c r="Z23" i="2" s="1"/>
  <c r="AD23" i="2"/>
  <c r="Y23" i="2" s="1"/>
  <c r="AC23" i="2"/>
  <c r="X23" i="2" s="1"/>
  <c r="I28" i="2"/>
  <c r="J28" i="2" s="1"/>
  <c r="H29" i="2"/>
  <c r="I29" i="2" s="1"/>
  <c r="W24" i="2"/>
  <c r="V25" i="2"/>
  <c r="U77" i="2" l="1"/>
  <c r="U29" i="2"/>
  <c r="U53" i="2"/>
  <c r="U101" i="2"/>
  <c r="U125" i="2"/>
  <c r="U149" i="2"/>
  <c r="U173" i="2"/>
  <c r="U197" i="2"/>
  <c r="U221" i="2"/>
  <c r="U245" i="2"/>
  <c r="W25" i="2"/>
  <c r="V26" i="2"/>
  <c r="AD24" i="2"/>
  <c r="Y24" i="2" s="1"/>
  <c r="AE24" i="2"/>
  <c r="Z24" i="2" s="1"/>
  <c r="AC24" i="2"/>
  <c r="X24" i="2" s="1"/>
  <c r="AF24" i="2"/>
  <c r="AA24" i="2" s="1"/>
  <c r="J29" i="2"/>
  <c r="U54" i="2" l="1"/>
  <c r="U30" i="2"/>
  <c r="U78" i="2"/>
  <c r="U102" i="2"/>
  <c r="U126" i="2"/>
  <c r="U150" i="2"/>
  <c r="U174" i="2"/>
  <c r="U198" i="2"/>
  <c r="U222" i="2"/>
  <c r="U246" i="2"/>
  <c r="W26" i="2"/>
  <c r="V27" i="2"/>
  <c r="AD25" i="2"/>
  <c r="Y25" i="2" s="1"/>
  <c r="AC25" i="2"/>
  <c r="X25" i="2" s="1"/>
  <c r="AF25" i="2"/>
  <c r="AA25" i="2" s="1"/>
  <c r="AE25" i="2"/>
  <c r="Z25" i="2" s="1"/>
  <c r="AF26" i="2" l="1"/>
  <c r="AA26" i="2" s="1"/>
  <c r="AE26" i="2"/>
  <c r="Z26" i="2" s="1"/>
  <c r="AD26" i="2"/>
  <c r="Y26" i="2" s="1"/>
  <c r="AC26" i="2"/>
  <c r="X26" i="2" s="1"/>
  <c r="W27" i="2"/>
  <c r="V28" i="2"/>
  <c r="AF27" i="2" l="1"/>
  <c r="AA27" i="2" s="1"/>
  <c r="AE27" i="2"/>
  <c r="Z27" i="2" s="1"/>
  <c r="AD27" i="2"/>
  <c r="Y27" i="2" s="1"/>
  <c r="AC27" i="2"/>
  <c r="X27" i="2" s="1"/>
  <c r="W28" i="2"/>
  <c r="V29" i="2"/>
  <c r="W29" i="2" l="1"/>
  <c r="V30" i="2"/>
  <c r="AE28" i="2"/>
  <c r="Z28" i="2" s="1"/>
  <c r="AF28" i="2"/>
  <c r="AA28" i="2" s="1"/>
  <c r="AD28" i="2"/>
  <c r="Y28" i="2" s="1"/>
  <c r="AC28" i="2"/>
  <c r="X28" i="2" s="1"/>
  <c r="W30" i="2" l="1"/>
  <c r="V31" i="2"/>
  <c r="AC29" i="2"/>
  <c r="X29" i="2" s="1"/>
  <c r="AF29" i="2"/>
  <c r="AA29" i="2" s="1"/>
  <c r="AE29" i="2"/>
  <c r="Z29" i="2" s="1"/>
  <c r="AD29" i="2"/>
  <c r="Y29" i="2" s="1"/>
  <c r="W31" i="2" l="1"/>
  <c r="V32" i="2"/>
  <c r="AE30" i="2"/>
  <c r="Z30" i="2" s="1"/>
  <c r="AC30" i="2"/>
  <c r="X30" i="2" s="1"/>
  <c r="AF30" i="2"/>
  <c r="AA30" i="2" s="1"/>
  <c r="AD30" i="2"/>
  <c r="Y30" i="2" s="1"/>
  <c r="W32" i="2" l="1"/>
  <c r="V33" i="2"/>
  <c r="AF31" i="2"/>
  <c r="AA31" i="2" s="1"/>
  <c r="AE31" i="2"/>
  <c r="Z31" i="2" s="1"/>
  <c r="AC31" i="2"/>
  <c r="X31" i="2" s="1"/>
  <c r="AD31" i="2"/>
  <c r="Y31" i="2" s="1"/>
  <c r="W33" i="2" l="1"/>
  <c r="V34" i="2"/>
  <c r="AF32" i="2"/>
  <c r="AA32" i="2" s="1"/>
  <c r="AE32" i="2"/>
  <c r="Z32" i="2" s="1"/>
  <c r="AD32" i="2"/>
  <c r="Y32" i="2" s="1"/>
  <c r="AC32" i="2"/>
  <c r="X32" i="2" s="1"/>
  <c r="AF33" i="2" l="1"/>
  <c r="AA33" i="2" s="1"/>
  <c r="AE33" i="2"/>
  <c r="Z33" i="2" s="1"/>
  <c r="AC33" i="2"/>
  <c r="X33" i="2" s="1"/>
  <c r="AD33" i="2"/>
  <c r="Y33" i="2" s="1"/>
  <c r="W34" i="2"/>
  <c r="V35" i="2"/>
  <c r="W35" i="2" l="1"/>
  <c r="V36" i="2"/>
  <c r="AF34" i="2"/>
  <c r="AA34" i="2" s="1"/>
  <c r="AE34" i="2"/>
  <c r="Z34" i="2" s="1"/>
  <c r="AD34" i="2"/>
  <c r="Y34" i="2" s="1"/>
  <c r="AC34" i="2"/>
  <c r="X34" i="2" s="1"/>
  <c r="W36" i="2" l="1"/>
  <c r="V37" i="2"/>
  <c r="AF35" i="2"/>
  <c r="AA35" i="2" s="1"/>
  <c r="AE35" i="2"/>
  <c r="Z35" i="2" s="1"/>
  <c r="AC35" i="2"/>
  <c r="X35" i="2" s="1"/>
  <c r="AD35" i="2"/>
  <c r="Y35" i="2" s="1"/>
  <c r="W37" i="2" l="1"/>
  <c r="V38" i="2"/>
  <c r="AF36" i="2"/>
  <c r="AA36" i="2" s="1"/>
  <c r="AE36" i="2"/>
  <c r="Z36" i="2" s="1"/>
  <c r="AD36" i="2"/>
  <c r="Y36" i="2" s="1"/>
  <c r="AC36" i="2"/>
  <c r="X36" i="2" s="1"/>
  <c r="W38" i="2" l="1"/>
  <c r="V39" i="2"/>
  <c r="AF37" i="2"/>
  <c r="AA37" i="2" s="1"/>
  <c r="AE37" i="2"/>
  <c r="Z37" i="2" s="1"/>
  <c r="AD37" i="2"/>
  <c r="Y37" i="2" s="1"/>
  <c r="AC37" i="2"/>
  <c r="X37" i="2" s="1"/>
  <c r="AF38" i="2" l="1"/>
  <c r="AA38" i="2" s="1"/>
  <c r="AE38" i="2"/>
  <c r="Z38" i="2" s="1"/>
  <c r="AC38" i="2"/>
  <c r="X38" i="2" s="1"/>
  <c r="AD38" i="2"/>
  <c r="Y38" i="2" s="1"/>
  <c r="W39" i="2"/>
  <c r="V40" i="2"/>
  <c r="W40" i="2" l="1"/>
  <c r="V41" i="2"/>
  <c r="AF39" i="2"/>
  <c r="AA39" i="2" s="1"/>
  <c r="AE39" i="2"/>
  <c r="Z39" i="2" s="1"/>
  <c r="AC39" i="2"/>
  <c r="X39" i="2" s="1"/>
  <c r="AD39" i="2"/>
  <c r="Y39" i="2" s="1"/>
  <c r="W41" i="2" l="1"/>
  <c r="V42" i="2"/>
  <c r="AF40" i="2"/>
  <c r="AA40" i="2" s="1"/>
  <c r="AE40" i="2"/>
  <c r="Z40" i="2" s="1"/>
  <c r="AD40" i="2"/>
  <c r="Y40" i="2" s="1"/>
  <c r="AC40" i="2"/>
  <c r="X40" i="2" s="1"/>
  <c r="W42" i="2" l="1"/>
  <c r="V43" i="2"/>
  <c r="AF41" i="2"/>
  <c r="AA41" i="2" s="1"/>
  <c r="AE41" i="2"/>
  <c r="Z41" i="2" s="1"/>
  <c r="AD41" i="2"/>
  <c r="Y41" i="2" s="1"/>
  <c r="AC41" i="2"/>
  <c r="X41" i="2" s="1"/>
  <c r="W43" i="2" l="1"/>
  <c r="V44" i="2"/>
  <c r="AF42" i="2"/>
  <c r="AA42" i="2" s="1"/>
  <c r="AE42" i="2"/>
  <c r="Z42" i="2" s="1"/>
  <c r="AD42" i="2"/>
  <c r="Y42" i="2" s="1"/>
  <c r="AC42" i="2"/>
  <c r="X42" i="2" s="1"/>
  <c r="W44" i="2" l="1"/>
  <c r="V45" i="2"/>
  <c r="AF43" i="2"/>
  <c r="AA43" i="2" s="1"/>
  <c r="AE43" i="2"/>
  <c r="Z43" i="2" s="1"/>
  <c r="AD43" i="2"/>
  <c r="Y43" i="2" s="1"/>
  <c r="AC43" i="2"/>
  <c r="X43" i="2"/>
  <c r="AF44" i="2" l="1"/>
  <c r="AA44" i="2" s="1"/>
  <c r="AE44" i="2"/>
  <c r="Z44" i="2" s="1"/>
  <c r="AD44" i="2"/>
  <c r="Y44" i="2" s="1"/>
  <c r="AC44" i="2"/>
  <c r="X44" i="2" s="1"/>
  <c r="W45" i="2"/>
  <c r="V46" i="2"/>
  <c r="AF45" i="2" l="1"/>
  <c r="AA45" i="2" s="1"/>
  <c r="AE45" i="2"/>
  <c r="Z45" i="2" s="1"/>
  <c r="AC45" i="2"/>
  <c r="X45" i="2" s="1"/>
  <c r="AD45" i="2"/>
  <c r="Y45" i="2" s="1"/>
  <c r="W46" i="2"/>
  <c r="V47" i="2"/>
  <c r="W47" i="2" l="1"/>
  <c r="V48" i="2"/>
  <c r="AF46" i="2"/>
  <c r="AA46" i="2" s="1"/>
  <c r="AE46" i="2"/>
  <c r="Z46" i="2" s="1"/>
  <c r="AC46" i="2"/>
  <c r="X46" i="2" s="1"/>
  <c r="AD46" i="2"/>
  <c r="Y46" i="2" s="1"/>
  <c r="W48" i="2" l="1"/>
  <c r="V49" i="2"/>
  <c r="AF47" i="2"/>
  <c r="AA47" i="2" s="1"/>
  <c r="AE47" i="2"/>
  <c r="Z47" i="2" s="1"/>
  <c r="AC47" i="2"/>
  <c r="X47" i="2" s="1"/>
  <c r="AD47" i="2"/>
  <c r="Y47" i="2" s="1"/>
  <c r="AF48" i="2" l="1"/>
  <c r="AA48" i="2" s="1"/>
  <c r="AE48" i="2"/>
  <c r="Z48" i="2" s="1"/>
  <c r="AC48" i="2"/>
  <c r="X48" i="2" s="1"/>
  <c r="AD48" i="2"/>
  <c r="Y48" i="2" s="1"/>
  <c r="W49" i="2"/>
  <c r="V50" i="2"/>
  <c r="W50" i="2" l="1"/>
  <c r="V51" i="2"/>
  <c r="AF49" i="2"/>
  <c r="AA49" i="2" s="1"/>
  <c r="AE49" i="2"/>
  <c r="Z49" i="2" s="1"/>
  <c r="AC49" i="2"/>
  <c r="X49" i="2" s="1"/>
  <c r="AD49" i="2"/>
  <c r="Y49" i="2" s="1"/>
  <c r="W51" i="2" l="1"/>
  <c r="V52" i="2"/>
  <c r="AF50" i="2"/>
  <c r="AA50" i="2" s="1"/>
  <c r="AE50" i="2"/>
  <c r="Z50" i="2" s="1"/>
  <c r="AC50" i="2"/>
  <c r="X50" i="2" s="1"/>
  <c r="AD50" i="2"/>
  <c r="Y50" i="2" s="1"/>
  <c r="W52" i="2" l="1"/>
  <c r="V53" i="2"/>
  <c r="AF51" i="2"/>
  <c r="AA51" i="2" s="1"/>
  <c r="AE51" i="2"/>
  <c r="Z51" i="2" s="1"/>
  <c r="AC51" i="2"/>
  <c r="X51" i="2" s="1"/>
  <c r="AD51" i="2"/>
  <c r="Y51" i="2" s="1"/>
  <c r="AF52" i="2" l="1"/>
  <c r="AA52" i="2" s="1"/>
  <c r="AE52" i="2"/>
  <c r="Z52" i="2" s="1"/>
  <c r="AC52" i="2"/>
  <c r="X52" i="2" s="1"/>
  <c r="AD52" i="2"/>
  <c r="Y52" i="2" s="1"/>
  <c r="W53" i="2"/>
  <c r="V54" i="2"/>
  <c r="W54" i="2" l="1"/>
  <c r="V55" i="2"/>
  <c r="AF53" i="2"/>
  <c r="AA53" i="2" s="1"/>
  <c r="AE53" i="2"/>
  <c r="Z53" i="2" s="1"/>
  <c r="AC53" i="2"/>
  <c r="X53" i="2" s="1"/>
  <c r="AD53" i="2"/>
  <c r="Y53" i="2" s="1"/>
  <c r="AF54" i="2" l="1"/>
  <c r="AA54" i="2" s="1"/>
  <c r="AE54" i="2"/>
  <c r="Z54" i="2" s="1"/>
  <c r="AC54" i="2"/>
  <c r="AD54" i="2"/>
  <c r="Y54" i="2" s="1"/>
  <c r="X54" i="2"/>
  <c r="W55" i="2"/>
  <c r="V56" i="2"/>
  <c r="W56" i="2" l="1"/>
  <c r="V57" i="2"/>
  <c r="AF55" i="2"/>
  <c r="AA55" i="2" s="1"/>
  <c r="AE55" i="2"/>
  <c r="Z55" i="2" s="1"/>
  <c r="AC55" i="2"/>
  <c r="X55" i="2" s="1"/>
  <c r="AD55" i="2"/>
  <c r="Y55" i="2" s="1"/>
  <c r="W57" i="2" l="1"/>
  <c r="V58" i="2"/>
  <c r="AF56" i="2"/>
  <c r="AA56" i="2" s="1"/>
  <c r="AE56" i="2"/>
  <c r="Z56" i="2" s="1"/>
  <c r="AC56" i="2"/>
  <c r="X56" i="2" s="1"/>
  <c r="AD56" i="2"/>
  <c r="Y56" i="2" s="1"/>
  <c r="W58" i="2" l="1"/>
  <c r="V59" i="2"/>
  <c r="AF57" i="2"/>
  <c r="AA57" i="2" s="1"/>
  <c r="AE57" i="2"/>
  <c r="Z57" i="2" s="1"/>
  <c r="AC57" i="2"/>
  <c r="X57" i="2" s="1"/>
  <c r="AD57" i="2"/>
  <c r="Y57" i="2" s="1"/>
  <c r="W59" i="2" l="1"/>
  <c r="V60" i="2"/>
  <c r="AF58" i="2"/>
  <c r="AA58" i="2" s="1"/>
  <c r="AE58" i="2"/>
  <c r="Z58" i="2" s="1"/>
  <c r="AC58" i="2"/>
  <c r="X58" i="2" s="1"/>
  <c r="AD58" i="2"/>
  <c r="Y58" i="2" s="1"/>
  <c r="AF59" i="2" l="1"/>
  <c r="AA59" i="2" s="1"/>
  <c r="AE59" i="2"/>
  <c r="Z59" i="2" s="1"/>
  <c r="AC59" i="2"/>
  <c r="X59" i="2" s="1"/>
  <c r="AD59" i="2"/>
  <c r="Y59" i="2" s="1"/>
  <c r="W60" i="2"/>
  <c r="V61" i="2"/>
  <c r="W61" i="2" l="1"/>
  <c r="V62" i="2"/>
  <c r="AF60" i="2"/>
  <c r="AA60" i="2" s="1"/>
  <c r="AE60" i="2"/>
  <c r="Z60" i="2" s="1"/>
  <c r="AC60" i="2"/>
  <c r="X60" i="2" s="1"/>
  <c r="AD60" i="2"/>
  <c r="Y60" i="2" s="1"/>
  <c r="W62" i="2" l="1"/>
  <c r="V63" i="2"/>
  <c r="AF61" i="2"/>
  <c r="AA61" i="2" s="1"/>
  <c r="AE61" i="2"/>
  <c r="Z61" i="2" s="1"/>
  <c r="AC61" i="2"/>
  <c r="X61" i="2" s="1"/>
  <c r="AD61" i="2"/>
  <c r="Y61" i="2" s="1"/>
  <c r="AF62" i="2" l="1"/>
  <c r="AA62" i="2" s="1"/>
  <c r="AE62" i="2"/>
  <c r="Z62" i="2" s="1"/>
  <c r="AC62" i="2"/>
  <c r="X62" i="2" s="1"/>
  <c r="AD62" i="2"/>
  <c r="Y62" i="2" s="1"/>
  <c r="W63" i="2"/>
  <c r="V64" i="2"/>
  <c r="AF63" i="2" l="1"/>
  <c r="AA63" i="2" s="1"/>
  <c r="AE63" i="2"/>
  <c r="Z63" i="2" s="1"/>
  <c r="AC63" i="2"/>
  <c r="X63" i="2" s="1"/>
  <c r="AD63" i="2"/>
  <c r="Y63" i="2" s="1"/>
  <c r="W64" i="2"/>
  <c r="V65" i="2"/>
  <c r="W65" i="2" l="1"/>
  <c r="V66" i="2"/>
  <c r="AF64" i="2"/>
  <c r="AA64" i="2" s="1"/>
  <c r="AE64" i="2"/>
  <c r="Z64" i="2" s="1"/>
  <c r="AC64" i="2"/>
  <c r="X64" i="2" s="1"/>
  <c r="AD64" i="2"/>
  <c r="Y64" i="2" s="1"/>
  <c r="W66" i="2" l="1"/>
  <c r="V67" i="2"/>
  <c r="AF65" i="2"/>
  <c r="AA65" i="2" s="1"/>
  <c r="AE65" i="2"/>
  <c r="Z65" i="2" s="1"/>
  <c r="AC65" i="2"/>
  <c r="X65" i="2" s="1"/>
  <c r="AD65" i="2"/>
  <c r="Y65" i="2" s="1"/>
  <c r="W67" i="2" l="1"/>
  <c r="V68" i="2"/>
  <c r="AF66" i="2"/>
  <c r="AA66" i="2" s="1"/>
  <c r="AE66" i="2"/>
  <c r="Z66" i="2" s="1"/>
  <c r="AC66" i="2"/>
  <c r="X66" i="2" s="1"/>
  <c r="AD66" i="2"/>
  <c r="Y66" i="2" s="1"/>
  <c r="W68" i="2" l="1"/>
  <c r="V69" i="2"/>
  <c r="AF67" i="2"/>
  <c r="AA67" i="2" s="1"/>
  <c r="AE67" i="2"/>
  <c r="Z67" i="2" s="1"/>
  <c r="AC67" i="2"/>
  <c r="X67" i="2" s="1"/>
  <c r="AD67" i="2"/>
  <c r="Y67" i="2" s="1"/>
  <c r="AF68" i="2" l="1"/>
  <c r="AA68" i="2" s="1"/>
  <c r="AE68" i="2"/>
  <c r="Z68" i="2" s="1"/>
  <c r="AC68" i="2"/>
  <c r="X68" i="2" s="1"/>
  <c r="AD68" i="2"/>
  <c r="Y68" i="2" s="1"/>
  <c r="W69" i="2"/>
  <c r="V70" i="2"/>
  <c r="AF69" i="2" l="1"/>
  <c r="AA69" i="2" s="1"/>
  <c r="AE69" i="2"/>
  <c r="Z69" i="2" s="1"/>
  <c r="AC69" i="2"/>
  <c r="X69" i="2" s="1"/>
  <c r="AD69" i="2"/>
  <c r="Y69" i="2" s="1"/>
  <c r="W70" i="2"/>
  <c r="V71" i="2"/>
  <c r="W71" i="2" l="1"/>
  <c r="V72" i="2"/>
  <c r="AE70" i="2"/>
  <c r="Z70" i="2" s="1"/>
  <c r="AF70" i="2"/>
  <c r="AA70" i="2" s="1"/>
  <c r="AC70" i="2"/>
  <c r="X70" i="2" s="1"/>
  <c r="AD70" i="2"/>
  <c r="Y70" i="2" s="1"/>
  <c r="W72" i="2" l="1"/>
  <c r="V73" i="2"/>
  <c r="AF71" i="2"/>
  <c r="AA71" i="2" s="1"/>
  <c r="AE71" i="2"/>
  <c r="Z71" i="2" s="1"/>
  <c r="AD71" i="2"/>
  <c r="Y71" i="2" s="1"/>
  <c r="AC71" i="2"/>
  <c r="X71" i="2" s="1"/>
  <c r="AF72" i="2" l="1"/>
  <c r="AA72" i="2" s="1"/>
  <c r="AE72" i="2"/>
  <c r="Z72" i="2" s="1"/>
  <c r="AD72" i="2"/>
  <c r="Y72" i="2" s="1"/>
  <c r="AC72" i="2"/>
  <c r="X72" i="2" s="1"/>
  <c r="W73" i="2"/>
  <c r="V74" i="2"/>
  <c r="AF73" i="2" l="1"/>
  <c r="AA73" i="2" s="1"/>
  <c r="AE73" i="2"/>
  <c r="Z73" i="2" s="1"/>
  <c r="AD73" i="2"/>
  <c r="Y73" i="2" s="1"/>
  <c r="AC73" i="2"/>
  <c r="X73" i="2" s="1"/>
  <c r="W74" i="2"/>
  <c r="V75" i="2"/>
  <c r="W75" i="2" l="1"/>
  <c r="V76" i="2"/>
  <c r="AF74" i="2"/>
  <c r="AA74" i="2" s="1"/>
  <c r="AE74" i="2"/>
  <c r="Z74" i="2" s="1"/>
  <c r="AD74" i="2"/>
  <c r="Y74" i="2" s="1"/>
  <c r="AC74" i="2"/>
  <c r="X74" i="2" s="1"/>
  <c r="W76" i="2" l="1"/>
  <c r="V77" i="2"/>
  <c r="AF75" i="2"/>
  <c r="AA75" i="2" s="1"/>
  <c r="AE75" i="2"/>
  <c r="Z75" i="2" s="1"/>
  <c r="AD75" i="2"/>
  <c r="Y75" i="2" s="1"/>
  <c r="AC75" i="2"/>
  <c r="X75" i="2" s="1"/>
  <c r="W77" i="2" l="1"/>
  <c r="V78" i="2"/>
  <c r="AF76" i="2"/>
  <c r="AA76" i="2" s="1"/>
  <c r="AE76" i="2"/>
  <c r="Z76" i="2" s="1"/>
  <c r="AD76" i="2"/>
  <c r="Y76" i="2" s="1"/>
  <c r="AC76" i="2"/>
  <c r="X76" i="2" s="1"/>
  <c r="W78" i="2" l="1"/>
  <c r="V79" i="2"/>
  <c r="AF77" i="2"/>
  <c r="AA77" i="2" s="1"/>
  <c r="AE77" i="2"/>
  <c r="Z77" i="2" s="1"/>
  <c r="AD77" i="2"/>
  <c r="Y77" i="2" s="1"/>
  <c r="AC77" i="2"/>
  <c r="X77" i="2" s="1"/>
  <c r="AF78" i="2" l="1"/>
  <c r="AA78" i="2" s="1"/>
  <c r="AE78" i="2"/>
  <c r="Z78" i="2" s="1"/>
  <c r="AD78" i="2"/>
  <c r="Y78" i="2" s="1"/>
  <c r="AC78" i="2"/>
  <c r="X78" i="2" s="1"/>
  <c r="W79" i="2"/>
  <c r="V80" i="2"/>
  <c r="W80" i="2" l="1"/>
  <c r="V81" i="2"/>
  <c r="AF79" i="2"/>
  <c r="AA79" i="2" s="1"/>
  <c r="AE79" i="2"/>
  <c r="Z79" i="2" s="1"/>
  <c r="AD79" i="2"/>
  <c r="Y79" i="2" s="1"/>
  <c r="AC79" i="2"/>
  <c r="X79" i="2" s="1"/>
  <c r="W81" i="2" l="1"/>
  <c r="V82" i="2"/>
  <c r="AF80" i="2"/>
  <c r="AA80" i="2" s="1"/>
  <c r="AE80" i="2"/>
  <c r="Z80" i="2" s="1"/>
  <c r="AD80" i="2"/>
  <c r="Y80" i="2" s="1"/>
  <c r="AC80" i="2"/>
  <c r="X80" i="2" s="1"/>
  <c r="W82" i="2" l="1"/>
  <c r="V83" i="2"/>
  <c r="AF81" i="2"/>
  <c r="AA81" i="2" s="1"/>
  <c r="AE81" i="2"/>
  <c r="Z81" i="2" s="1"/>
  <c r="AD81" i="2"/>
  <c r="Y81" i="2" s="1"/>
  <c r="AC81" i="2"/>
  <c r="X81" i="2" s="1"/>
  <c r="W83" i="2" l="1"/>
  <c r="V84" i="2"/>
  <c r="AF82" i="2"/>
  <c r="AA82" i="2" s="1"/>
  <c r="AE82" i="2"/>
  <c r="Z82" i="2" s="1"/>
  <c r="AD82" i="2"/>
  <c r="Y82" i="2" s="1"/>
  <c r="AC82" i="2"/>
  <c r="X82" i="2" s="1"/>
  <c r="AF83" i="2" l="1"/>
  <c r="AA83" i="2" s="1"/>
  <c r="AE83" i="2"/>
  <c r="Z83" i="2" s="1"/>
  <c r="AD83" i="2"/>
  <c r="Y83" i="2" s="1"/>
  <c r="AC83" i="2"/>
  <c r="X83" i="2" s="1"/>
  <c r="W84" i="2"/>
  <c r="V85" i="2"/>
  <c r="W85" i="2" l="1"/>
  <c r="V86" i="2"/>
  <c r="AF84" i="2"/>
  <c r="AA84" i="2" s="1"/>
  <c r="AE84" i="2"/>
  <c r="Z84" i="2" s="1"/>
  <c r="AD84" i="2"/>
  <c r="Y84" i="2" s="1"/>
  <c r="AC84" i="2"/>
  <c r="X84" i="2" s="1"/>
  <c r="AF85" i="2" l="1"/>
  <c r="AA85" i="2" s="1"/>
  <c r="AE85" i="2"/>
  <c r="Z85" i="2" s="1"/>
  <c r="AD85" i="2"/>
  <c r="Y85" i="2" s="1"/>
  <c r="AC85" i="2"/>
  <c r="X85" i="2" s="1"/>
  <c r="W86" i="2"/>
  <c r="V87" i="2"/>
  <c r="W87" i="2" l="1"/>
  <c r="V88" i="2"/>
  <c r="AF86" i="2"/>
  <c r="AA86" i="2" s="1"/>
  <c r="AE86" i="2"/>
  <c r="Z86" i="2" s="1"/>
  <c r="AD86" i="2"/>
  <c r="Y86" i="2" s="1"/>
  <c r="AC86" i="2"/>
  <c r="X86" i="2" s="1"/>
  <c r="W88" i="2" l="1"/>
  <c r="V89" i="2"/>
  <c r="AF87" i="2"/>
  <c r="AA87" i="2" s="1"/>
  <c r="AE87" i="2"/>
  <c r="Z87" i="2" s="1"/>
  <c r="AD87" i="2"/>
  <c r="Y87" i="2" s="1"/>
  <c r="AC87" i="2"/>
  <c r="X87" i="2" s="1"/>
  <c r="AF88" i="2" l="1"/>
  <c r="AA88" i="2" s="1"/>
  <c r="AE88" i="2"/>
  <c r="Z88" i="2" s="1"/>
  <c r="AD88" i="2"/>
  <c r="Y88" i="2" s="1"/>
  <c r="AC88" i="2"/>
  <c r="X88" i="2" s="1"/>
  <c r="W89" i="2"/>
  <c r="V90" i="2"/>
  <c r="W90" i="2" l="1"/>
  <c r="V91" i="2"/>
  <c r="AF89" i="2"/>
  <c r="AA89" i="2" s="1"/>
  <c r="AE89" i="2"/>
  <c r="Z89" i="2" s="1"/>
  <c r="AD89" i="2"/>
  <c r="Y89" i="2" s="1"/>
  <c r="AC89" i="2"/>
  <c r="X89" i="2" s="1"/>
  <c r="W91" i="2" l="1"/>
  <c r="V92" i="2"/>
  <c r="AF90" i="2"/>
  <c r="AA90" i="2" s="1"/>
  <c r="AE90" i="2"/>
  <c r="Z90" i="2" s="1"/>
  <c r="AD90" i="2"/>
  <c r="Y90" i="2" s="1"/>
  <c r="AC90" i="2"/>
  <c r="X90" i="2" s="1"/>
  <c r="W92" i="2" l="1"/>
  <c r="V93" i="2"/>
  <c r="AF91" i="2"/>
  <c r="AA91" i="2" s="1"/>
  <c r="AE91" i="2"/>
  <c r="Z91" i="2" s="1"/>
  <c r="AD91" i="2"/>
  <c r="Y91" i="2" s="1"/>
  <c r="AC91" i="2"/>
  <c r="X91" i="2" s="1"/>
  <c r="AF92" i="2" l="1"/>
  <c r="AA92" i="2" s="1"/>
  <c r="AE92" i="2"/>
  <c r="Z92" i="2" s="1"/>
  <c r="AD92" i="2"/>
  <c r="Y92" i="2" s="1"/>
  <c r="AC92" i="2"/>
  <c r="X92" i="2" s="1"/>
  <c r="W93" i="2"/>
  <c r="V94" i="2"/>
  <c r="W94" i="2" l="1"/>
  <c r="V95" i="2"/>
  <c r="AF93" i="2"/>
  <c r="AA93" i="2" s="1"/>
  <c r="AE93" i="2"/>
  <c r="Z93" i="2" s="1"/>
  <c r="AD93" i="2"/>
  <c r="Y93" i="2" s="1"/>
  <c r="AC93" i="2"/>
  <c r="X93" i="2" s="1"/>
  <c r="AF94" i="2" l="1"/>
  <c r="AA94" i="2" s="1"/>
  <c r="AE94" i="2"/>
  <c r="Z94" i="2" s="1"/>
  <c r="AD94" i="2"/>
  <c r="Y94" i="2" s="1"/>
  <c r="AC94" i="2"/>
  <c r="X94" i="2" s="1"/>
  <c r="W95" i="2"/>
  <c r="V96" i="2"/>
  <c r="W96" i="2" l="1"/>
  <c r="V97" i="2"/>
  <c r="AF95" i="2"/>
  <c r="AA95" i="2" s="1"/>
  <c r="AE95" i="2"/>
  <c r="Z95" i="2" s="1"/>
  <c r="AD95" i="2"/>
  <c r="Y95" i="2" s="1"/>
  <c r="AC95" i="2"/>
  <c r="X95" i="2" s="1"/>
  <c r="W97" i="2" l="1"/>
  <c r="V98" i="2"/>
  <c r="AF96" i="2"/>
  <c r="AA96" i="2" s="1"/>
  <c r="AE96" i="2"/>
  <c r="Z96" i="2" s="1"/>
  <c r="AD96" i="2"/>
  <c r="Y96" i="2" s="1"/>
  <c r="AC96" i="2"/>
  <c r="X96" i="2" s="1"/>
  <c r="AF97" i="2" l="1"/>
  <c r="AA97" i="2" s="1"/>
  <c r="AE97" i="2"/>
  <c r="Z97" i="2" s="1"/>
  <c r="AD97" i="2"/>
  <c r="AC97" i="2"/>
  <c r="X97" i="2" s="1"/>
  <c r="Y97" i="2"/>
  <c r="W98" i="2"/>
  <c r="V99" i="2"/>
  <c r="W99" i="2" l="1"/>
  <c r="V100" i="2"/>
  <c r="AF98" i="2"/>
  <c r="AA98" i="2" s="1"/>
  <c r="AE98" i="2"/>
  <c r="Z98" i="2" s="1"/>
  <c r="AD98" i="2"/>
  <c r="Y98" i="2" s="1"/>
  <c r="AC98" i="2"/>
  <c r="X98" i="2" s="1"/>
  <c r="W100" i="2" l="1"/>
  <c r="V101" i="2"/>
  <c r="AF99" i="2"/>
  <c r="AA99" i="2" s="1"/>
  <c r="AE99" i="2"/>
  <c r="Z99" i="2" s="1"/>
  <c r="AD99" i="2"/>
  <c r="Y99" i="2" s="1"/>
  <c r="AC99" i="2"/>
  <c r="X99" i="2" s="1"/>
  <c r="W101" i="2" l="1"/>
  <c r="V102" i="2"/>
  <c r="AF100" i="2"/>
  <c r="AA100" i="2" s="1"/>
  <c r="AE100" i="2"/>
  <c r="Z100" i="2" s="1"/>
  <c r="AD100" i="2"/>
  <c r="Y100" i="2" s="1"/>
  <c r="AC100" i="2"/>
  <c r="X100" i="2" s="1"/>
  <c r="AF101" i="2" l="1"/>
  <c r="AA101" i="2" s="1"/>
  <c r="AE101" i="2"/>
  <c r="Z101" i="2" s="1"/>
  <c r="AD101" i="2"/>
  <c r="Y101" i="2" s="1"/>
  <c r="AC101" i="2"/>
  <c r="X101" i="2" s="1"/>
  <c r="W102" i="2"/>
  <c r="V103" i="2"/>
  <c r="W103" i="2" l="1"/>
  <c r="V104" i="2"/>
  <c r="AF102" i="2"/>
  <c r="AA102" i="2" s="1"/>
  <c r="AE102" i="2"/>
  <c r="Z102" i="2" s="1"/>
  <c r="AD102" i="2"/>
  <c r="Y102" i="2" s="1"/>
  <c r="AC102" i="2"/>
  <c r="X102" i="2" s="1"/>
  <c r="W104" i="2" l="1"/>
  <c r="V105" i="2"/>
  <c r="AF103" i="2"/>
  <c r="AA103" i="2" s="1"/>
  <c r="AE103" i="2"/>
  <c r="Z103" i="2" s="1"/>
  <c r="AD103" i="2"/>
  <c r="Y103" i="2" s="1"/>
  <c r="AC103" i="2"/>
  <c r="X103" i="2" s="1"/>
  <c r="W105" i="2" l="1"/>
  <c r="V106" i="2"/>
  <c r="AF104" i="2"/>
  <c r="AA104" i="2" s="1"/>
  <c r="AE104" i="2"/>
  <c r="Z104" i="2" s="1"/>
  <c r="AD104" i="2"/>
  <c r="Y104" i="2" s="1"/>
  <c r="AC104" i="2"/>
  <c r="X104" i="2" s="1"/>
  <c r="W106" i="2" l="1"/>
  <c r="V107" i="2"/>
  <c r="AF105" i="2"/>
  <c r="AA105" i="2" s="1"/>
  <c r="AE105" i="2"/>
  <c r="Z105" i="2" s="1"/>
  <c r="AD105" i="2"/>
  <c r="Y105" i="2" s="1"/>
  <c r="AC105" i="2"/>
  <c r="X105" i="2" s="1"/>
  <c r="W107" i="2" l="1"/>
  <c r="V108" i="2"/>
  <c r="AF106" i="2"/>
  <c r="AA106" i="2" s="1"/>
  <c r="AE106" i="2"/>
  <c r="Z106" i="2" s="1"/>
  <c r="AD106" i="2"/>
  <c r="Y106" i="2" s="1"/>
  <c r="AC106" i="2"/>
  <c r="X106" i="2" s="1"/>
  <c r="AF107" i="2" l="1"/>
  <c r="AA107" i="2" s="1"/>
  <c r="AE107" i="2"/>
  <c r="Z107" i="2" s="1"/>
  <c r="AD107" i="2"/>
  <c r="Y107" i="2" s="1"/>
  <c r="AC107" i="2"/>
  <c r="X107" i="2" s="1"/>
  <c r="W108" i="2"/>
  <c r="V109" i="2"/>
  <c r="W109" i="2" l="1"/>
  <c r="V110" i="2"/>
  <c r="AF108" i="2"/>
  <c r="AA108" i="2" s="1"/>
  <c r="AE108" i="2"/>
  <c r="Z108" i="2" s="1"/>
  <c r="AD108" i="2"/>
  <c r="Y108" i="2" s="1"/>
  <c r="AC108" i="2"/>
  <c r="X108" i="2" s="1"/>
  <c r="W110" i="2" l="1"/>
  <c r="V111" i="2"/>
  <c r="AF109" i="2"/>
  <c r="AA109" i="2" s="1"/>
  <c r="AE109" i="2"/>
  <c r="Z109" i="2" s="1"/>
  <c r="AD109" i="2"/>
  <c r="Y109" i="2" s="1"/>
  <c r="AC109" i="2"/>
  <c r="X109" i="2" s="1"/>
  <c r="AF110" i="2" l="1"/>
  <c r="AA110" i="2" s="1"/>
  <c r="AE110" i="2"/>
  <c r="Z110" i="2" s="1"/>
  <c r="AD110" i="2"/>
  <c r="Y110" i="2" s="1"/>
  <c r="AC110" i="2"/>
  <c r="X110" i="2" s="1"/>
  <c r="W111" i="2"/>
  <c r="V112" i="2"/>
  <c r="AF111" i="2" l="1"/>
  <c r="AA111" i="2" s="1"/>
  <c r="AE111" i="2"/>
  <c r="Z111" i="2" s="1"/>
  <c r="AD111" i="2"/>
  <c r="Y111" i="2" s="1"/>
  <c r="AC111" i="2"/>
  <c r="X111" i="2" s="1"/>
  <c r="W112" i="2"/>
  <c r="V113" i="2"/>
  <c r="W113" i="2" l="1"/>
  <c r="V114" i="2"/>
  <c r="AF112" i="2"/>
  <c r="AA112" i="2" s="1"/>
  <c r="AE112" i="2"/>
  <c r="Z112" i="2" s="1"/>
  <c r="AD112" i="2"/>
  <c r="Y112" i="2" s="1"/>
  <c r="AC112" i="2"/>
  <c r="X112" i="2" s="1"/>
  <c r="AF113" i="2" l="1"/>
  <c r="AA113" i="2" s="1"/>
  <c r="AE113" i="2"/>
  <c r="Z113" i="2" s="1"/>
  <c r="AD113" i="2"/>
  <c r="Y113" i="2" s="1"/>
  <c r="AC113" i="2"/>
  <c r="X113" i="2" s="1"/>
  <c r="W114" i="2"/>
  <c r="V115" i="2"/>
  <c r="W115" i="2" l="1"/>
  <c r="V116" i="2"/>
  <c r="AF114" i="2"/>
  <c r="AA114" i="2" s="1"/>
  <c r="AE114" i="2"/>
  <c r="Z114" i="2" s="1"/>
  <c r="AD114" i="2"/>
  <c r="Y114" i="2" s="1"/>
  <c r="AC114" i="2"/>
  <c r="X114" i="2" s="1"/>
  <c r="W116" i="2" l="1"/>
  <c r="V117" i="2"/>
  <c r="AF115" i="2"/>
  <c r="AA115" i="2" s="1"/>
  <c r="AE115" i="2"/>
  <c r="Z115" i="2" s="1"/>
  <c r="AD115" i="2"/>
  <c r="Y115" i="2" s="1"/>
  <c r="AC115" i="2"/>
  <c r="X115" i="2" s="1"/>
  <c r="AF116" i="2" l="1"/>
  <c r="AA116" i="2" s="1"/>
  <c r="AE116" i="2"/>
  <c r="Z116" i="2" s="1"/>
  <c r="AD116" i="2"/>
  <c r="Y116" i="2" s="1"/>
  <c r="AC116" i="2"/>
  <c r="X116" i="2" s="1"/>
  <c r="W117" i="2"/>
  <c r="V118" i="2"/>
  <c r="W118" i="2" l="1"/>
  <c r="V119" i="2"/>
  <c r="AF117" i="2"/>
  <c r="AA117" i="2" s="1"/>
  <c r="AE117" i="2"/>
  <c r="Z117" i="2" s="1"/>
  <c r="AD117" i="2"/>
  <c r="Y117" i="2" s="1"/>
  <c r="AC117" i="2"/>
  <c r="X117" i="2" s="1"/>
  <c r="W119" i="2" l="1"/>
  <c r="V120" i="2"/>
  <c r="AF118" i="2"/>
  <c r="AA118" i="2" s="1"/>
  <c r="AE118" i="2"/>
  <c r="Z118" i="2" s="1"/>
  <c r="AD118" i="2"/>
  <c r="Y118" i="2" s="1"/>
  <c r="AC118" i="2"/>
  <c r="X118" i="2" s="1"/>
  <c r="AF119" i="2" l="1"/>
  <c r="AA119" i="2" s="1"/>
  <c r="AE119" i="2"/>
  <c r="Z119" i="2" s="1"/>
  <c r="AD119" i="2"/>
  <c r="Y119" i="2" s="1"/>
  <c r="AC119" i="2"/>
  <c r="X119" i="2" s="1"/>
  <c r="W120" i="2"/>
  <c r="V121" i="2"/>
  <c r="W121" i="2" l="1"/>
  <c r="V122" i="2"/>
  <c r="AF120" i="2"/>
  <c r="AA120" i="2" s="1"/>
  <c r="AE120" i="2"/>
  <c r="Z120" i="2" s="1"/>
  <c r="AC120" i="2"/>
  <c r="X120" i="2" s="1"/>
  <c r="AD120" i="2"/>
  <c r="Y120" i="2" s="1"/>
  <c r="AF121" i="2" l="1"/>
  <c r="AA121" i="2" s="1"/>
  <c r="AE121" i="2"/>
  <c r="Z121" i="2" s="1"/>
  <c r="AD121" i="2"/>
  <c r="Y121" i="2" s="1"/>
  <c r="AC121" i="2"/>
  <c r="X121" i="2" s="1"/>
  <c r="W122" i="2"/>
  <c r="V123" i="2"/>
  <c r="AF122" i="2" l="1"/>
  <c r="AA122" i="2" s="1"/>
  <c r="AE122" i="2"/>
  <c r="Z122" i="2" s="1"/>
  <c r="AD122" i="2"/>
  <c r="Y122" i="2" s="1"/>
  <c r="AC122" i="2"/>
  <c r="X122" i="2" s="1"/>
  <c r="W123" i="2"/>
  <c r="V124" i="2"/>
  <c r="W124" i="2" l="1"/>
  <c r="V125" i="2"/>
  <c r="AF123" i="2"/>
  <c r="AA123" i="2" s="1"/>
  <c r="AE123" i="2"/>
  <c r="Z123" i="2" s="1"/>
  <c r="AD123" i="2"/>
  <c r="Y123" i="2" s="1"/>
  <c r="AC123" i="2"/>
  <c r="X123" i="2" s="1"/>
  <c r="AF124" i="2" l="1"/>
  <c r="AA124" i="2" s="1"/>
  <c r="AE124" i="2"/>
  <c r="Z124" i="2" s="1"/>
  <c r="AC124" i="2"/>
  <c r="X124" i="2" s="1"/>
  <c r="AD124" i="2"/>
  <c r="Y124" i="2" s="1"/>
  <c r="W125" i="2"/>
  <c r="V126" i="2"/>
  <c r="W126" i="2" l="1"/>
  <c r="V127" i="2"/>
  <c r="AF125" i="2"/>
  <c r="AA125" i="2" s="1"/>
  <c r="AE125" i="2"/>
  <c r="Z125" i="2" s="1"/>
  <c r="AD125" i="2"/>
  <c r="Y125" i="2" s="1"/>
  <c r="AC125" i="2"/>
  <c r="X125" i="2" s="1"/>
  <c r="AF126" i="2" l="1"/>
  <c r="AA126" i="2" s="1"/>
  <c r="AE126" i="2"/>
  <c r="Z126" i="2" s="1"/>
  <c r="AC126" i="2"/>
  <c r="X126" i="2" s="1"/>
  <c r="AD126" i="2"/>
  <c r="Y126" i="2" s="1"/>
  <c r="W127" i="2"/>
  <c r="V128" i="2"/>
  <c r="W128" i="2" l="1"/>
  <c r="V129" i="2"/>
  <c r="AF127" i="2"/>
  <c r="AA127" i="2" s="1"/>
  <c r="AE127" i="2"/>
  <c r="Z127" i="2" s="1"/>
  <c r="AC127" i="2"/>
  <c r="X127" i="2" s="1"/>
  <c r="AD127" i="2"/>
  <c r="Y127" i="2" s="1"/>
  <c r="W129" i="2" l="1"/>
  <c r="V130" i="2"/>
  <c r="AF128" i="2"/>
  <c r="AA128" i="2" s="1"/>
  <c r="AE128" i="2"/>
  <c r="Z128" i="2" s="1"/>
  <c r="AC128" i="2"/>
  <c r="X128" i="2" s="1"/>
  <c r="AD128" i="2"/>
  <c r="Y128" i="2" s="1"/>
  <c r="W130" i="2" l="1"/>
  <c r="V131" i="2"/>
  <c r="AF129" i="2"/>
  <c r="AA129" i="2" s="1"/>
  <c r="AE129" i="2"/>
  <c r="Z129" i="2" s="1"/>
  <c r="AC129" i="2"/>
  <c r="X129" i="2" s="1"/>
  <c r="AD129" i="2"/>
  <c r="Y129" i="2" s="1"/>
  <c r="W131" i="2" l="1"/>
  <c r="V132" i="2"/>
  <c r="AF130" i="2"/>
  <c r="AA130" i="2" s="1"/>
  <c r="AE130" i="2"/>
  <c r="Z130" i="2" s="1"/>
  <c r="AC130" i="2"/>
  <c r="X130" i="2" s="1"/>
  <c r="AD130" i="2"/>
  <c r="Y130" i="2" s="1"/>
  <c r="W132" i="2" l="1"/>
  <c r="V133" i="2"/>
  <c r="AF131" i="2"/>
  <c r="AA131" i="2" s="1"/>
  <c r="AE131" i="2"/>
  <c r="Z131" i="2" s="1"/>
  <c r="AC131" i="2"/>
  <c r="X131" i="2" s="1"/>
  <c r="AD131" i="2"/>
  <c r="Y131" i="2" s="1"/>
  <c r="W133" i="2" l="1"/>
  <c r="V134" i="2"/>
  <c r="AF132" i="2"/>
  <c r="AA132" i="2" s="1"/>
  <c r="AE132" i="2"/>
  <c r="Z132" i="2" s="1"/>
  <c r="AC132" i="2"/>
  <c r="X132" i="2" s="1"/>
  <c r="AD132" i="2"/>
  <c r="Y132" i="2" s="1"/>
  <c r="AF133" i="2" l="1"/>
  <c r="AA133" i="2" s="1"/>
  <c r="AE133" i="2"/>
  <c r="Z133" i="2" s="1"/>
  <c r="AC133" i="2"/>
  <c r="X133" i="2" s="1"/>
  <c r="AD133" i="2"/>
  <c r="Y133" i="2" s="1"/>
  <c r="W134" i="2"/>
  <c r="V135" i="2"/>
  <c r="W135" i="2" l="1"/>
  <c r="V136" i="2"/>
  <c r="AF134" i="2"/>
  <c r="AA134" i="2" s="1"/>
  <c r="AE134" i="2"/>
  <c r="Z134" i="2" s="1"/>
  <c r="AC134" i="2"/>
  <c r="X134" i="2" s="1"/>
  <c r="AD134" i="2"/>
  <c r="Y134" i="2" s="1"/>
  <c r="AF135" i="2" l="1"/>
  <c r="AA135" i="2" s="1"/>
  <c r="AE135" i="2"/>
  <c r="Z135" i="2" s="1"/>
  <c r="AC135" i="2"/>
  <c r="X135" i="2" s="1"/>
  <c r="AD135" i="2"/>
  <c r="Y135" i="2" s="1"/>
  <c r="W136" i="2"/>
  <c r="V137" i="2"/>
  <c r="W137" i="2" l="1"/>
  <c r="V138" i="2"/>
  <c r="AF136" i="2"/>
  <c r="AA136" i="2" s="1"/>
  <c r="AE136" i="2"/>
  <c r="Z136" i="2" s="1"/>
  <c r="AC136" i="2"/>
  <c r="X136" i="2" s="1"/>
  <c r="AD136" i="2"/>
  <c r="Y136" i="2" s="1"/>
  <c r="AF137" i="2" l="1"/>
  <c r="AA137" i="2" s="1"/>
  <c r="AE137" i="2"/>
  <c r="Z137" i="2" s="1"/>
  <c r="AC137" i="2"/>
  <c r="X137" i="2" s="1"/>
  <c r="AD137" i="2"/>
  <c r="Y137" i="2" s="1"/>
  <c r="W138" i="2"/>
  <c r="V139" i="2"/>
  <c r="AF138" i="2" l="1"/>
  <c r="AA138" i="2" s="1"/>
  <c r="AE138" i="2"/>
  <c r="Z138" i="2" s="1"/>
  <c r="AC138" i="2"/>
  <c r="X138" i="2" s="1"/>
  <c r="AD138" i="2"/>
  <c r="Y138" i="2" s="1"/>
  <c r="W139" i="2"/>
  <c r="V140" i="2"/>
  <c r="W140" i="2" l="1"/>
  <c r="V141" i="2"/>
  <c r="AF139" i="2"/>
  <c r="AA139" i="2" s="1"/>
  <c r="AE139" i="2"/>
  <c r="Z139" i="2" s="1"/>
  <c r="AC139" i="2"/>
  <c r="X139" i="2" s="1"/>
  <c r="AD139" i="2"/>
  <c r="Y139" i="2" s="1"/>
  <c r="AF140" i="2" l="1"/>
  <c r="AA140" i="2" s="1"/>
  <c r="AE140" i="2"/>
  <c r="Z140" i="2" s="1"/>
  <c r="AC140" i="2"/>
  <c r="X140" i="2" s="1"/>
  <c r="AD140" i="2"/>
  <c r="Y140" i="2" s="1"/>
  <c r="W141" i="2"/>
  <c r="V142" i="2"/>
  <c r="W142" i="2" l="1"/>
  <c r="V143" i="2"/>
  <c r="AF141" i="2"/>
  <c r="AA141" i="2" s="1"/>
  <c r="AE141" i="2"/>
  <c r="Z141" i="2" s="1"/>
  <c r="AC141" i="2"/>
  <c r="X141" i="2" s="1"/>
  <c r="AD141" i="2"/>
  <c r="Y141" i="2" s="1"/>
  <c r="W143" i="2" l="1"/>
  <c r="V144" i="2"/>
  <c r="AF142" i="2"/>
  <c r="AA142" i="2" s="1"/>
  <c r="AE142" i="2"/>
  <c r="Z142" i="2" s="1"/>
  <c r="AC142" i="2"/>
  <c r="X142" i="2" s="1"/>
  <c r="AD142" i="2"/>
  <c r="Y142" i="2" s="1"/>
  <c r="W144" i="2" l="1"/>
  <c r="V145" i="2"/>
  <c r="AF143" i="2"/>
  <c r="AA143" i="2" s="1"/>
  <c r="AE143" i="2"/>
  <c r="Z143" i="2" s="1"/>
  <c r="AC143" i="2"/>
  <c r="X143" i="2" s="1"/>
  <c r="AD143" i="2"/>
  <c r="Y143" i="2" s="1"/>
  <c r="W145" i="2" l="1"/>
  <c r="V146" i="2"/>
  <c r="AD144" i="2"/>
  <c r="Y144" i="2" s="1"/>
  <c r="AC144" i="2"/>
  <c r="X144" i="2" s="1"/>
  <c r="AE144" i="2"/>
  <c r="Z144" i="2" s="1"/>
  <c r="AF144" i="2"/>
  <c r="AA144" i="2" s="1"/>
  <c r="AD145" i="2" l="1"/>
  <c r="Y145" i="2" s="1"/>
  <c r="AC145" i="2"/>
  <c r="X145" i="2" s="1"/>
  <c r="AE145" i="2"/>
  <c r="Z145" i="2" s="1"/>
  <c r="AF145" i="2"/>
  <c r="AA145" i="2" s="1"/>
  <c r="W146" i="2"/>
  <c r="V147" i="2"/>
  <c r="W147" i="2" l="1"/>
  <c r="V148" i="2"/>
  <c r="AD146" i="2"/>
  <c r="Y146" i="2" s="1"/>
  <c r="AC146" i="2"/>
  <c r="X146" i="2" s="1"/>
  <c r="AE146" i="2"/>
  <c r="Z146" i="2" s="1"/>
  <c r="AF146" i="2"/>
  <c r="AA146" i="2" s="1"/>
  <c r="W148" i="2" l="1"/>
  <c r="V149" i="2"/>
  <c r="AD147" i="2"/>
  <c r="Y147" i="2" s="1"/>
  <c r="AC147" i="2"/>
  <c r="X147" i="2" s="1"/>
  <c r="AE147" i="2"/>
  <c r="Z147" i="2" s="1"/>
  <c r="AF147" i="2"/>
  <c r="AA147" i="2" s="1"/>
  <c r="W149" i="2" l="1"/>
  <c r="V150" i="2"/>
  <c r="AD148" i="2"/>
  <c r="Y148" i="2" s="1"/>
  <c r="AC148" i="2"/>
  <c r="X148" i="2" s="1"/>
  <c r="AE148" i="2"/>
  <c r="Z148" i="2" s="1"/>
  <c r="AF148" i="2"/>
  <c r="AA148" i="2" s="1"/>
  <c r="AD149" i="2" l="1"/>
  <c r="Y149" i="2" s="1"/>
  <c r="AC149" i="2"/>
  <c r="X149" i="2" s="1"/>
  <c r="AE149" i="2"/>
  <c r="Z149" i="2" s="1"/>
  <c r="AF149" i="2"/>
  <c r="AA149" i="2" s="1"/>
  <c r="W150" i="2"/>
  <c r="V151" i="2"/>
  <c r="W151" i="2" l="1"/>
  <c r="V152" i="2"/>
  <c r="AD150" i="2"/>
  <c r="Y150" i="2" s="1"/>
  <c r="AC150" i="2"/>
  <c r="X150" i="2" s="1"/>
  <c r="AE150" i="2"/>
  <c r="Z150" i="2" s="1"/>
  <c r="AF150" i="2"/>
  <c r="AA150" i="2" s="1"/>
  <c r="W152" i="2" l="1"/>
  <c r="V153" i="2"/>
  <c r="AD151" i="2"/>
  <c r="Y151" i="2" s="1"/>
  <c r="AC151" i="2"/>
  <c r="X151" i="2" s="1"/>
  <c r="AE151" i="2"/>
  <c r="Z151" i="2" s="1"/>
  <c r="AF151" i="2"/>
  <c r="AA151" i="2" s="1"/>
  <c r="AD152" i="2" l="1"/>
  <c r="Y152" i="2" s="1"/>
  <c r="AC152" i="2"/>
  <c r="X152" i="2" s="1"/>
  <c r="AE152" i="2"/>
  <c r="Z152" i="2" s="1"/>
  <c r="AF152" i="2"/>
  <c r="AA152" i="2" s="1"/>
  <c r="W153" i="2"/>
  <c r="V154" i="2"/>
  <c r="AD153" i="2" l="1"/>
  <c r="Y153" i="2" s="1"/>
  <c r="AC153" i="2"/>
  <c r="X153" i="2" s="1"/>
  <c r="AF153" i="2"/>
  <c r="AA153" i="2" s="1"/>
  <c r="AE153" i="2"/>
  <c r="Z153" i="2" s="1"/>
  <c r="W154" i="2"/>
  <c r="V155" i="2"/>
  <c r="W155" i="2" l="1"/>
  <c r="V156" i="2"/>
  <c r="AD154" i="2"/>
  <c r="Y154" i="2" s="1"/>
  <c r="AC154" i="2"/>
  <c r="X154" i="2" s="1"/>
  <c r="AE154" i="2"/>
  <c r="Z154" i="2" s="1"/>
  <c r="AF154" i="2"/>
  <c r="AA154" i="2" s="1"/>
  <c r="AD155" i="2" l="1"/>
  <c r="Y155" i="2" s="1"/>
  <c r="AC155" i="2"/>
  <c r="X155" i="2" s="1"/>
  <c r="AE155" i="2"/>
  <c r="Z155" i="2" s="1"/>
  <c r="AF155" i="2"/>
  <c r="AA155" i="2" s="1"/>
  <c r="W156" i="2"/>
  <c r="V157" i="2"/>
  <c r="AD156" i="2" l="1"/>
  <c r="Y156" i="2" s="1"/>
  <c r="AC156" i="2"/>
  <c r="X156" i="2" s="1"/>
  <c r="AE156" i="2"/>
  <c r="Z156" i="2" s="1"/>
  <c r="AF156" i="2"/>
  <c r="AA156" i="2" s="1"/>
  <c r="W157" i="2"/>
  <c r="V158" i="2"/>
  <c r="W158" i="2" l="1"/>
  <c r="V159" i="2"/>
  <c r="AD157" i="2"/>
  <c r="Y157" i="2" s="1"/>
  <c r="AC157" i="2"/>
  <c r="X157" i="2" s="1"/>
  <c r="AE157" i="2"/>
  <c r="Z157" i="2" s="1"/>
  <c r="AF157" i="2"/>
  <c r="AA157" i="2" s="1"/>
  <c r="AD158" i="2" l="1"/>
  <c r="Y158" i="2" s="1"/>
  <c r="AC158" i="2"/>
  <c r="X158" i="2" s="1"/>
  <c r="AF158" i="2"/>
  <c r="AA158" i="2" s="1"/>
  <c r="AE158" i="2"/>
  <c r="Z158" i="2" s="1"/>
  <c r="W159" i="2"/>
  <c r="V160" i="2"/>
  <c r="W160" i="2" l="1"/>
  <c r="V161" i="2"/>
  <c r="AD159" i="2"/>
  <c r="Y159" i="2" s="1"/>
  <c r="AF159" i="2"/>
  <c r="AA159" i="2" s="1"/>
  <c r="AE159" i="2"/>
  <c r="Z159" i="2" s="1"/>
  <c r="AC159" i="2"/>
  <c r="X159" i="2" s="1"/>
  <c r="W161" i="2" l="1"/>
  <c r="V162" i="2"/>
  <c r="AD160" i="2"/>
  <c r="Y160" i="2" s="1"/>
  <c r="AF160" i="2"/>
  <c r="AA160" i="2" s="1"/>
  <c r="AE160" i="2"/>
  <c r="Z160" i="2" s="1"/>
  <c r="AC160" i="2"/>
  <c r="X160" i="2" s="1"/>
  <c r="AD161" i="2" l="1"/>
  <c r="Y161" i="2" s="1"/>
  <c r="AF161" i="2"/>
  <c r="AA161" i="2" s="1"/>
  <c r="AE161" i="2"/>
  <c r="Z161" i="2" s="1"/>
  <c r="AC161" i="2"/>
  <c r="X161" i="2" s="1"/>
  <c r="W162" i="2"/>
  <c r="V163" i="2"/>
  <c r="W163" i="2" l="1"/>
  <c r="V164" i="2"/>
  <c r="AD162" i="2"/>
  <c r="Y162" i="2" s="1"/>
  <c r="AC162" i="2"/>
  <c r="X162" i="2" s="1"/>
  <c r="AF162" i="2"/>
  <c r="AA162" i="2" s="1"/>
  <c r="AE162" i="2"/>
  <c r="Z162" i="2" s="1"/>
  <c r="W164" i="2" l="1"/>
  <c r="V165" i="2"/>
  <c r="AD163" i="2"/>
  <c r="Y163" i="2" s="1"/>
  <c r="AF163" i="2"/>
  <c r="AA163" i="2" s="1"/>
  <c r="AE163" i="2"/>
  <c r="Z163" i="2" s="1"/>
  <c r="AC163" i="2"/>
  <c r="X163" i="2" s="1"/>
  <c r="AD164" i="2" l="1"/>
  <c r="Y164" i="2" s="1"/>
  <c r="AF164" i="2"/>
  <c r="AA164" i="2" s="1"/>
  <c r="AE164" i="2"/>
  <c r="Z164" i="2" s="1"/>
  <c r="AC164" i="2"/>
  <c r="X164" i="2" s="1"/>
  <c r="W165" i="2"/>
  <c r="V166" i="2"/>
  <c r="W166" i="2" l="1"/>
  <c r="V167" i="2"/>
  <c r="AD165" i="2"/>
  <c r="Y165" i="2" s="1"/>
  <c r="AF165" i="2"/>
  <c r="AA165" i="2" s="1"/>
  <c r="AE165" i="2"/>
  <c r="Z165" i="2" s="1"/>
  <c r="AC165" i="2"/>
  <c r="X165" i="2" s="1"/>
  <c r="W167" i="2" l="1"/>
  <c r="V168" i="2"/>
  <c r="AD166" i="2"/>
  <c r="Y166" i="2" s="1"/>
  <c r="AC166" i="2"/>
  <c r="X166" i="2" s="1"/>
  <c r="AF166" i="2"/>
  <c r="AA166" i="2" s="1"/>
  <c r="AE166" i="2"/>
  <c r="Z166" i="2" s="1"/>
  <c r="W168" i="2" l="1"/>
  <c r="V169" i="2"/>
  <c r="AD167" i="2"/>
  <c r="Y167" i="2" s="1"/>
  <c r="AC167" i="2"/>
  <c r="X167" i="2" s="1"/>
  <c r="AF167" i="2"/>
  <c r="AA167" i="2" s="1"/>
  <c r="AE167" i="2"/>
  <c r="Z167" i="2" s="1"/>
  <c r="AD168" i="2" l="1"/>
  <c r="Y168" i="2" s="1"/>
  <c r="AC168" i="2"/>
  <c r="X168" i="2" s="1"/>
  <c r="AE168" i="2"/>
  <c r="Z168" i="2" s="1"/>
  <c r="AF168" i="2"/>
  <c r="AA168" i="2" s="1"/>
  <c r="W169" i="2"/>
  <c r="V170" i="2"/>
  <c r="W170" i="2" l="1"/>
  <c r="V171" i="2"/>
  <c r="AD169" i="2"/>
  <c r="Y169" i="2" s="1"/>
  <c r="AC169" i="2"/>
  <c r="X169" i="2" s="1"/>
  <c r="AF169" i="2"/>
  <c r="AA169" i="2" s="1"/>
  <c r="AE169" i="2"/>
  <c r="Z169" i="2" s="1"/>
  <c r="AD170" i="2" l="1"/>
  <c r="Y170" i="2" s="1"/>
  <c r="AC170" i="2"/>
  <c r="X170" i="2" s="1"/>
  <c r="AF170" i="2"/>
  <c r="AA170" i="2" s="1"/>
  <c r="AE170" i="2"/>
  <c r="Z170" i="2" s="1"/>
  <c r="W171" i="2"/>
  <c r="V172" i="2"/>
  <c r="W172" i="2" l="1"/>
  <c r="V173" i="2"/>
  <c r="AD171" i="2"/>
  <c r="Y171" i="2" s="1"/>
  <c r="AC171" i="2"/>
  <c r="X171" i="2" s="1"/>
  <c r="AF171" i="2"/>
  <c r="AA171" i="2" s="1"/>
  <c r="AE171" i="2"/>
  <c r="Z171" i="2" s="1"/>
  <c r="AD172" i="2" l="1"/>
  <c r="Y172" i="2" s="1"/>
  <c r="AC172" i="2"/>
  <c r="X172" i="2" s="1"/>
  <c r="AE172" i="2"/>
  <c r="Z172" i="2" s="1"/>
  <c r="AF172" i="2"/>
  <c r="AA172" i="2" s="1"/>
  <c r="W173" i="2"/>
  <c r="V174" i="2"/>
  <c r="W174" i="2" l="1"/>
  <c r="V175" i="2"/>
  <c r="AD173" i="2"/>
  <c r="Y173" i="2" s="1"/>
  <c r="AC173" i="2"/>
  <c r="X173" i="2" s="1"/>
  <c r="AF173" i="2"/>
  <c r="AA173" i="2" s="1"/>
  <c r="AE173" i="2"/>
  <c r="Z173" i="2" s="1"/>
  <c r="W175" i="2" l="1"/>
  <c r="V176" i="2"/>
  <c r="AD174" i="2"/>
  <c r="Y174" i="2" s="1"/>
  <c r="AC174" i="2"/>
  <c r="X174" i="2" s="1"/>
  <c r="AF174" i="2"/>
  <c r="AA174" i="2" s="1"/>
  <c r="AE174" i="2"/>
  <c r="Z174" i="2" s="1"/>
  <c r="W176" i="2" l="1"/>
  <c r="V177" i="2"/>
  <c r="AD175" i="2"/>
  <c r="Y175" i="2" s="1"/>
  <c r="AC175" i="2"/>
  <c r="X175" i="2" s="1"/>
  <c r="AF175" i="2"/>
  <c r="AA175" i="2" s="1"/>
  <c r="AE175" i="2"/>
  <c r="Z175" i="2" s="1"/>
  <c r="AD176" i="2" l="1"/>
  <c r="Y176" i="2" s="1"/>
  <c r="AC176" i="2"/>
  <c r="X176" i="2" s="1"/>
  <c r="AE176" i="2"/>
  <c r="Z176" i="2" s="1"/>
  <c r="AF176" i="2"/>
  <c r="AA176" i="2" s="1"/>
  <c r="W177" i="2"/>
  <c r="V178" i="2"/>
  <c r="AD177" i="2" l="1"/>
  <c r="Y177" i="2" s="1"/>
  <c r="AC177" i="2"/>
  <c r="X177" i="2" s="1"/>
  <c r="AF177" i="2"/>
  <c r="AA177" i="2" s="1"/>
  <c r="AE177" i="2"/>
  <c r="Z177" i="2" s="1"/>
  <c r="W178" i="2"/>
  <c r="V179" i="2"/>
  <c r="W179" i="2" l="1"/>
  <c r="V180" i="2"/>
  <c r="AE178" i="2"/>
  <c r="Z178" i="2" s="1"/>
  <c r="AD178" i="2"/>
  <c r="Y178" i="2" s="1"/>
  <c r="AF178" i="2"/>
  <c r="AA178" i="2" s="1"/>
  <c r="AC178" i="2"/>
  <c r="X178" i="2" s="1"/>
  <c r="AF179" i="2" l="1"/>
  <c r="AA179" i="2" s="1"/>
  <c r="AE179" i="2"/>
  <c r="Z179" i="2" s="1"/>
  <c r="AC179" i="2"/>
  <c r="X179" i="2" s="1"/>
  <c r="AD179" i="2"/>
  <c r="Y179" i="2" s="1"/>
  <c r="W180" i="2"/>
  <c r="V181" i="2"/>
  <c r="AF180" i="2" l="1"/>
  <c r="AA180" i="2" s="1"/>
  <c r="AE180" i="2"/>
  <c r="Z180" i="2" s="1"/>
  <c r="AD180" i="2"/>
  <c r="Y180" i="2" s="1"/>
  <c r="AC180" i="2"/>
  <c r="X180" i="2" s="1"/>
  <c r="W181" i="2"/>
  <c r="V182" i="2"/>
  <c r="W182" i="2" l="1"/>
  <c r="V183" i="2"/>
  <c r="AF181" i="2"/>
  <c r="AA181" i="2" s="1"/>
  <c r="AE181" i="2"/>
  <c r="Z181" i="2" s="1"/>
  <c r="AC181" i="2"/>
  <c r="X181" i="2" s="1"/>
  <c r="AD181" i="2"/>
  <c r="Y181" i="2" s="1"/>
  <c r="AF182" i="2" l="1"/>
  <c r="AA182" i="2" s="1"/>
  <c r="AD182" i="2"/>
  <c r="Y182" i="2" s="1"/>
  <c r="AC182" i="2"/>
  <c r="X182" i="2" s="1"/>
  <c r="AE182" i="2"/>
  <c r="Z182" i="2" s="1"/>
  <c r="W183" i="2"/>
  <c r="V184" i="2"/>
  <c r="W184" i="2" l="1"/>
  <c r="V185" i="2"/>
  <c r="AF183" i="2"/>
  <c r="AA183" i="2" s="1"/>
  <c r="AE183" i="2"/>
  <c r="Z183" i="2" s="1"/>
  <c r="AD183" i="2"/>
  <c r="Y183" i="2" s="1"/>
  <c r="AC183" i="2"/>
  <c r="X183" i="2" s="1"/>
  <c r="W185" i="2" l="1"/>
  <c r="V186" i="2"/>
  <c r="AF184" i="2"/>
  <c r="AA184" i="2" s="1"/>
  <c r="AE184" i="2"/>
  <c r="Z184" i="2" s="1"/>
  <c r="AD184" i="2"/>
  <c r="Y184" i="2" s="1"/>
  <c r="AC184" i="2"/>
  <c r="X184" i="2" s="1"/>
  <c r="W186" i="2" l="1"/>
  <c r="V187" i="2"/>
  <c r="AF185" i="2"/>
  <c r="AA185" i="2" s="1"/>
  <c r="AC185" i="2"/>
  <c r="X185" i="2" s="1"/>
  <c r="AD185" i="2"/>
  <c r="Y185" i="2" s="1"/>
  <c r="AE185" i="2"/>
  <c r="Z185" i="2" s="1"/>
  <c r="W187" i="2" l="1"/>
  <c r="V188" i="2"/>
  <c r="AF186" i="2"/>
  <c r="AA186" i="2" s="1"/>
  <c r="AD186" i="2"/>
  <c r="Y186" i="2" s="1"/>
  <c r="AE186" i="2"/>
  <c r="Z186" i="2" s="1"/>
  <c r="AC186" i="2"/>
  <c r="X186" i="2" s="1"/>
  <c r="W188" i="2" l="1"/>
  <c r="V189" i="2"/>
  <c r="AF187" i="2"/>
  <c r="AA187" i="2" s="1"/>
  <c r="AE187" i="2"/>
  <c r="Z187" i="2" s="1"/>
  <c r="AD187" i="2"/>
  <c r="Y187" i="2" s="1"/>
  <c r="AC187" i="2"/>
  <c r="X187" i="2" s="1"/>
  <c r="W189" i="2" l="1"/>
  <c r="V190" i="2"/>
  <c r="AF188" i="2"/>
  <c r="AA188" i="2" s="1"/>
  <c r="AE188" i="2"/>
  <c r="Z188" i="2" s="1"/>
  <c r="AD188" i="2"/>
  <c r="Y188" i="2" s="1"/>
  <c r="AC188" i="2"/>
  <c r="X188" i="2" s="1"/>
  <c r="AF189" i="2" l="1"/>
  <c r="AA189" i="2" s="1"/>
  <c r="AE189" i="2"/>
  <c r="Z189" i="2" s="1"/>
  <c r="AC189" i="2"/>
  <c r="X189" i="2" s="1"/>
  <c r="AD189" i="2"/>
  <c r="Y189" i="2" s="1"/>
  <c r="W190" i="2"/>
  <c r="V191" i="2"/>
  <c r="W191" i="2" l="1"/>
  <c r="V192" i="2"/>
  <c r="AF190" i="2"/>
  <c r="AA190" i="2" s="1"/>
  <c r="AD190" i="2"/>
  <c r="Y190" i="2" s="1"/>
  <c r="AC190" i="2"/>
  <c r="X190" i="2" s="1"/>
  <c r="AE190" i="2"/>
  <c r="Z190" i="2" s="1"/>
  <c r="W192" i="2" l="1"/>
  <c r="V193" i="2"/>
  <c r="AF191" i="2"/>
  <c r="AA191" i="2" s="1"/>
  <c r="AE191" i="2"/>
  <c r="Z191" i="2" s="1"/>
  <c r="AD191" i="2"/>
  <c r="Y191" i="2" s="1"/>
  <c r="AC191" i="2"/>
  <c r="X191" i="2" s="1"/>
  <c r="W193" i="2" l="1"/>
  <c r="V194" i="2"/>
  <c r="AF192" i="2"/>
  <c r="AA192" i="2" s="1"/>
  <c r="AE192" i="2"/>
  <c r="Z192" i="2" s="1"/>
  <c r="AD192" i="2"/>
  <c r="Y192" i="2" s="1"/>
  <c r="AC192" i="2"/>
  <c r="X192" i="2" s="1"/>
  <c r="AF193" i="2" l="1"/>
  <c r="AA193" i="2" s="1"/>
  <c r="AC193" i="2"/>
  <c r="X193" i="2" s="1"/>
  <c r="AD193" i="2"/>
  <c r="Y193" i="2" s="1"/>
  <c r="AE193" i="2"/>
  <c r="Z193" i="2" s="1"/>
  <c r="W194" i="2"/>
  <c r="V195" i="2"/>
  <c r="AF194" i="2" l="1"/>
  <c r="AA194" i="2" s="1"/>
  <c r="AD194" i="2"/>
  <c r="Y194" i="2" s="1"/>
  <c r="AE194" i="2"/>
  <c r="Z194" i="2" s="1"/>
  <c r="AC194" i="2"/>
  <c r="X194" i="2" s="1"/>
  <c r="W195" i="2"/>
  <c r="V196" i="2"/>
  <c r="W196" i="2" l="1"/>
  <c r="V197" i="2"/>
  <c r="AF195" i="2"/>
  <c r="AA195" i="2" s="1"/>
  <c r="AE195" i="2"/>
  <c r="Z195" i="2" s="1"/>
  <c r="AD195" i="2"/>
  <c r="Y195" i="2" s="1"/>
  <c r="AC195" i="2"/>
  <c r="X195" i="2" s="1"/>
  <c r="AF196" i="2" l="1"/>
  <c r="AA196" i="2" s="1"/>
  <c r="AE196" i="2"/>
  <c r="Z196" i="2" s="1"/>
  <c r="AD196" i="2"/>
  <c r="AC196" i="2"/>
  <c r="X196" i="2" s="1"/>
  <c r="Y196" i="2"/>
  <c r="W197" i="2"/>
  <c r="V198" i="2"/>
  <c r="W198" i="2" l="1"/>
  <c r="V199" i="2"/>
  <c r="AF197" i="2"/>
  <c r="AA197" i="2" s="1"/>
  <c r="AC197" i="2"/>
  <c r="X197" i="2" s="1"/>
  <c r="AE197" i="2"/>
  <c r="Z197" i="2" s="1"/>
  <c r="AD197" i="2"/>
  <c r="Y197" i="2" s="1"/>
  <c r="AF198" i="2" l="1"/>
  <c r="AA198" i="2" s="1"/>
  <c r="AD198" i="2"/>
  <c r="Y198" i="2" s="1"/>
  <c r="AC198" i="2"/>
  <c r="X198" i="2" s="1"/>
  <c r="AE198" i="2"/>
  <c r="Z198" i="2" s="1"/>
  <c r="W199" i="2"/>
  <c r="V200" i="2"/>
  <c r="W200" i="2" l="1"/>
  <c r="V201" i="2"/>
  <c r="AF199" i="2"/>
  <c r="AA199" i="2" s="1"/>
  <c r="AE199" i="2"/>
  <c r="Z199" i="2" s="1"/>
  <c r="AD199" i="2"/>
  <c r="Y199" i="2" s="1"/>
  <c r="AC199" i="2"/>
  <c r="X199" i="2" s="1"/>
  <c r="W201" i="2" l="1"/>
  <c r="V202" i="2"/>
  <c r="AF200" i="2"/>
  <c r="AA200" i="2" s="1"/>
  <c r="AE200" i="2"/>
  <c r="Z200" i="2" s="1"/>
  <c r="AD200" i="2"/>
  <c r="Y200" i="2" s="1"/>
  <c r="AC200" i="2"/>
  <c r="X200" i="2" s="1"/>
  <c r="W202" i="2" l="1"/>
  <c r="V203" i="2"/>
  <c r="AF201" i="2"/>
  <c r="AA201" i="2" s="1"/>
  <c r="AE201" i="2"/>
  <c r="Z201" i="2" s="1"/>
  <c r="AC201" i="2"/>
  <c r="X201" i="2" s="1"/>
  <c r="AD201" i="2"/>
  <c r="Y201" i="2" s="1"/>
  <c r="W203" i="2" l="1"/>
  <c r="V204" i="2"/>
  <c r="AE202" i="2"/>
  <c r="Z202" i="2" s="1"/>
  <c r="AD202" i="2"/>
  <c r="Y202" i="2" s="1"/>
  <c r="AF202" i="2"/>
  <c r="AA202" i="2" s="1"/>
  <c r="AC202" i="2"/>
  <c r="X202" i="2" s="1"/>
  <c r="W204" i="2" l="1"/>
  <c r="V205" i="2"/>
  <c r="AF203" i="2"/>
  <c r="AA203" i="2" s="1"/>
  <c r="AE203" i="2"/>
  <c r="Z203" i="2" s="1"/>
  <c r="AD203" i="2"/>
  <c r="Y203" i="2" s="1"/>
  <c r="AC203" i="2"/>
  <c r="X203" i="2" s="1"/>
  <c r="W205" i="2" l="1"/>
  <c r="V206" i="2"/>
  <c r="AF204" i="2"/>
  <c r="AA204" i="2" s="1"/>
  <c r="AE204" i="2"/>
  <c r="Z204" i="2" s="1"/>
  <c r="AD204" i="2"/>
  <c r="Y204" i="2" s="1"/>
  <c r="AC204" i="2"/>
  <c r="X204" i="2" s="1"/>
  <c r="AF205" i="2" l="1"/>
  <c r="AA205" i="2" s="1"/>
  <c r="AE205" i="2"/>
  <c r="Z205" i="2" s="1"/>
  <c r="AD205" i="2"/>
  <c r="Y205" i="2" s="1"/>
  <c r="AC205" i="2"/>
  <c r="X205" i="2" s="1"/>
  <c r="W206" i="2"/>
  <c r="V207" i="2"/>
  <c r="AF206" i="2" l="1"/>
  <c r="AA206" i="2" s="1"/>
  <c r="AE206" i="2"/>
  <c r="Z206" i="2" s="1"/>
  <c r="AC206" i="2"/>
  <c r="X206" i="2" s="1"/>
  <c r="AD206" i="2"/>
  <c r="Y206" i="2" s="1"/>
  <c r="W207" i="2"/>
  <c r="V208" i="2"/>
  <c r="W208" i="2" l="1"/>
  <c r="V209" i="2"/>
  <c r="AF207" i="2"/>
  <c r="AA207" i="2" s="1"/>
  <c r="AE207" i="2"/>
  <c r="Z207" i="2" s="1"/>
  <c r="AD207" i="2"/>
  <c r="Y207" i="2" s="1"/>
  <c r="AC207" i="2"/>
  <c r="X207" i="2" s="1"/>
  <c r="W209" i="2" l="1"/>
  <c r="V210" i="2"/>
  <c r="AF208" i="2"/>
  <c r="AA208" i="2" s="1"/>
  <c r="AE208" i="2"/>
  <c r="Z208" i="2" s="1"/>
  <c r="AD208" i="2"/>
  <c r="Y208" i="2" s="1"/>
  <c r="AC208" i="2"/>
  <c r="X208" i="2" s="1"/>
  <c r="W210" i="2" l="1"/>
  <c r="V211" i="2"/>
  <c r="AF209" i="2"/>
  <c r="AA209" i="2" s="1"/>
  <c r="AE209" i="2"/>
  <c r="Z209" i="2" s="1"/>
  <c r="AC209" i="2"/>
  <c r="X209" i="2" s="1"/>
  <c r="AD209" i="2"/>
  <c r="Y209" i="2" s="1"/>
  <c r="W211" i="2" l="1"/>
  <c r="V212" i="2"/>
  <c r="AF210" i="2"/>
  <c r="AA210" i="2" s="1"/>
  <c r="AC210" i="2"/>
  <c r="X210" i="2" s="1"/>
  <c r="AE210" i="2"/>
  <c r="Z210" i="2" s="1"/>
  <c r="AD210" i="2"/>
  <c r="Y210" i="2" s="1"/>
  <c r="AF211" i="2" l="1"/>
  <c r="AA211" i="2" s="1"/>
  <c r="AE211" i="2"/>
  <c r="Z211" i="2" s="1"/>
  <c r="AD211" i="2"/>
  <c r="Y211" i="2" s="1"/>
  <c r="AC211" i="2"/>
  <c r="X211" i="2" s="1"/>
  <c r="W212" i="2"/>
  <c r="V213" i="2"/>
  <c r="AF212" i="2" l="1"/>
  <c r="AA212" i="2" s="1"/>
  <c r="AC212" i="2"/>
  <c r="X212" i="2" s="1"/>
  <c r="AE212" i="2"/>
  <c r="Z212" i="2" s="1"/>
  <c r="AD212" i="2"/>
  <c r="Y212" i="2" s="1"/>
  <c r="W213" i="2"/>
  <c r="V214" i="2"/>
  <c r="W214" i="2" l="1"/>
  <c r="V215" i="2"/>
  <c r="AF213" i="2"/>
  <c r="AA213" i="2" s="1"/>
  <c r="AE213" i="2"/>
  <c r="Z213" i="2" s="1"/>
  <c r="AD213" i="2"/>
  <c r="Y213" i="2" s="1"/>
  <c r="AC213" i="2"/>
  <c r="X213" i="2" s="1"/>
  <c r="W215" i="2" l="1"/>
  <c r="V216" i="2"/>
  <c r="AF214" i="2"/>
  <c r="AA214" i="2" s="1"/>
  <c r="AC214" i="2"/>
  <c r="X214" i="2" s="1"/>
  <c r="AE214" i="2"/>
  <c r="Z214" i="2" s="1"/>
  <c r="AD214" i="2"/>
  <c r="Y214" i="2" s="1"/>
  <c r="W216" i="2" l="1"/>
  <c r="V217" i="2"/>
  <c r="AF215" i="2"/>
  <c r="AA215" i="2" s="1"/>
  <c r="AE215" i="2"/>
  <c r="Z215" i="2" s="1"/>
  <c r="AC215" i="2"/>
  <c r="X215" i="2" s="1"/>
  <c r="AD215" i="2"/>
  <c r="Y215" i="2" s="1"/>
  <c r="W217" i="2" l="1"/>
  <c r="V218" i="2"/>
  <c r="AF216" i="2"/>
  <c r="AA216" i="2" s="1"/>
  <c r="AC216" i="2"/>
  <c r="X216" i="2" s="1"/>
  <c r="AE216" i="2"/>
  <c r="Z216" i="2" s="1"/>
  <c r="AD216" i="2"/>
  <c r="Y216" i="2" s="1"/>
  <c r="AF217" i="2" l="1"/>
  <c r="AA217" i="2" s="1"/>
  <c r="AE217" i="2"/>
  <c r="Z217" i="2" s="1"/>
  <c r="AD217" i="2"/>
  <c r="Y217" i="2" s="1"/>
  <c r="AC217" i="2"/>
  <c r="X217" i="2" s="1"/>
  <c r="W218" i="2"/>
  <c r="V219" i="2"/>
  <c r="W219" i="2" l="1"/>
  <c r="V220" i="2"/>
  <c r="AF218" i="2"/>
  <c r="AA218" i="2" s="1"/>
  <c r="AC218" i="2"/>
  <c r="X218" i="2" s="1"/>
  <c r="AE218" i="2"/>
  <c r="Z218" i="2" s="1"/>
  <c r="AD218" i="2"/>
  <c r="Y218" i="2" s="1"/>
  <c r="W220" i="2" l="1"/>
  <c r="V221" i="2"/>
  <c r="AF219" i="2"/>
  <c r="AA219" i="2" s="1"/>
  <c r="AE219" i="2"/>
  <c r="Z219" i="2" s="1"/>
  <c r="AD219" i="2"/>
  <c r="Y219" i="2" s="1"/>
  <c r="AC219" i="2"/>
  <c r="X219" i="2" s="1"/>
  <c r="AF220" i="2" l="1"/>
  <c r="AA220" i="2" s="1"/>
  <c r="AC220" i="2"/>
  <c r="X220" i="2" s="1"/>
  <c r="AE220" i="2"/>
  <c r="Z220" i="2" s="1"/>
  <c r="AD220" i="2"/>
  <c r="Y220" i="2" s="1"/>
  <c r="W221" i="2"/>
  <c r="V222" i="2"/>
  <c r="W222" i="2" l="1"/>
  <c r="V223" i="2"/>
  <c r="AF221" i="2"/>
  <c r="AA221" i="2" s="1"/>
  <c r="AE221" i="2"/>
  <c r="Z221" i="2" s="1"/>
  <c r="AD221" i="2"/>
  <c r="Y221" i="2" s="1"/>
  <c r="AC221" i="2"/>
  <c r="X221" i="2" s="1"/>
  <c r="W223" i="2" l="1"/>
  <c r="V224" i="2"/>
  <c r="AF222" i="2"/>
  <c r="AA222" i="2" s="1"/>
  <c r="AC222" i="2"/>
  <c r="X222" i="2" s="1"/>
  <c r="AE222" i="2"/>
  <c r="Z222" i="2" s="1"/>
  <c r="AD222" i="2"/>
  <c r="Y222" i="2" s="1"/>
  <c r="W224" i="2" l="1"/>
  <c r="V225" i="2"/>
  <c r="AF223" i="2"/>
  <c r="AA223" i="2" s="1"/>
  <c r="AE223" i="2"/>
  <c r="Z223" i="2" s="1"/>
  <c r="AD223" i="2"/>
  <c r="Y223" i="2" s="1"/>
  <c r="AC223" i="2"/>
  <c r="X223" i="2" s="1"/>
  <c r="AF224" i="2" l="1"/>
  <c r="AA224" i="2" s="1"/>
  <c r="AE224" i="2"/>
  <c r="Z224" i="2" s="1"/>
  <c r="AC224" i="2"/>
  <c r="X224" i="2" s="1"/>
  <c r="AD224" i="2"/>
  <c r="Y224" i="2" s="1"/>
  <c r="W225" i="2"/>
  <c r="V226" i="2"/>
  <c r="W226" i="2" l="1"/>
  <c r="V227" i="2"/>
  <c r="AF225" i="2"/>
  <c r="AA225" i="2" s="1"/>
  <c r="AE225" i="2"/>
  <c r="Z225" i="2" s="1"/>
  <c r="AD225" i="2"/>
  <c r="Y225" i="2" s="1"/>
  <c r="AC225" i="2"/>
  <c r="X225" i="2" s="1"/>
  <c r="W227" i="2" l="1"/>
  <c r="V228" i="2"/>
  <c r="AF226" i="2"/>
  <c r="AA226" i="2" s="1"/>
  <c r="AC226" i="2"/>
  <c r="X226" i="2" s="1"/>
  <c r="AE226" i="2"/>
  <c r="Z226" i="2" s="1"/>
  <c r="AD226" i="2"/>
  <c r="Y226" i="2" s="1"/>
  <c r="W228" i="2" l="1"/>
  <c r="V229" i="2"/>
  <c r="AF227" i="2"/>
  <c r="AA227" i="2" s="1"/>
  <c r="AC227" i="2"/>
  <c r="X227" i="2" s="1"/>
  <c r="AE227" i="2"/>
  <c r="Z227" i="2" s="1"/>
  <c r="AD227" i="2"/>
  <c r="Y227" i="2" s="1"/>
  <c r="W229" i="2" l="1"/>
  <c r="V230" i="2"/>
  <c r="AF228" i="2"/>
  <c r="AA228" i="2" s="1"/>
  <c r="AE228" i="2"/>
  <c r="Z228" i="2" s="1"/>
  <c r="AD228" i="2"/>
  <c r="Y228" i="2" s="1"/>
  <c r="AC228" i="2"/>
  <c r="X228" i="2" s="1"/>
  <c r="AF229" i="2" l="1"/>
  <c r="AA229" i="2" s="1"/>
  <c r="AE229" i="2"/>
  <c r="Z229" i="2" s="1"/>
  <c r="AD229" i="2"/>
  <c r="Y229" i="2" s="1"/>
  <c r="AC229" i="2"/>
  <c r="X229" i="2" s="1"/>
  <c r="W230" i="2"/>
  <c r="V231" i="2"/>
  <c r="V232" i="2" l="1"/>
  <c r="W231" i="2"/>
  <c r="AF230" i="2"/>
  <c r="AA230" i="2" s="1"/>
  <c r="AC230" i="2"/>
  <c r="X230" i="2" s="1"/>
  <c r="AE230" i="2"/>
  <c r="Z230" i="2" s="1"/>
  <c r="AD230" i="2"/>
  <c r="Y230" i="2" s="1"/>
  <c r="W232" i="2" l="1"/>
  <c r="V233" i="2"/>
  <c r="AF231" i="2"/>
  <c r="AA231" i="2" s="1"/>
  <c r="AC231" i="2"/>
  <c r="X231" i="2" s="1"/>
  <c r="AE231" i="2"/>
  <c r="Z231" i="2" s="1"/>
  <c r="AD231" i="2"/>
  <c r="Y231" i="2" s="1"/>
  <c r="W233" i="2" l="1"/>
  <c r="V234" i="2"/>
  <c r="AF232" i="2"/>
  <c r="AA232" i="2" s="1"/>
  <c r="AE232" i="2"/>
  <c r="Z232" i="2" s="1"/>
  <c r="AD232" i="2"/>
  <c r="Y232" i="2" s="1"/>
  <c r="AC232" i="2"/>
  <c r="X232" i="2" s="1"/>
  <c r="W234" i="2" l="1"/>
  <c r="V235" i="2"/>
  <c r="AF233" i="2"/>
  <c r="AA233" i="2" s="1"/>
  <c r="AE233" i="2"/>
  <c r="Z233" i="2" s="1"/>
  <c r="AD233" i="2"/>
  <c r="Y233" i="2" s="1"/>
  <c r="AC233" i="2"/>
  <c r="X233" i="2" s="1"/>
  <c r="W235" i="2" l="1"/>
  <c r="V236" i="2"/>
  <c r="AF234" i="2"/>
  <c r="AA234" i="2" s="1"/>
  <c r="AC234" i="2"/>
  <c r="X234" i="2" s="1"/>
  <c r="AE234" i="2"/>
  <c r="Z234" i="2" s="1"/>
  <c r="AD234" i="2"/>
  <c r="Y234" i="2" s="1"/>
  <c r="AF235" i="2" l="1"/>
  <c r="AA235" i="2" s="1"/>
  <c r="AC235" i="2"/>
  <c r="X235" i="2" s="1"/>
  <c r="AE235" i="2"/>
  <c r="Z235" i="2" s="1"/>
  <c r="AD235" i="2"/>
  <c r="Y235" i="2" s="1"/>
  <c r="W236" i="2"/>
  <c r="V237" i="2"/>
  <c r="AF236" i="2" l="1"/>
  <c r="AA236" i="2" s="1"/>
  <c r="AE236" i="2"/>
  <c r="Z236" i="2" s="1"/>
  <c r="AD236" i="2"/>
  <c r="Y236" i="2" s="1"/>
  <c r="AC236" i="2"/>
  <c r="X236" i="2" s="1"/>
  <c r="W237" i="2"/>
  <c r="V238" i="2"/>
  <c r="W238" i="2" l="1"/>
  <c r="V239" i="2"/>
  <c r="AF237" i="2"/>
  <c r="AA237" i="2" s="1"/>
  <c r="AE237" i="2"/>
  <c r="Z237" i="2" s="1"/>
  <c r="AD237" i="2"/>
  <c r="Y237" i="2" s="1"/>
  <c r="AC237" i="2"/>
  <c r="X237" i="2" s="1"/>
  <c r="AF238" i="2" l="1"/>
  <c r="AA238" i="2" s="1"/>
  <c r="AC238" i="2"/>
  <c r="X238" i="2" s="1"/>
  <c r="AE238" i="2"/>
  <c r="Z238" i="2" s="1"/>
  <c r="AD238" i="2"/>
  <c r="Y238" i="2" s="1"/>
  <c r="W239" i="2"/>
  <c r="V240" i="2"/>
  <c r="W240" i="2" l="1"/>
  <c r="V241" i="2"/>
  <c r="AF239" i="2"/>
  <c r="AA239" i="2" s="1"/>
  <c r="AC239" i="2"/>
  <c r="X239" i="2" s="1"/>
  <c r="AE239" i="2"/>
  <c r="Z239" i="2" s="1"/>
  <c r="AD239" i="2"/>
  <c r="Y239" i="2" s="1"/>
  <c r="AF240" i="2" l="1"/>
  <c r="AA240" i="2" s="1"/>
  <c r="AE240" i="2"/>
  <c r="Z240" i="2" s="1"/>
  <c r="AD240" i="2"/>
  <c r="Y240" i="2" s="1"/>
  <c r="AC240" i="2"/>
  <c r="X240" i="2" s="1"/>
  <c r="W241" i="2"/>
  <c r="V242" i="2"/>
  <c r="AF241" i="2" l="1"/>
  <c r="AA241" i="2" s="1"/>
  <c r="AE241" i="2"/>
  <c r="Z241" i="2" s="1"/>
  <c r="AD241" i="2"/>
  <c r="Y241" i="2" s="1"/>
  <c r="AC241" i="2"/>
  <c r="X241" i="2" s="1"/>
  <c r="W242" i="2"/>
  <c r="V243" i="2"/>
  <c r="W243" i="2" l="1"/>
  <c r="V244" i="2"/>
  <c r="AF242" i="2"/>
  <c r="AA242" i="2" s="1"/>
  <c r="AC242" i="2"/>
  <c r="X242" i="2" s="1"/>
  <c r="AE242" i="2"/>
  <c r="Z242" i="2" s="1"/>
  <c r="AD242" i="2"/>
  <c r="Y242" i="2" s="1"/>
  <c r="W244" i="2" l="1"/>
  <c r="V245" i="2"/>
  <c r="AF243" i="2"/>
  <c r="AA243" i="2" s="1"/>
  <c r="AC243" i="2"/>
  <c r="X243" i="2" s="1"/>
  <c r="AE243" i="2"/>
  <c r="Z243" i="2" s="1"/>
  <c r="AD243" i="2"/>
  <c r="Y243" i="2" s="1"/>
  <c r="W245" i="2" l="1"/>
  <c r="V246" i="2"/>
  <c r="AF244" i="2"/>
  <c r="AA244" i="2" s="1"/>
  <c r="AE244" i="2"/>
  <c r="Z244" i="2" s="1"/>
  <c r="AD244" i="2"/>
  <c r="Y244" i="2" s="1"/>
  <c r="AC244" i="2"/>
  <c r="X244" i="2" s="1"/>
  <c r="W246" i="2" l="1"/>
  <c r="AF246" i="2" s="1"/>
  <c r="AF245" i="2"/>
  <c r="AA245" i="2" s="1"/>
  <c r="AE245" i="2"/>
  <c r="Z245" i="2" s="1"/>
  <c r="AD245" i="2"/>
  <c r="Y245" i="2" s="1"/>
  <c r="AC245" i="2"/>
  <c r="X245" i="2" s="1"/>
  <c r="AA246" i="2" l="1"/>
  <c r="AD246" i="2"/>
  <c r="Y246" i="2" s="1"/>
  <c r="AE246" i="2"/>
  <c r="Z246" i="2" s="1"/>
  <c r="AC246" i="2"/>
  <c r="X246" i="2"/>
  <c r="Y20" i="3" l="1"/>
  <c r="F6" i="3" l="1"/>
  <c r="C20" i="3"/>
  <c r="J20" i="3" s="1"/>
  <c r="F7" i="6"/>
  <c r="F8" i="6"/>
  <c r="F9" i="6"/>
  <c r="F10" i="6"/>
  <c r="F6" i="6"/>
  <c r="C11" i="6"/>
  <c r="C12" i="6" s="1"/>
  <c r="F11" i="6" l="1"/>
  <c r="E11" i="6" s="1"/>
  <c r="G13" i="3"/>
  <c r="L120" i="3" s="1"/>
  <c r="G12" i="3"/>
  <c r="G11" i="3"/>
  <c r="G10" i="3"/>
  <c r="G9" i="3"/>
  <c r="G8" i="3"/>
  <c r="G7" i="3"/>
  <c r="G6" i="3"/>
  <c r="C14" i="3" l="1"/>
  <c r="E14" i="3" s="1"/>
  <c r="I18" i="3" l="1"/>
  <c r="F13" i="3"/>
  <c r="F7" i="3" l="1"/>
  <c r="F8" i="3" s="1"/>
  <c r="F9" i="3" s="1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67" i="3" l="1"/>
  <c r="F10" i="3"/>
  <c r="F11" i="3" s="1"/>
  <c r="F12" i="3" s="1"/>
  <c r="L20" i="3"/>
  <c r="U262" i="3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89" i="3"/>
  <c r="U206" i="3"/>
  <c r="U52" i="3"/>
  <c r="U70" i="3"/>
  <c r="U102" i="3"/>
  <c r="U126" i="3"/>
  <c r="U166" i="3"/>
  <c r="U230" i="3"/>
  <c r="S145" i="3"/>
  <c r="U121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U79" i="3" l="1"/>
  <c r="S127" i="3"/>
  <c r="T474" i="3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L31" i="3" s="1"/>
  <c r="I20" i="3"/>
  <c r="F20" i="3"/>
  <c r="E20" i="3"/>
  <c r="C23" i="3"/>
  <c r="L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L47" i="3" s="1"/>
  <c r="C52" i="3"/>
  <c r="L52" i="3" s="1"/>
  <c r="C57" i="3"/>
  <c r="L57" i="3" s="1"/>
  <c r="C63" i="3"/>
  <c r="L63" i="3" s="1"/>
  <c r="C68" i="3"/>
  <c r="L68" i="3" s="1"/>
  <c r="C73" i="3"/>
  <c r="L73" i="3" s="1"/>
  <c r="C79" i="3"/>
  <c r="L79" i="3" s="1"/>
  <c r="C84" i="3"/>
  <c r="L84" i="3" s="1"/>
  <c r="C89" i="3"/>
  <c r="L89" i="3" s="1"/>
  <c r="C95" i="3"/>
  <c r="L95" i="3" s="1"/>
  <c r="C100" i="3"/>
  <c r="L100" i="3" s="1"/>
  <c r="C105" i="3"/>
  <c r="L105" i="3" s="1"/>
  <c r="C111" i="3"/>
  <c r="L111" i="3" s="1"/>
  <c r="C116" i="3"/>
  <c r="L116" i="3" s="1"/>
  <c r="D20" i="3"/>
  <c r="C58" i="3"/>
  <c r="L58" i="3" s="1"/>
  <c r="C74" i="3"/>
  <c r="L74" i="3" s="1"/>
  <c r="C90" i="3"/>
  <c r="L90" i="3" s="1"/>
  <c r="C106" i="3"/>
  <c r="L106" i="3" s="1"/>
  <c r="C48" i="3"/>
  <c r="L48" i="3" s="1"/>
  <c r="C53" i="3"/>
  <c r="L53" i="3" s="1"/>
  <c r="C59" i="3"/>
  <c r="L59" i="3" s="1"/>
  <c r="C64" i="3"/>
  <c r="L64" i="3" s="1"/>
  <c r="C69" i="3"/>
  <c r="L69" i="3" s="1"/>
  <c r="C75" i="3"/>
  <c r="L75" i="3" s="1"/>
  <c r="C80" i="3"/>
  <c r="L80" i="3" s="1"/>
  <c r="C85" i="3"/>
  <c r="L85" i="3" s="1"/>
  <c r="C91" i="3"/>
  <c r="L91" i="3" s="1"/>
  <c r="C96" i="3"/>
  <c r="L96" i="3" s="1"/>
  <c r="C101" i="3"/>
  <c r="L101" i="3" s="1"/>
  <c r="C107" i="3"/>
  <c r="L107" i="3" s="1"/>
  <c r="C112" i="3"/>
  <c r="L112" i="3" s="1"/>
  <c r="C117" i="3"/>
  <c r="L117" i="3" s="1"/>
  <c r="C54" i="3"/>
  <c r="L54" i="3" s="1"/>
  <c r="C70" i="3"/>
  <c r="L70" i="3" s="1"/>
  <c r="C86" i="3"/>
  <c r="L86" i="3" s="1"/>
  <c r="C102" i="3"/>
  <c r="L102" i="3" s="1"/>
  <c r="C118" i="3"/>
  <c r="L118" i="3" s="1"/>
  <c r="C49" i="3"/>
  <c r="L49" i="3" s="1"/>
  <c r="C55" i="3"/>
  <c r="L55" i="3" s="1"/>
  <c r="C60" i="3"/>
  <c r="L60" i="3" s="1"/>
  <c r="C65" i="3"/>
  <c r="L65" i="3" s="1"/>
  <c r="C71" i="3"/>
  <c r="L71" i="3" s="1"/>
  <c r="C76" i="3"/>
  <c r="L76" i="3" s="1"/>
  <c r="C81" i="3"/>
  <c r="L81" i="3" s="1"/>
  <c r="C87" i="3"/>
  <c r="L87" i="3" s="1"/>
  <c r="C92" i="3"/>
  <c r="L92" i="3" s="1"/>
  <c r="C97" i="3"/>
  <c r="L97" i="3" s="1"/>
  <c r="C103" i="3"/>
  <c r="L103" i="3" s="1"/>
  <c r="C108" i="3"/>
  <c r="L108" i="3" s="1"/>
  <c r="C113" i="3"/>
  <c r="L113" i="3" s="1"/>
  <c r="C119" i="3"/>
  <c r="L119" i="3" s="1"/>
  <c r="C50" i="3"/>
  <c r="L50" i="3" s="1"/>
  <c r="C66" i="3"/>
  <c r="L66" i="3" s="1"/>
  <c r="C82" i="3"/>
  <c r="L82" i="3" s="1"/>
  <c r="C98" i="3"/>
  <c r="L98" i="3" s="1"/>
  <c r="C114" i="3"/>
  <c r="L114" i="3" s="1"/>
  <c r="C45" i="3"/>
  <c r="L45" i="3" s="1"/>
  <c r="C67" i="3"/>
  <c r="L67" i="3" s="1"/>
  <c r="C88" i="3"/>
  <c r="L88" i="3" s="1"/>
  <c r="C109" i="3"/>
  <c r="L109" i="3" s="1"/>
  <c r="C46" i="3"/>
  <c r="L46" i="3" s="1"/>
  <c r="C110" i="3"/>
  <c r="L110" i="3" s="1"/>
  <c r="C51" i="3"/>
  <c r="L51" i="3" s="1"/>
  <c r="C72" i="3"/>
  <c r="L72" i="3" s="1"/>
  <c r="C93" i="3"/>
  <c r="L93" i="3" s="1"/>
  <c r="C115" i="3"/>
  <c r="L115" i="3" s="1"/>
  <c r="C94" i="3"/>
  <c r="L94" i="3" s="1"/>
  <c r="C56" i="3"/>
  <c r="L56" i="3" s="1"/>
  <c r="C77" i="3"/>
  <c r="L77" i="3" s="1"/>
  <c r="C99" i="3"/>
  <c r="L99" i="3" s="1"/>
  <c r="C120" i="3"/>
  <c r="AA9" i="3" s="1"/>
  <c r="AA10" i="3" s="1"/>
  <c r="C78" i="3"/>
  <c r="L78" i="3" s="1"/>
  <c r="C61" i="3"/>
  <c r="L61" i="3" s="1"/>
  <c r="C83" i="3"/>
  <c r="L83" i="3" s="1"/>
  <c r="C104" i="3"/>
  <c r="L104" i="3" s="1"/>
  <c r="C62" i="3"/>
  <c r="L62" i="3" s="1"/>
  <c r="C39" i="3"/>
  <c r="L39" i="3" s="1"/>
  <c r="C21" i="3"/>
  <c r="L21" i="3" s="1"/>
  <c r="C37" i="3"/>
  <c r="L37" i="3" s="1"/>
  <c r="C29" i="3"/>
  <c r="L29" i="3" s="1"/>
  <c r="C44" i="3"/>
  <c r="L44" i="3" s="1"/>
  <c r="C43" i="3"/>
  <c r="L43" i="3" s="1"/>
  <c r="C35" i="3"/>
  <c r="L35" i="3" s="1"/>
  <c r="C27" i="3"/>
  <c r="L27" i="3" s="1"/>
  <c r="C38" i="3"/>
  <c r="L38" i="3" s="1"/>
  <c r="C36" i="3"/>
  <c r="L36" i="3" s="1"/>
  <c r="C42" i="3"/>
  <c r="L42" i="3" s="1"/>
  <c r="C26" i="3"/>
  <c r="L26" i="3" s="1"/>
  <c r="C30" i="3"/>
  <c r="L30" i="3" s="1"/>
  <c r="C34" i="3"/>
  <c r="L34" i="3" s="1"/>
  <c r="C41" i="3"/>
  <c r="L41" i="3" s="1"/>
  <c r="C33" i="3"/>
  <c r="L33" i="3" s="1"/>
  <c r="C25" i="3"/>
  <c r="L25" i="3" s="1"/>
  <c r="C22" i="3"/>
  <c r="L22" i="3" s="1"/>
  <c r="C28" i="3"/>
  <c r="L28" i="3" s="1"/>
  <c r="C40" i="3"/>
  <c r="L40" i="3" s="1"/>
  <c r="C32" i="3"/>
  <c r="L32" i="3" s="1"/>
  <c r="C24" i="3"/>
  <c r="L24" i="3" s="1"/>
  <c r="E31" i="3" l="1"/>
  <c r="F23" i="3"/>
  <c r="U253" i="3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I120" i="3"/>
  <c r="D31" i="3"/>
  <c r="J31" i="3" s="1"/>
  <c r="F31" i="3"/>
  <c r="E23" i="3"/>
  <c r="D23" i="3"/>
  <c r="J23" i="3" s="1"/>
  <c r="I83" i="3"/>
  <c r="I40" i="3"/>
  <c r="I29" i="3"/>
  <c r="I60" i="3"/>
  <c r="I42" i="3"/>
  <c r="I37" i="3"/>
  <c r="I51" i="3"/>
  <c r="I98" i="3"/>
  <c r="I97" i="3"/>
  <c r="I55" i="3"/>
  <c r="I112" i="3"/>
  <c r="I69" i="3"/>
  <c r="I58" i="3"/>
  <c r="I84" i="3"/>
  <c r="I43" i="3"/>
  <c r="I78" i="3"/>
  <c r="I89" i="3"/>
  <c r="I99" i="3"/>
  <c r="I64" i="3"/>
  <c r="I79" i="3"/>
  <c r="I67" i="3"/>
  <c r="I114" i="3"/>
  <c r="I74" i="3"/>
  <c r="I36" i="3"/>
  <c r="I110" i="3"/>
  <c r="I107" i="3"/>
  <c r="I39" i="3"/>
  <c r="I66" i="3"/>
  <c r="I118" i="3"/>
  <c r="I101" i="3"/>
  <c r="I59" i="3"/>
  <c r="I116" i="3"/>
  <c r="I73" i="3"/>
  <c r="I113" i="3"/>
  <c r="I72" i="3"/>
  <c r="I75" i="3"/>
  <c r="I21" i="3"/>
  <c r="I92" i="3"/>
  <c r="I25" i="3"/>
  <c r="I46" i="3"/>
  <c r="I33" i="3"/>
  <c r="I56" i="3"/>
  <c r="I81" i="3"/>
  <c r="I111" i="3"/>
  <c r="I24" i="3"/>
  <c r="I115" i="3"/>
  <c r="I26" i="3"/>
  <c r="I103" i="3"/>
  <c r="I117" i="3"/>
  <c r="I47" i="3"/>
  <c r="I28" i="3"/>
  <c r="I22" i="3"/>
  <c r="I82" i="3"/>
  <c r="I49" i="3"/>
  <c r="I38" i="3"/>
  <c r="I77" i="3"/>
  <c r="I87" i="3"/>
  <c r="I27" i="3"/>
  <c r="I62" i="3"/>
  <c r="I109" i="3"/>
  <c r="I50" i="3"/>
  <c r="I102" i="3"/>
  <c r="I96" i="3"/>
  <c r="I53" i="3"/>
  <c r="I68" i="3"/>
  <c r="I41" i="3"/>
  <c r="I35" i="3"/>
  <c r="I104" i="3"/>
  <c r="I94" i="3"/>
  <c r="I88" i="3"/>
  <c r="I119" i="3"/>
  <c r="I76" i="3"/>
  <c r="I86" i="3"/>
  <c r="I91" i="3"/>
  <c r="I48" i="3"/>
  <c r="I105" i="3"/>
  <c r="I63" i="3"/>
  <c r="I70" i="3"/>
  <c r="I34" i="3"/>
  <c r="I71" i="3"/>
  <c r="I85" i="3"/>
  <c r="I106" i="3"/>
  <c r="I100" i="3"/>
  <c r="I57" i="3"/>
  <c r="I32" i="3"/>
  <c r="I30" i="3"/>
  <c r="I44" i="3"/>
  <c r="I61" i="3"/>
  <c r="I93" i="3"/>
  <c r="I45" i="3"/>
  <c r="I108" i="3"/>
  <c r="I65" i="3"/>
  <c r="I54" i="3"/>
  <c r="I80" i="3"/>
  <c r="I90" i="3"/>
  <c r="I95" i="3"/>
  <c r="I52" i="3"/>
  <c r="I23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M20" i="3" l="1"/>
  <c r="G23" i="3"/>
  <c r="K23" i="3" s="1"/>
  <c r="M23" i="3" s="1"/>
  <c r="G31" i="3"/>
  <c r="K31" i="3" s="1"/>
  <c r="M31" i="3" s="1"/>
  <c r="U236" i="3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H22" i="3" l="1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H120" i="3" s="1"/>
  <c r="K72" i="3"/>
  <c r="M72" i="3" s="1"/>
  <c r="U319" i="3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V15" i="3" s="1"/>
  <c r="K21" i="3"/>
  <c r="M28" i="3"/>
  <c r="M42" i="3"/>
  <c r="K120" i="3"/>
  <c r="M120" i="3" s="1"/>
  <c r="M21" i="3" l="1"/>
  <c r="AA20" i="3" s="1"/>
  <c r="AH20" i="3"/>
  <c r="AB20" i="3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U5" i="3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U3" i="3"/>
  <c r="M1106" i="1"/>
  <c r="M1096" i="1"/>
  <c r="M1095" i="1"/>
  <c r="M1094" i="1"/>
  <c r="T323" i="1"/>
  <c r="T613" i="1" s="1"/>
  <c r="Q323" i="1"/>
  <c r="Q613" i="1" s="1"/>
  <c r="N323" i="1"/>
  <c r="N613" i="1" s="1"/>
  <c r="T322" i="1"/>
  <c r="T612" i="1" s="1"/>
  <c r="Q322" i="1"/>
  <c r="Q612" i="1" s="1"/>
  <c r="N322" i="1"/>
  <c r="N612" i="1" s="1"/>
  <c r="T321" i="1"/>
  <c r="T611" i="1" s="1"/>
  <c r="Q321" i="1"/>
  <c r="Q611" i="1" s="1"/>
  <c r="N321" i="1"/>
  <c r="N611" i="1" s="1"/>
  <c r="T320" i="1"/>
  <c r="T610" i="1" s="1"/>
  <c r="Q320" i="1"/>
  <c r="Q610" i="1" s="1"/>
  <c r="N320" i="1"/>
  <c r="N610" i="1" s="1"/>
  <c r="T319" i="1"/>
  <c r="T609" i="1" s="1"/>
  <c r="Q319" i="1"/>
  <c r="Q609" i="1" s="1"/>
  <c r="N319" i="1"/>
  <c r="N609" i="1" s="1"/>
  <c r="T318" i="1"/>
  <c r="T608" i="1" s="1"/>
  <c r="Q318" i="1"/>
  <c r="Q608" i="1" s="1"/>
  <c r="N318" i="1"/>
  <c r="N608" i="1" s="1"/>
  <c r="T317" i="1"/>
  <c r="T607" i="1" s="1"/>
  <c r="Q317" i="1"/>
  <c r="Q607" i="1" s="1"/>
  <c r="N317" i="1"/>
  <c r="N607" i="1" s="1"/>
  <c r="T316" i="1"/>
  <c r="T606" i="1" s="1"/>
  <c r="Q316" i="1"/>
  <c r="Q606" i="1" s="1"/>
  <c r="N316" i="1"/>
  <c r="N606" i="1" s="1"/>
  <c r="T315" i="1"/>
  <c r="T605" i="1" s="1"/>
  <c r="Q315" i="1"/>
  <c r="Q605" i="1" s="1"/>
  <c r="N315" i="1"/>
  <c r="N605" i="1" s="1"/>
  <c r="T314" i="1"/>
  <c r="T604" i="1" s="1"/>
  <c r="Q314" i="1"/>
  <c r="Q604" i="1" s="1"/>
  <c r="N314" i="1"/>
  <c r="N604" i="1" s="1"/>
  <c r="T313" i="1"/>
  <c r="T603" i="1" s="1"/>
  <c r="Q313" i="1"/>
  <c r="Q603" i="1" s="1"/>
  <c r="N313" i="1"/>
  <c r="N603" i="1" s="1"/>
  <c r="T312" i="1"/>
  <c r="T602" i="1" s="1"/>
  <c r="Q312" i="1"/>
  <c r="Q602" i="1" s="1"/>
  <c r="N312" i="1"/>
  <c r="N602" i="1" s="1"/>
  <c r="T311" i="1"/>
  <c r="T601" i="1" s="1"/>
  <c r="Q311" i="1"/>
  <c r="Q601" i="1" s="1"/>
  <c r="N311" i="1"/>
  <c r="N601" i="1" s="1"/>
  <c r="T310" i="1"/>
  <c r="T600" i="1" s="1"/>
  <c r="Q310" i="1"/>
  <c r="Q600" i="1" s="1"/>
  <c r="N310" i="1"/>
  <c r="N600" i="1" s="1"/>
  <c r="T309" i="1"/>
  <c r="T599" i="1" s="1"/>
  <c r="Q309" i="1"/>
  <c r="Q599" i="1" s="1"/>
  <c r="N309" i="1"/>
  <c r="N599" i="1" s="1"/>
  <c r="T308" i="1"/>
  <c r="T598" i="1" s="1"/>
  <c r="Q308" i="1"/>
  <c r="Q598" i="1" s="1"/>
  <c r="N308" i="1"/>
  <c r="N598" i="1" s="1"/>
  <c r="T307" i="1"/>
  <c r="T597" i="1" s="1"/>
  <c r="Q307" i="1"/>
  <c r="Q597" i="1" s="1"/>
  <c r="N307" i="1"/>
  <c r="N597" i="1" s="1"/>
  <c r="T306" i="1"/>
  <c r="T596" i="1" s="1"/>
  <c r="Q306" i="1"/>
  <c r="Q596" i="1" s="1"/>
  <c r="N306" i="1"/>
  <c r="N596" i="1" s="1"/>
  <c r="T305" i="1"/>
  <c r="T595" i="1" s="1"/>
  <c r="Q305" i="1"/>
  <c r="Q595" i="1" s="1"/>
  <c r="N305" i="1"/>
  <c r="N595" i="1" s="1"/>
  <c r="T304" i="1"/>
  <c r="T594" i="1" s="1"/>
  <c r="Q304" i="1"/>
  <c r="Q594" i="1" s="1"/>
  <c r="N304" i="1"/>
  <c r="N594" i="1" s="1"/>
  <c r="T303" i="1"/>
  <c r="T593" i="1" s="1"/>
  <c r="Q303" i="1"/>
  <c r="Q593" i="1" s="1"/>
  <c r="N303" i="1"/>
  <c r="N593" i="1" s="1"/>
  <c r="T302" i="1"/>
  <c r="T592" i="1" s="1"/>
  <c r="Q302" i="1"/>
  <c r="Q592" i="1" s="1"/>
  <c r="N302" i="1"/>
  <c r="N592" i="1" s="1"/>
  <c r="T301" i="1"/>
  <c r="T591" i="1" s="1"/>
  <c r="Q301" i="1"/>
  <c r="Q591" i="1" s="1"/>
  <c r="N301" i="1"/>
  <c r="N591" i="1" s="1"/>
  <c r="T300" i="1"/>
  <c r="T590" i="1" s="1"/>
  <c r="Q300" i="1"/>
  <c r="Q590" i="1" s="1"/>
  <c r="N300" i="1"/>
  <c r="N590" i="1" s="1"/>
  <c r="T299" i="1"/>
  <c r="T589" i="1" s="1"/>
  <c r="Q299" i="1"/>
  <c r="Q589" i="1" s="1"/>
  <c r="N299" i="1"/>
  <c r="N589" i="1" s="1"/>
  <c r="T298" i="1"/>
  <c r="T588" i="1" s="1"/>
  <c r="Q298" i="1"/>
  <c r="Q588" i="1" s="1"/>
  <c r="N298" i="1"/>
  <c r="N588" i="1" s="1"/>
  <c r="T297" i="1"/>
  <c r="T587" i="1" s="1"/>
  <c r="Q297" i="1"/>
  <c r="Q587" i="1" s="1"/>
  <c r="N297" i="1"/>
  <c r="N587" i="1" s="1"/>
  <c r="T296" i="1"/>
  <c r="T586" i="1" s="1"/>
  <c r="Q296" i="1"/>
  <c r="Q586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T293" i="1"/>
  <c r="T583" i="1" s="1"/>
  <c r="Q293" i="1"/>
  <c r="Q583" i="1" s="1"/>
  <c r="N293" i="1"/>
  <c r="N583" i="1" s="1"/>
  <c r="T292" i="1"/>
  <c r="T582" i="1" s="1"/>
  <c r="Q292" i="1"/>
  <c r="Q582" i="1" s="1"/>
  <c r="N292" i="1"/>
  <c r="N582" i="1" s="1"/>
  <c r="T291" i="1"/>
  <c r="T581" i="1" s="1"/>
  <c r="Q291" i="1"/>
  <c r="Q581" i="1" s="1"/>
  <c r="N291" i="1"/>
  <c r="N581" i="1" s="1"/>
  <c r="T290" i="1"/>
  <c r="T580" i="1" s="1"/>
  <c r="Q290" i="1"/>
  <c r="Q580" i="1" s="1"/>
  <c r="N290" i="1"/>
  <c r="N580" i="1" s="1"/>
  <c r="T289" i="1"/>
  <c r="T579" i="1" s="1"/>
  <c r="Q289" i="1"/>
  <c r="Q579" i="1" s="1"/>
  <c r="N289" i="1"/>
  <c r="N579" i="1" s="1"/>
  <c r="T288" i="1"/>
  <c r="T578" i="1" s="1"/>
  <c r="Q288" i="1"/>
  <c r="Q578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T285" i="1"/>
  <c r="T575" i="1" s="1"/>
  <c r="Q285" i="1"/>
  <c r="Q575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N283" i="1"/>
  <c r="N573" i="1" s="1"/>
  <c r="T282" i="1"/>
  <c r="T572" i="1" s="1"/>
  <c r="Q282" i="1"/>
  <c r="Q572" i="1" s="1"/>
  <c r="N282" i="1"/>
  <c r="N572" i="1" s="1"/>
  <c r="T281" i="1"/>
  <c r="T571" i="1" s="1"/>
  <c r="Q281" i="1"/>
  <c r="Q571" i="1" s="1"/>
  <c r="N281" i="1"/>
  <c r="N571" i="1" s="1"/>
  <c r="T280" i="1"/>
  <c r="T570" i="1" s="1"/>
  <c r="Q280" i="1"/>
  <c r="Q570" i="1" s="1"/>
  <c r="N280" i="1"/>
  <c r="N570" i="1" s="1"/>
  <c r="T279" i="1"/>
  <c r="T569" i="1" s="1"/>
  <c r="Q279" i="1"/>
  <c r="Q569" i="1" s="1"/>
  <c r="N279" i="1"/>
  <c r="N569" i="1" s="1"/>
  <c r="T278" i="1"/>
  <c r="T568" i="1" s="1"/>
  <c r="Q278" i="1"/>
  <c r="Q568" i="1" s="1"/>
  <c r="N278" i="1"/>
  <c r="N568" i="1" s="1"/>
  <c r="T277" i="1"/>
  <c r="T567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N275" i="1"/>
  <c r="N565" i="1" s="1"/>
  <c r="T274" i="1"/>
  <c r="T564" i="1" s="1"/>
  <c r="Q274" i="1"/>
  <c r="Q564" i="1" s="1"/>
  <c r="N274" i="1"/>
  <c r="N564" i="1" s="1"/>
  <c r="T273" i="1"/>
  <c r="T563" i="1" s="1"/>
  <c r="Q273" i="1"/>
  <c r="Q563" i="1" s="1"/>
  <c r="N273" i="1"/>
  <c r="N563" i="1" s="1"/>
  <c r="T272" i="1"/>
  <c r="T562" i="1" s="1"/>
  <c r="Q272" i="1"/>
  <c r="Q562" i="1" s="1"/>
  <c r="N272" i="1"/>
  <c r="N562" i="1" s="1"/>
  <c r="T271" i="1"/>
  <c r="T561" i="1" s="1"/>
  <c r="Q271" i="1"/>
  <c r="Q561" i="1" s="1"/>
  <c r="N271" i="1"/>
  <c r="N561" i="1" s="1"/>
  <c r="T270" i="1"/>
  <c r="T560" i="1" s="1"/>
  <c r="Q270" i="1"/>
  <c r="Q560" i="1" s="1"/>
  <c r="N270" i="1"/>
  <c r="N560" i="1" s="1"/>
  <c r="T269" i="1"/>
  <c r="T559" i="1" s="1"/>
  <c r="Q269" i="1"/>
  <c r="Q559" i="1" s="1"/>
  <c r="N269" i="1"/>
  <c r="N559" i="1" s="1"/>
  <c r="T268" i="1"/>
  <c r="T558" i="1" s="1"/>
  <c r="Q268" i="1"/>
  <c r="Q558" i="1" s="1"/>
  <c r="N268" i="1"/>
  <c r="N558" i="1" s="1"/>
  <c r="T267" i="1"/>
  <c r="T557" i="1" s="1"/>
  <c r="Q267" i="1"/>
  <c r="Q557" i="1" s="1"/>
  <c r="N267" i="1"/>
  <c r="N557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Q264" i="1"/>
  <c r="Q554" i="1" s="1"/>
  <c r="N264" i="1"/>
  <c r="N554" i="1" s="1"/>
  <c r="T263" i="1"/>
  <c r="T553" i="1" s="1"/>
  <c r="Q263" i="1"/>
  <c r="Q553" i="1" s="1"/>
  <c r="N263" i="1"/>
  <c r="N553" i="1" s="1"/>
  <c r="T262" i="1"/>
  <c r="T552" i="1" s="1"/>
  <c r="Q262" i="1"/>
  <c r="Q552" i="1" s="1"/>
  <c r="N262" i="1"/>
  <c r="N552" i="1" s="1"/>
  <c r="T261" i="1"/>
  <c r="T551" i="1" s="1"/>
  <c r="Q261" i="1"/>
  <c r="Q551" i="1" s="1"/>
  <c r="N261" i="1"/>
  <c r="N551" i="1" s="1"/>
  <c r="T260" i="1"/>
  <c r="T550" i="1" s="1"/>
  <c r="Q260" i="1"/>
  <c r="Q550" i="1" s="1"/>
  <c r="N260" i="1"/>
  <c r="N550" i="1" s="1"/>
  <c r="T259" i="1"/>
  <c r="T549" i="1" s="1"/>
  <c r="Q259" i="1"/>
  <c r="Q549" i="1" s="1"/>
  <c r="N259" i="1"/>
  <c r="N549" i="1" s="1"/>
  <c r="T258" i="1"/>
  <c r="T548" i="1" s="1"/>
  <c r="Q258" i="1"/>
  <c r="Q548" i="1" s="1"/>
  <c r="N258" i="1"/>
  <c r="N548" i="1" s="1"/>
  <c r="T257" i="1"/>
  <c r="T547" i="1" s="1"/>
  <c r="Q257" i="1"/>
  <c r="Q547" i="1" s="1"/>
  <c r="N257" i="1"/>
  <c r="N547" i="1" s="1"/>
  <c r="T256" i="1"/>
  <c r="T546" i="1" s="1"/>
  <c r="Q256" i="1"/>
  <c r="Q546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T253" i="1"/>
  <c r="T543" i="1" s="1"/>
  <c r="Q253" i="1"/>
  <c r="Q543" i="1" s="1"/>
  <c r="N253" i="1"/>
  <c r="N543" i="1" s="1"/>
  <c r="T252" i="1"/>
  <c r="T542" i="1" s="1"/>
  <c r="Q252" i="1"/>
  <c r="Q542" i="1" s="1"/>
  <c r="N252" i="1"/>
  <c r="N542" i="1" s="1"/>
  <c r="T251" i="1"/>
  <c r="T541" i="1" s="1"/>
  <c r="Q251" i="1"/>
  <c r="Q541" i="1" s="1"/>
  <c r="N251" i="1"/>
  <c r="N541" i="1" s="1"/>
  <c r="T250" i="1"/>
  <c r="T540" i="1" s="1"/>
  <c r="Q250" i="1"/>
  <c r="Q540" i="1" s="1"/>
  <c r="N250" i="1"/>
  <c r="N540" i="1" s="1"/>
  <c r="T249" i="1"/>
  <c r="T539" i="1" s="1"/>
  <c r="Q249" i="1"/>
  <c r="Q539" i="1" s="1"/>
  <c r="N249" i="1"/>
  <c r="N539" i="1" s="1"/>
  <c r="T248" i="1"/>
  <c r="T538" i="1" s="1"/>
  <c r="Q248" i="1"/>
  <c r="Q538" i="1" s="1"/>
  <c r="N248" i="1"/>
  <c r="N538" i="1" s="1"/>
  <c r="T247" i="1"/>
  <c r="T537" i="1" s="1"/>
  <c r="Q247" i="1"/>
  <c r="Q537" i="1" s="1"/>
  <c r="N247" i="1"/>
  <c r="N537" i="1" s="1"/>
  <c r="T246" i="1"/>
  <c r="T536" i="1" s="1"/>
  <c r="Q246" i="1"/>
  <c r="Q536" i="1" s="1"/>
  <c r="N246" i="1"/>
  <c r="N536" i="1" s="1"/>
  <c r="T245" i="1"/>
  <c r="T535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N243" i="1"/>
  <c r="N533" i="1" s="1"/>
  <c r="T242" i="1"/>
  <c r="T532" i="1" s="1"/>
  <c r="Q242" i="1"/>
  <c r="Q532" i="1" s="1"/>
  <c r="N242" i="1"/>
  <c r="N532" i="1" s="1"/>
  <c r="T241" i="1"/>
  <c r="T531" i="1" s="1"/>
  <c r="Q241" i="1"/>
  <c r="Q531" i="1" s="1"/>
  <c r="N241" i="1"/>
  <c r="N531" i="1" s="1"/>
  <c r="T240" i="1"/>
  <c r="T530" i="1" s="1"/>
  <c r="Q240" i="1"/>
  <c r="Q530" i="1" s="1"/>
  <c r="N240" i="1"/>
  <c r="N530" i="1" s="1"/>
  <c r="T239" i="1"/>
  <c r="T529" i="1" s="1"/>
  <c r="Q239" i="1"/>
  <c r="Q529" i="1" s="1"/>
  <c r="N239" i="1"/>
  <c r="N529" i="1" s="1"/>
  <c r="T238" i="1"/>
  <c r="T528" i="1" s="1"/>
  <c r="Q238" i="1"/>
  <c r="Q528" i="1" s="1"/>
  <c r="N238" i="1"/>
  <c r="N528" i="1" s="1"/>
  <c r="T237" i="1"/>
  <c r="T527" i="1" s="1"/>
  <c r="Q237" i="1"/>
  <c r="Q527" i="1" s="1"/>
  <c r="N237" i="1"/>
  <c r="N527" i="1" s="1"/>
  <c r="T236" i="1"/>
  <c r="T526" i="1" s="1"/>
  <c r="Q236" i="1"/>
  <c r="Q526" i="1" s="1"/>
  <c r="N236" i="1"/>
  <c r="N526" i="1" s="1"/>
  <c r="T235" i="1"/>
  <c r="T525" i="1" s="1"/>
  <c r="Q235" i="1"/>
  <c r="Q525" i="1" s="1"/>
  <c r="N235" i="1"/>
  <c r="N525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Q232" i="1"/>
  <c r="Q522" i="1" s="1"/>
  <c r="N232" i="1"/>
  <c r="N522" i="1" s="1"/>
  <c r="T231" i="1"/>
  <c r="T521" i="1" s="1"/>
  <c r="Q231" i="1"/>
  <c r="Q521" i="1" s="1"/>
  <c r="N231" i="1"/>
  <c r="N521" i="1" s="1"/>
  <c r="T230" i="1"/>
  <c r="T520" i="1" s="1"/>
  <c r="Q230" i="1"/>
  <c r="Q520" i="1" s="1"/>
  <c r="N230" i="1"/>
  <c r="N520" i="1" s="1"/>
  <c r="T229" i="1"/>
  <c r="T519" i="1" s="1"/>
  <c r="Q229" i="1"/>
  <c r="Q519" i="1" s="1"/>
  <c r="N229" i="1"/>
  <c r="N519" i="1" s="1"/>
  <c r="T228" i="1"/>
  <c r="T518" i="1" s="1"/>
  <c r="Q228" i="1"/>
  <c r="Q518" i="1" s="1"/>
  <c r="N228" i="1"/>
  <c r="N518" i="1" s="1"/>
  <c r="T227" i="1"/>
  <c r="T517" i="1" s="1"/>
  <c r="Q227" i="1"/>
  <c r="Q517" i="1" s="1"/>
  <c r="N227" i="1"/>
  <c r="N517" i="1" s="1"/>
  <c r="T226" i="1"/>
  <c r="T516" i="1" s="1"/>
  <c r="Q226" i="1"/>
  <c r="Q516" i="1" s="1"/>
  <c r="N226" i="1"/>
  <c r="N516" i="1" s="1"/>
  <c r="T225" i="1"/>
  <c r="T515" i="1" s="1"/>
  <c r="Q225" i="1"/>
  <c r="Q515" i="1" s="1"/>
  <c r="N225" i="1"/>
  <c r="N515" i="1" s="1"/>
  <c r="T224" i="1"/>
  <c r="T514" i="1" s="1"/>
  <c r="Q224" i="1"/>
  <c r="Q514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T221" i="1"/>
  <c r="T511" i="1" s="1"/>
  <c r="Q221" i="1"/>
  <c r="Q511" i="1" s="1"/>
  <c r="N221" i="1"/>
  <c r="N511" i="1" s="1"/>
  <c r="T220" i="1"/>
  <c r="T510" i="1" s="1"/>
  <c r="Q220" i="1"/>
  <c r="Q510" i="1" s="1"/>
  <c r="N220" i="1"/>
  <c r="N510" i="1" s="1"/>
  <c r="T219" i="1"/>
  <c r="T509" i="1" s="1"/>
  <c r="Q219" i="1"/>
  <c r="Q509" i="1" s="1"/>
  <c r="N219" i="1"/>
  <c r="N509" i="1" s="1"/>
  <c r="T218" i="1"/>
  <c r="T508" i="1" s="1"/>
  <c r="Q218" i="1"/>
  <c r="Q508" i="1" s="1"/>
  <c r="N218" i="1"/>
  <c r="N508" i="1" s="1"/>
  <c r="T217" i="1"/>
  <c r="T507" i="1" s="1"/>
  <c r="Q217" i="1"/>
  <c r="Q507" i="1" s="1"/>
  <c r="N217" i="1"/>
  <c r="N507" i="1" s="1"/>
  <c r="T216" i="1"/>
  <c r="T506" i="1" s="1"/>
  <c r="Q216" i="1"/>
  <c r="Q506" i="1" s="1"/>
  <c r="N216" i="1"/>
  <c r="N506" i="1" s="1"/>
  <c r="T215" i="1"/>
  <c r="T505" i="1" s="1"/>
  <c r="Q215" i="1"/>
  <c r="Q505" i="1" s="1"/>
  <c r="N215" i="1"/>
  <c r="N505" i="1" s="1"/>
  <c r="T214" i="1"/>
  <c r="T504" i="1" s="1"/>
  <c r="Q214" i="1"/>
  <c r="Q504" i="1" s="1"/>
  <c r="N214" i="1"/>
  <c r="N504" i="1" s="1"/>
  <c r="T213" i="1"/>
  <c r="T503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N211" i="1"/>
  <c r="N501" i="1" s="1"/>
  <c r="T210" i="1"/>
  <c r="T500" i="1" s="1"/>
  <c r="Q210" i="1"/>
  <c r="Q500" i="1" s="1"/>
  <c r="N210" i="1"/>
  <c r="N500" i="1" s="1"/>
  <c r="T209" i="1"/>
  <c r="T499" i="1" s="1"/>
  <c r="Q209" i="1"/>
  <c r="Q499" i="1" s="1"/>
  <c r="N209" i="1"/>
  <c r="N499" i="1" s="1"/>
  <c r="T208" i="1"/>
  <c r="T498" i="1" s="1"/>
  <c r="Q208" i="1"/>
  <c r="Q498" i="1" s="1"/>
  <c r="N208" i="1"/>
  <c r="N498" i="1" s="1"/>
  <c r="T207" i="1"/>
  <c r="T497" i="1" s="1"/>
  <c r="Q207" i="1"/>
  <c r="Q497" i="1" s="1"/>
  <c r="N207" i="1"/>
  <c r="N497" i="1" s="1"/>
  <c r="T206" i="1"/>
  <c r="T496" i="1" s="1"/>
  <c r="Q206" i="1"/>
  <c r="Q496" i="1" s="1"/>
  <c r="N206" i="1"/>
  <c r="N496" i="1" s="1"/>
  <c r="T205" i="1"/>
  <c r="T495" i="1" s="1"/>
  <c r="Q205" i="1"/>
  <c r="Q495" i="1" s="1"/>
  <c r="N205" i="1"/>
  <c r="N495" i="1" s="1"/>
  <c r="T204" i="1"/>
  <c r="T494" i="1" s="1"/>
  <c r="Q204" i="1"/>
  <c r="Q494" i="1" s="1"/>
  <c r="N204" i="1"/>
  <c r="N494" i="1" s="1"/>
  <c r="T203" i="1"/>
  <c r="T493" i="1" s="1"/>
  <c r="Q203" i="1"/>
  <c r="Q493" i="1" s="1"/>
  <c r="N203" i="1"/>
  <c r="N493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Q200" i="1"/>
  <c r="Q490" i="1" s="1"/>
  <c r="N200" i="1"/>
  <c r="N490" i="1" s="1"/>
  <c r="T199" i="1"/>
  <c r="T489" i="1" s="1"/>
  <c r="Q199" i="1"/>
  <c r="Q489" i="1" s="1"/>
  <c r="N199" i="1"/>
  <c r="N489" i="1" s="1"/>
  <c r="T198" i="1"/>
  <c r="T488" i="1" s="1"/>
  <c r="Q198" i="1"/>
  <c r="Q488" i="1" s="1"/>
  <c r="N198" i="1"/>
  <c r="N488" i="1" s="1"/>
  <c r="T197" i="1"/>
  <c r="T487" i="1" s="1"/>
  <c r="Q197" i="1"/>
  <c r="Q487" i="1" s="1"/>
  <c r="N197" i="1"/>
  <c r="N487" i="1" s="1"/>
  <c r="T196" i="1"/>
  <c r="T486" i="1" s="1"/>
  <c r="Q196" i="1"/>
  <c r="Q486" i="1" s="1"/>
  <c r="N196" i="1"/>
  <c r="N486" i="1" s="1"/>
  <c r="T195" i="1"/>
  <c r="T485" i="1" s="1"/>
  <c r="Q195" i="1"/>
  <c r="Q485" i="1" s="1"/>
  <c r="N195" i="1"/>
  <c r="N485" i="1" s="1"/>
  <c r="T194" i="1"/>
  <c r="T484" i="1" s="1"/>
  <c r="Q194" i="1"/>
  <c r="Q484" i="1" s="1"/>
  <c r="N194" i="1"/>
  <c r="N484" i="1" s="1"/>
  <c r="T193" i="1"/>
  <c r="T483" i="1" s="1"/>
  <c r="Q193" i="1"/>
  <c r="Q483" i="1" s="1"/>
  <c r="N193" i="1"/>
  <c r="N483" i="1" s="1"/>
  <c r="T192" i="1"/>
  <c r="T482" i="1" s="1"/>
  <c r="Q192" i="1"/>
  <c r="Q482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T189" i="1"/>
  <c r="T479" i="1" s="1"/>
  <c r="Q189" i="1"/>
  <c r="Q479" i="1" s="1"/>
  <c r="N189" i="1"/>
  <c r="N479" i="1" s="1"/>
  <c r="T188" i="1"/>
  <c r="T478" i="1" s="1"/>
  <c r="Q188" i="1"/>
  <c r="Q478" i="1" s="1"/>
  <c r="N188" i="1"/>
  <c r="N478" i="1" s="1"/>
  <c r="T187" i="1"/>
  <c r="T477" i="1" s="1"/>
  <c r="Q187" i="1"/>
  <c r="Q477" i="1" s="1"/>
  <c r="N187" i="1"/>
  <c r="N477" i="1" s="1"/>
  <c r="T186" i="1"/>
  <c r="T476" i="1" s="1"/>
  <c r="Q186" i="1"/>
  <c r="Q476" i="1" s="1"/>
  <c r="N186" i="1"/>
  <c r="N476" i="1" s="1"/>
  <c r="T185" i="1"/>
  <c r="T475" i="1" s="1"/>
  <c r="Q185" i="1"/>
  <c r="Q475" i="1" s="1"/>
  <c r="N185" i="1"/>
  <c r="N475" i="1" s="1"/>
  <c r="T184" i="1"/>
  <c r="T474" i="1" s="1"/>
  <c r="Q184" i="1"/>
  <c r="Q474" i="1" s="1"/>
  <c r="N184" i="1"/>
  <c r="N474" i="1" s="1"/>
  <c r="T183" i="1"/>
  <c r="T473" i="1" s="1"/>
  <c r="Q183" i="1"/>
  <c r="Q473" i="1" s="1"/>
  <c r="N183" i="1"/>
  <c r="N473" i="1" s="1"/>
  <c r="T182" i="1"/>
  <c r="T472" i="1" s="1"/>
  <c r="Q182" i="1"/>
  <c r="Q472" i="1" s="1"/>
  <c r="N182" i="1"/>
  <c r="N472" i="1" s="1"/>
  <c r="T181" i="1"/>
  <c r="T471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N179" i="1"/>
  <c r="N469" i="1" s="1"/>
  <c r="T178" i="1"/>
  <c r="T468" i="1" s="1"/>
  <c r="Q178" i="1"/>
  <c r="Q468" i="1" s="1"/>
  <c r="N178" i="1"/>
  <c r="N468" i="1" s="1"/>
  <c r="T177" i="1"/>
  <c r="T467" i="1" s="1"/>
  <c r="Q177" i="1"/>
  <c r="Q467" i="1" s="1"/>
  <c r="N177" i="1"/>
  <c r="N467" i="1" s="1"/>
  <c r="T176" i="1"/>
  <c r="T466" i="1" s="1"/>
  <c r="Q176" i="1"/>
  <c r="Q466" i="1" s="1"/>
  <c r="N176" i="1"/>
  <c r="N466" i="1" s="1"/>
  <c r="T175" i="1"/>
  <c r="T465" i="1" s="1"/>
  <c r="Q175" i="1"/>
  <c r="Q465" i="1" s="1"/>
  <c r="N175" i="1"/>
  <c r="N465" i="1" s="1"/>
  <c r="T174" i="1"/>
  <c r="T464" i="1" s="1"/>
  <c r="Q174" i="1"/>
  <c r="Q464" i="1" s="1"/>
  <c r="N174" i="1"/>
  <c r="N464" i="1" s="1"/>
  <c r="T173" i="1"/>
  <c r="T463" i="1" s="1"/>
  <c r="Q173" i="1"/>
  <c r="Q463" i="1" s="1"/>
  <c r="N173" i="1"/>
  <c r="N463" i="1" s="1"/>
  <c r="T172" i="1"/>
  <c r="T462" i="1" s="1"/>
  <c r="Q172" i="1"/>
  <c r="Q462" i="1" s="1"/>
  <c r="N172" i="1"/>
  <c r="N462" i="1" s="1"/>
  <c r="T171" i="1"/>
  <c r="T461" i="1" s="1"/>
  <c r="Q171" i="1"/>
  <c r="Q461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Q168" i="1"/>
  <c r="Q458" i="1" s="1"/>
  <c r="N168" i="1"/>
  <c r="N458" i="1" s="1"/>
  <c r="T167" i="1"/>
  <c r="T457" i="1" s="1"/>
  <c r="Q167" i="1"/>
  <c r="Q457" i="1" s="1"/>
  <c r="N167" i="1"/>
  <c r="N457" i="1" s="1"/>
  <c r="T166" i="1"/>
  <c r="T456" i="1" s="1"/>
  <c r="Q166" i="1"/>
  <c r="Q456" i="1" s="1"/>
  <c r="N166" i="1"/>
  <c r="N456" i="1" s="1"/>
  <c r="T165" i="1"/>
  <c r="T455" i="1" s="1"/>
  <c r="Q165" i="1"/>
  <c r="Q455" i="1" s="1"/>
  <c r="N165" i="1"/>
  <c r="N455" i="1" s="1"/>
  <c r="T164" i="1"/>
  <c r="T454" i="1" s="1"/>
  <c r="Q164" i="1"/>
  <c r="Q454" i="1" s="1"/>
  <c r="N164" i="1"/>
  <c r="N454" i="1" s="1"/>
  <c r="T163" i="1"/>
  <c r="T453" i="1" s="1"/>
  <c r="Q163" i="1"/>
  <c r="Q453" i="1" s="1"/>
  <c r="N163" i="1"/>
  <c r="N453" i="1" s="1"/>
  <c r="T162" i="1"/>
  <c r="T452" i="1" s="1"/>
  <c r="Q162" i="1"/>
  <c r="Q452" i="1" s="1"/>
  <c r="N162" i="1"/>
  <c r="N452" i="1" s="1"/>
  <c r="T161" i="1"/>
  <c r="T451" i="1" s="1"/>
  <c r="Q161" i="1"/>
  <c r="Q451" i="1" s="1"/>
  <c r="N161" i="1"/>
  <c r="N451" i="1" s="1"/>
  <c r="T160" i="1"/>
  <c r="T450" i="1" s="1"/>
  <c r="Q160" i="1"/>
  <c r="Q450" i="1" s="1"/>
  <c r="N160" i="1"/>
  <c r="N450" i="1" s="1"/>
  <c r="T159" i="1"/>
  <c r="T449" i="1" s="1"/>
  <c r="Q159" i="1"/>
  <c r="Q449" i="1" s="1"/>
  <c r="N159" i="1"/>
  <c r="N449" i="1" s="1"/>
  <c r="T158" i="1"/>
  <c r="T448" i="1" s="1"/>
  <c r="Q158" i="1"/>
  <c r="Q448" i="1" s="1"/>
  <c r="N158" i="1"/>
  <c r="N448" i="1" s="1"/>
  <c r="T157" i="1"/>
  <c r="T447" i="1" s="1"/>
  <c r="Q157" i="1"/>
  <c r="Q447" i="1" s="1"/>
  <c r="N157" i="1"/>
  <c r="N447" i="1" s="1"/>
  <c r="T156" i="1"/>
  <c r="T446" i="1" s="1"/>
  <c r="Q156" i="1"/>
  <c r="Q446" i="1" s="1"/>
  <c r="N156" i="1"/>
  <c r="N446" i="1" s="1"/>
  <c r="T155" i="1"/>
  <c r="T445" i="1" s="1"/>
  <c r="Q155" i="1"/>
  <c r="Q445" i="1" s="1"/>
  <c r="N155" i="1"/>
  <c r="N445" i="1" s="1"/>
  <c r="T154" i="1"/>
  <c r="T444" i="1" s="1"/>
  <c r="Q154" i="1"/>
  <c r="Q444" i="1" s="1"/>
  <c r="N154" i="1"/>
  <c r="N444" i="1" s="1"/>
  <c r="T153" i="1"/>
  <c r="T443" i="1" s="1"/>
  <c r="Q153" i="1"/>
  <c r="Q443" i="1" s="1"/>
  <c r="N153" i="1"/>
  <c r="N443" i="1" s="1"/>
  <c r="T152" i="1"/>
  <c r="T442" i="1" s="1"/>
  <c r="Q152" i="1"/>
  <c r="Q442" i="1" s="1"/>
  <c r="N152" i="1"/>
  <c r="N442" i="1" s="1"/>
  <c r="T151" i="1"/>
  <c r="T441" i="1" s="1"/>
  <c r="Q151" i="1"/>
  <c r="Q441" i="1" s="1"/>
  <c r="N151" i="1"/>
  <c r="N441" i="1" s="1"/>
  <c r="T150" i="1"/>
  <c r="T440" i="1" s="1"/>
  <c r="Q150" i="1"/>
  <c r="Q440" i="1" s="1"/>
  <c r="N150" i="1"/>
  <c r="N440" i="1" s="1"/>
  <c r="T149" i="1"/>
  <c r="T439" i="1" s="1"/>
  <c r="Q149" i="1"/>
  <c r="Q439" i="1" s="1"/>
  <c r="N149" i="1"/>
  <c r="N439" i="1" s="1"/>
  <c r="T148" i="1"/>
  <c r="T438" i="1" s="1"/>
  <c r="Q148" i="1"/>
  <c r="Q438" i="1" s="1"/>
  <c r="N148" i="1"/>
  <c r="N438" i="1" s="1"/>
  <c r="T147" i="1"/>
  <c r="T437" i="1" s="1"/>
  <c r="Q147" i="1"/>
  <c r="Q437" i="1" s="1"/>
  <c r="N147" i="1"/>
  <c r="N437" i="1" s="1"/>
  <c r="T146" i="1"/>
  <c r="T436" i="1" s="1"/>
  <c r="Q146" i="1"/>
  <c r="Q436" i="1" s="1"/>
  <c r="N146" i="1"/>
  <c r="N436" i="1" s="1"/>
  <c r="T145" i="1"/>
  <c r="T435" i="1" s="1"/>
  <c r="Q145" i="1"/>
  <c r="Q435" i="1" s="1"/>
  <c r="N145" i="1"/>
  <c r="N435" i="1" s="1"/>
  <c r="T144" i="1"/>
  <c r="T434" i="1" s="1"/>
  <c r="Q144" i="1"/>
  <c r="Q434" i="1" s="1"/>
  <c r="N144" i="1"/>
  <c r="N434" i="1" s="1"/>
  <c r="T143" i="1"/>
  <c r="T433" i="1" s="1"/>
  <c r="Q143" i="1"/>
  <c r="Q433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Q140" i="1"/>
  <c r="Q430" i="1" s="1"/>
  <c r="N140" i="1"/>
  <c r="N430" i="1" s="1"/>
  <c r="T139" i="1"/>
  <c r="T429" i="1" s="1"/>
  <c r="Q139" i="1"/>
  <c r="Q429" i="1" s="1"/>
  <c r="N139" i="1"/>
  <c r="N429" i="1" s="1"/>
  <c r="T138" i="1"/>
  <c r="T428" i="1" s="1"/>
  <c r="Q138" i="1"/>
  <c r="Q428" i="1" s="1"/>
  <c r="N138" i="1"/>
  <c r="N428" i="1" s="1"/>
  <c r="T137" i="1"/>
  <c r="T427" i="1" s="1"/>
  <c r="Q137" i="1"/>
  <c r="Q427" i="1" s="1"/>
  <c r="N137" i="1"/>
  <c r="N427" i="1" s="1"/>
  <c r="T136" i="1"/>
  <c r="T426" i="1" s="1"/>
  <c r="Q136" i="1"/>
  <c r="Q426" i="1" s="1"/>
  <c r="N136" i="1"/>
  <c r="N426" i="1" s="1"/>
  <c r="T135" i="1"/>
  <c r="T425" i="1" s="1"/>
  <c r="Q135" i="1"/>
  <c r="Q425" i="1" s="1"/>
  <c r="N135" i="1"/>
  <c r="N425" i="1" s="1"/>
  <c r="T134" i="1"/>
  <c r="T424" i="1" s="1"/>
  <c r="Q134" i="1"/>
  <c r="Q424" i="1" s="1"/>
  <c r="N134" i="1"/>
  <c r="N424" i="1" s="1"/>
  <c r="T133" i="1"/>
  <c r="T423" i="1" s="1"/>
  <c r="Q133" i="1"/>
  <c r="Q423" i="1" s="1"/>
  <c r="N133" i="1"/>
  <c r="N423" i="1" s="1"/>
  <c r="T132" i="1"/>
  <c r="T422" i="1" s="1"/>
  <c r="Q132" i="1"/>
  <c r="Q422" i="1" s="1"/>
  <c r="N132" i="1"/>
  <c r="N422" i="1" s="1"/>
  <c r="T131" i="1"/>
  <c r="T421" i="1" s="1"/>
  <c r="Q131" i="1"/>
  <c r="Q421" i="1" s="1"/>
  <c r="N131" i="1"/>
  <c r="N421" i="1" s="1"/>
  <c r="T130" i="1"/>
  <c r="T420" i="1" s="1"/>
  <c r="Q130" i="1"/>
  <c r="Q420" i="1" s="1"/>
  <c r="N130" i="1"/>
  <c r="N420" i="1" s="1"/>
  <c r="T129" i="1"/>
  <c r="T419" i="1" s="1"/>
  <c r="Q129" i="1"/>
  <c r="Q419" i="1" s="1"/>
  <c r="N129" i="1"/>
  <c r="N419" i="1" s="1"/>
  <c r="T128" i="1"/>
  <c r="T418" i="1" s="1"/>
  <c r="Q128" i="1"/>
  <c r="Q418" i="1" s="1"/>
  <c r="N128" i="1"/>
  <c r="N418" i="1" s="1"/>
  <c r="T127" i="1"/>
  <c r="T417" i="1" s="1"/>
  <c r="Q127" i="1"/>
  <c r="Q417" i="1" s="1"/>
  <c r="N127" i="1"/>
  <c r="N417" i="1" s="1"/>
  <c r="T126" i="1"/>
  <c r="T416" i="1" s="1"/>
  <c r="Q126" i="1"/>
  <c r="Q416" i="1" s="1"/>
  <c r="N126" i="1"/>
  <c r="N416" i="1" s="1"/>
  <c r="T125" i="1"/>
  <c r="T415" i="1" s="1"/>
  <c r="Q125" i="1"/>
  <c r="Q415" i="1" s="1"/>
  <c r="N125" i="1"/>
  <c r="N415" i="1" s="1"/>
  <c r="T124" i="1"/>
  <c r="T414" i="1" s="1"/>
  <c r="Q124" i="1"/>
  <c r="Q414" i="1" s="1"/>
  <c r="N124" i="1"/>
  <c r="N414" i="1" s="1"/>
  <c r="T123" i="1"/>
  <c r="T413" i="1" s="1"/>
  <c r="Q123" i="1"/>
  <c r="Q413" i="1" s="1"/>
  <c r="N123" i="1"/>
  <c r="N413" i="1" s="1"/>
  <c r="T122" i="1"/>
  <c r="T412" i="1" s="1"/>
  <c r="Q122" i="1"/>
  <c r="Q412" i="1" s="1"/>
  <c r="N122" i="1"/>
  <c r="N412" i="1" s="1"/>
  <c r="T121" i="1"/>
  <c r="T411" i="1" s="1"/>
  <c r="Q121" i="1"/>
  <c r="Q411" i="1" s="1"/>
  <c r="N121" i="1"/>
  <c r="N411" i="1" s="1"/>
  <c r="T120" i="1"/>
  <c r="T410" i="1" s="1"/>
  <c r="Q120" i="1"/>
  <c r="Q410" i="1" s="1"/>
  <c r="N120" i="1"/>
  <c r="N410" i="1" s="1"/>
  <c r="T119" i="1"/>
  <c r="T409" i="1" s="1"/>
  <c r="Q119" i="1"/>
  <c r="Q409" i="1" s="1"/>
  <c r="N119" i="1"/>
  <c r="N409" i="1" s="1"/>
  <c r="T118" i="1"/>
  <c r="T408" i="1" s="1"/>
  <c r="Q118" i="1"/>
  <c r="Q408" i="1" s="1"/>
  <c r="N118" i="1"/>
  <c r="N408" i="1" s="1"/>
  <c r="T117" i="1"/>
  <c r="T407" i="1" s="1"/>
  <c r="Q117" i="1"/>
  <c r="Q407" i="1" s="1"/>
  <c r="N117" i="1"/>
  <c r="N407" i="1" s="1"/>
  <c r="T116" i="1"/>
  <c r="T406" i="1" s="1"/>
  <c r="Q116" i="1"/>
  <c r="Q406" i="1" s="1"/>
  <c r="N116" i="1"/>
  <c r="N406" i="1" s="1"/>
  <c r="T115" i="1"/>
  <c r="T405" i="1" s="1"/>
  <c r="Q115" i="1"/>
  <c r="Q405" i="1" s="1"/>
  <c r="N115" i="1"/>
  <c r="N405" i="1" s="1"/>
  <c r="T114" i="1"/>
  <c r="T404" i="1" s="1"/>
  <c r="Q114" i="1"/>
  <c r="Q404" i="1" s="1"/>
  <c r="N114" i="1"/>
  <c r="N404" i="1" s="1"/>
  <c r="T113" i="1"/>
  <c r="T403" i="1" s="1"/>
  <c r="Q113" i="1"/>
  <c r="Q403" i="1" s="1"/>
  <c r="N113" i="1"/>
  <c r="N403" i="1" s="1"/>
  <c r="T112" i="1"/>
  <c r="T402" i="1" s="1"/>
  <c r="Q112" i="1"/>
  <c r="Q402" i="1" s="1"/>
  <c r="N112" i="1"/>
  <c r="N402" i="1" s="1"/>
  <c r="T111" i="1"/>
  <c r="T401" i="1" s="1"/>
  <c r="Q111" i="1"/>
  <c r="Q401" i="1" s="1"/>
  <c r="N111" i="1"/>
  <c r="N401" i="1" s="1"/>
  <c r="T110" i="1"/>
  <c r="T400" i="1" s="1"/>
  <c r="Q110" i="1"/>
  <c r="Q400" i="1" s="1"/>
  <c r="N110" i="1"/>
  <c r="N400" i="1" s="1"/>
  <c r="T109" i="1"/>
  <c r="T399" i="1" s="1"/>
  <c r="Q109" i="1"/>
  <c r="Q399" i="1" s="1"/>
  <c r="N109" i="1"/>
  <c r="N399" i="1" s="1"/>
  <c r="T108" i="1"/>
  <c r="T398" i="1" s="1"/>
  <c r="Q108" i="1"/>
  <c r="Q398" i="1" s="1"/>
  <c r="N108" i="1"/>
  <c r="N398" i="1" s="1"/>
  <c r="T107" i="1"/>
  <c r="T397" i="1" s="1"/>
  <c r="Q107" i="1"/>
  <c r="Q397" i="1" s="1"/>
  <c r="N107" i="1"/>
  <c r="N397" i="1" s="1"/>
  <c r="T106" i="1"/>
  <c r="T396" i="1" s="1"/>
  <c r="Q106" i="1"/>
  <c r="Q396" i="1" s="1"/>
  <c r="N106" i="1"/>
  <c r="N396" i="1" s="1"/>
  <c r="T105" i="1"/>
  <c r="T395" i="1" s="1"/>
  <c r="Q105" i="1"/>
  <c r="Q395" i="1" s="1"/>
  <c r="N105" i="1"/>
  <c r="N395" i="1" s="1"/>
  <c r="T104" i="1"/>
  <c r="T394" i="1" s="1"/>
  <c r="Q104" i="1"/>
  <c r="Q394" i="1" s="1"/>
  <c r="N104" i="1"/>
  <c r="N394" i="1" s="1"/>
  <c r="T103" i="1"/>
  <c r="T393" i="1" s="1"/>
  <c r="Q103" i="1"/>
  <c r="Q393" i="1" s="1"/>
  <c r="N103" i="1"/>
  <c r="N393" i="1" s="1"/>
  <c r="T102" i="1"/>
  <c r="T392" i="1" s="1"/>
  <c r="Q102" i="1"/>
  <c r="Q392" i="1" s="1"/>
  <c r="N102" i="1"/>
  <c r="N392" i="1" s="1"/>
  <c r="T101" i="1"/>
  <c r="T391" i="1" s="1"/>
  <c r="Q101" i="1"/>
  <c r="Q391" i="1" s="1"/>
  <c r="N101" i="1"/>
  <c r="N391" i="1" s="1"/>
  <c r="T100" i="1"/>
  <c r="T390" i="1" s="1"/>
  <c r="Q100" i="1"/>
  <c r="Q390" i="1" s="1"/>
  <c r="N100" i="1"/>
  <c r="N390" i="1" s="1"/>
  <c r="T99" i="1"/>
  <c r="T389" i="1" s="1"/>
  <c r="Q99" i="1"/>
  <c r="Q389" i="1" s="1"/>
  <c r="N99" i="1"/>
  <c r="N389" i="1" s="1"/>
  <c r="T98" i="1"/>
  <c r="T388" i="1" s="1"/>
  <c r="Q98" i="1"/>
  <c r="Q388" i="1" s="1"/>
  <c r="N98" i="1"/>
  <c r="N388" i="1" s="1"/>
  <c r="T97" i="1"/>
  <c r="T387" i="1" s="1"/>
  <c r="Q97" i="1"/>
  <c r="Q387" i="1" s="1"/>
  <c r="N97" i="1"/>
  <c r="N387" i="1" s="1"/>
  <c r="T96" i="1"/>
  <c r="T386" i="1" s="1"/>
  <c r="Q96" i="1"/>
  <c r="Q386" i="1" s="1"/>
  <c r="N96" i="1"/>
  <c r="N386" i="1" s="1"/>
  <c r="T95" i="1"/>
  <c r="T385" i="1" s="1"/>
  <c r="Q95" i="1"/>
  <c r="Q385" i="1" s="1"/>
  <c r="N95" i="1"/>
  <c r="N385" i="1" s="1"/>
  <c r="T94" i="1"/>
  <c r="T384" i="1" s="1"/>
  <c r="Q94" i="1"/>
  <c r="Q384" i="1" s="1"/>
  <c r="N94" i="1"/>
  <c r="N384" i="1" s="1"/>
  <c r="T93" i="1"/>
  <c r="T383" i="1" s="1"/>
  <c r="Q93" i="1"/>
  <c r="Q383" i="1" s="1"/>
  <c r="N93" i="1"/>
  <c r="N383" i="1" s="1"/>
  <c r="T92" i="1"/>
  <c r="T382" i="1" s="1"/>
  <c r="Q92" i="1"/>
  <c r="Q382" i="1" s="1"/>
  <c r="N92" i="1"/>
  <c r="N382" i="1" s="1"/>
  <c r="T91" i="1"/>
  <c r="T381" i="1" s="1"/>
  <c r="Q91" i="1"/>
  <c r="Q381" i="1" s="1"/>
  <c r="N91" i="1"/>
  <c r="N381" i="1" s="1"/>
  <c r="T90" i="1"/>
  <c r="T380" i="1" s="1"/>
  <c r="Q90" i="1"/>
  <c r="Q380" i="1" s="1"/>
  <c r="N90" i="1"/>
  <c r="N380" i="1" s="1"/>
  <c r="T89" i="1"/>
  <c r="T379" i="1" s="1"/>
  <c r="Q89" i="1"/>
  <c r="Q379" i="1" s="1"/>
  <c r="N89" i="1"/>
  <c r="N379" i="1" s="1"/>
  <c r="T88" i="1"/>
  <c r="T378" i="1" s="1"/>
  <c r="Q88" i="1"/>
  <c r="Q378" i="1" s="1"/>
  <c r="N88" i="1"/>
  <c r="N378" i="1" s="1"/>
  <c r="T87" i="1"/>
  <c r="T377" i="1" s="1"/>
  <c r="Q87" i="1"/>
  <c r="Q377" i="1" s="1"/>
  <c r="N87" i="1"/>
  <c r="N377" i="1" s="1"/>
  <c r="T86" i="1"/>
  <c r="T376" i="1" s="1"/>
  <c r="Q86" i="1"/>
  <c r="Q376" i="1" s="1"/>
  <c r="N86" i="1"/>
  <c r="N376" i="1" s="1"/>
  <c r="T85" i="1"/>
  <c r="T375" i="1" s="1"/>
  <c r="Q85" i="1"/>
  <c r="Q375" i="1" s="1"/>
  <c r="N85" i="1"/>
  <c r="N375" i="1" s="1"/>
  <c r="T84" i="1"/>
  <c r="T374" i="1" s="1"/>
  <c r="Q84" i="1"/>
  <c r="Q374" i="1" s="1"/>
  <c r="N84" i="1"/>
  <c r="N374" i="1" s="1"/>
  <c r="T83" i="1"/>
  <c r="T373" i="1" s="1"/>
  <c r="Q83" i="1"/>
  <c r="Q373" i="1" s="1"/>
  <c r="N83" i="1"/>
  <c r="N373" i="1" s="1"/>
  <c r="T82" i="1"/>
  <c r="T372" i="1" s="1"/>
  <c r="Q82" i="1"/>
  <c r="Q372" i="1" s="1"/>
  <c r="N82" i="1"/>
  <c r="N372" i="1" s="1"/>
  <c r="T81" i="1"/>
  <c r="T371" i="1" s="1"/>
  <c r="Q81" i="1"/>
  <c r="Q371" i="1" s="1"/>
  <c r="N81" i="1"/>
  <c r="N371" i="1" s="1"/>
  <c r="T80" i="1"/>
  <c r="T370" i="1" s="1"/>
  <c r="Q80" i="1"/>
  <c r="Q370" i="1" s="1"/>
  <c r="N80" i="1"/>
  <c r="N370" i="1" s="1"/>
  <c r="T79" i="1"/>
  <c r="T369" i="1" s="1"/>
  <c r="Q79" i="1"/>
  <c r="Q369" i="1" s="1"/>
  <c r="N79" i="1"/>
  <c r="N369" i="1" s="1"/>
  <c r="T78" i="1"/>
  <c r="T368" i="1" s="1"/>
  <c r="Q78" i="1"/>
  <c r="Q368" i="1" s="1"/>
  <c r="N78" i="1"/>
  <c r="N368" i="1" s="1"/>
  <c r="T77" i="1"/>
  <c r="T367" i="1" s="1"/>
  <c r="Q77" i="1"/>
  <c r="Q367" i="1" s="1"/>
  <c r="N77" i="1"/>
  <c r="N367" i="1" s="1"/>
  <c r="T76" i="1"/>
  <c r="T366" i="1" s="1"/>
  <c r="Q76" i="1"/>
  <c r="Q366" i="1" s="1"/>
  <c r="N76" i="1"/>
  <c r="N366" i="1" s="1"/>
  <c r="T75" i="1"/>
  <c r="T365" i="1" s="1"/>
  <c r="Q75" i="1"/>
  <c r="Q365" i="1" s="1"/>
  <c r="N75" i="1"/>
  <c r="N365" i="1" s="1"/>
  <c r="T74" i="1"/>
  <c r="T364" i="1" s="1"/>
  <c r="Q74" i="1"/>
  <c r="Q364" i="1" s="1"/>
  <c r="N74" i="1"/>
  <c r="N364" i="1" s="1"/>
  <c r="T73" i="1"/>
  <c r="T363" i="1" s="1"/>
  <c r="Q73" i="1"/>
  <c r="Q363" i="1" s="1"/>
  <c r="N73" i="1"/>
  <c r="N363" i="1" s="1"/>
  <c r="T72" i="1"/>
  <c r="T362" i="1" s="1"/>
  <c r="Q72" i="1"/>
  <c r="Q362" i="1" s="1"/>
  <c r="N72" i="1"/>
  <c r="N362" i="1" s="1"/>
  <c r="T71" i="1"/>
  <c r="T361" i="1" s="1"/>
  <c r="Q71" i="1"/>
  <c r="Q361" i="1" s="1"/>
  <c r="N71" i="1"/>
  <c r="N361" i="1" s="1"/>
  <c r="T70" i="1"/>
  <c r="T360" i="1" s="1"/>
  <c r="Q70" i="1"/>
  <c r="Q360" i="1" s="1"/>
  <c r="N70" i="1"/>
  <c r="N360" i="1" s="1"/>
  <c r="T69" i="1"/>
  <c r="T359" i="1" s="1"/>
  <c r="Q69" i="1"/>
  <c r="Q359" i="1" s="1"/>
  <c r="N69" i="1"/>
  <c r="N359" i="1" s="1"/>
  <c r="T68" i="1"/>
  <c r="T358" i="1" s="1"/>
  <c r="Q68" i="1"/>
  <c r="Q358" i="1" s="1"/>
  <c r="N68" i="1"/>
  <c r="N358" i="1" s="1"/>
  <c r="T67" i="1"/>
  <c r="T357" i="1" s="1"/>
  <c r="Q67" i="1"/>
  <c r="Q357" i="1" s="1"/>
  <c r="N67" i="1"/>
  <c r="N357" i="1" s="1"/>
  <c r="T66" i="1"/>
  <c r="T356" i="1" s="1"/>
  <c r="Q66" i="1"/>
  <c r="Q356" i="1" s="1"/>
  <c r="N66" i="1"/>
  <c r="N356" i="1" s="1"/>
  <c r="T65" i="1"/>
  <c r="T355" i="1" s="1"/>
  <c r="Q65" i="1"/>
  <c r="Q355" i="1" s="1"/>
  <c r="N65" i="1"/>
  <c r="N355" i="1" s="1"/>
  <c r="T64" i="1"/>
  <c r="T354" i="1" s="1"/>
  <c r="Q64" i="1"/>
  <c r="Q354" i="1" s="1"/>
  <c r="N64" i="1"/>
  <c r="N354" i="1" s="1"/>
  <c r="T63" i="1"/>
  <c r="T353" i="1" s="1"/>
  <c r="Q63" i="1"/>
  <c r="Q353" i="1" s="1"/>
  <c r="N63" i="1"/>
  <c r="N353" i="1" s="1"/>
  <c r="T62" i="1"/>
  <c r="T352" i="1" s="1"/>
  <c r="Q62" i="1"/>
  <c r="Q352" i="1" s="1"/>
  <c r="N62" i="1"/>
  <c r="N352" i="1" s="1"/>
  <c r="T61" i="1"/>
  <c r="T351" i="1" s="1"/>
  <c r="Q61" i="1"/>
  <c r="Q351" i="1" s="1"/>
  <c r="N61" i="1"/>
  <c r="N351" i="1" s="1"/>
  <c r="T60" i="1"/>
  <c r="T350" i="1" s="1"/>
  <c r="Q60" i="1"/>
  <c r="Q350" i="1" s="1"/>
  <c r="N60" i="1"/>
  <c r="N350" i="1" s="1"/>
  <c r="T59" i="1"/>
  <c r="T349" i="1" s="1"/>
  <c r="Q59" i="1"/>
  <c r="Q349" i="1" s="1"/>
  <c r="N59" i="1"/>
  <c r="N349" i="1" s="1"/>
  <c r="T58" i="1"/>
  <c r="T348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Q56" i="1"/>
  <c r="Q346" i="1" s="1"/>
  <c r="N56" i="1"/>
  <c r="N346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T53" i="1"/>
  <c r="T343" i="1" s="1"/>
  <c r="Q53" i="1"/>
  <c r="Q343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N51" i="1"/>
  <c r="N341" i="1" s="1"/>
  <c r="T50" i="1"/>
  <c r="T340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Q48" i="1"/>
  <c r="Q338" i="1" s="1"/>
  <c r="N48" i="1"/>
  <c r="N338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T45" i="1"/>
  <c r="T335" i="1" s="1"/>
  <c r="Q45" i="1"/>
  <c r="Q335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N43" i="1"/>
  <c r="N333" i="1" s="1"/>
  <c r="T42" i="1"/>
  <c r="T332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Q40" i="1"/>
  <c r="Q330" i="1" s="1"/>
  <c r="N40" i="1"/>
  <c r="N330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T37" i="1"/>
  <c r="T327" i="1" s="1"/>
  <c r="Q37" i="1"/>
  <c r="Q327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Q33" i="1"/>
  <c r="R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Q25" i="1"/>
  <c r="R25" i="1" s="1"/>
  <c r="N25" i="1"/>
  <c r="AC25" i="1" s="1"/>
  <c r="Y24" i="1"/>
  <c r="Z24" i="1" s="1"/>
  <c r="T24" i="1"/>
  <c r="U24" i="1" s="1"/>
  <c r="Q24" i="1"/>
  <c r="R24" i="1" s="1"/>
  <c r="N24" i="1"/>
  <c r="O24" i="1" s="1"/>
  <c r="U27" i="1" l="1"/>
  <c r="AD25" i="1"/>
  <c r="AD33" i="1"/>
  <c r="AD30" i="1"/>
  <c r="O31" i="1"/>
  <c r="Q618" i="1"/>
  <c r="Q1101" i="1" s="1"/>
  <c r="N619" i="1"/>
  <c r="N1103" i="1" s="1"/>
  <c r="O1103" i="1" s="1"/>
  <c r="N621" i="1"/>
  <c r="N1099" i="1" s="1"/>
  <c r="O1099" i="1" s="1"/>
  <c r="T621" i="1"/>
  <c r="T1099" i="1" s="1"/>
  <c r="T623" i="1"/>
  <c r="T1098" i="1" s="1"/>
  <c r="Q624" i="1"/>
  <c r="Q1097" i="1" s="1"/>
  <c r="Q626" i="1"/>
  <c r="Q1096" i="1" s="1"/>
  <c r="N627" i="1"/>
  <c r="N1095" i="1" s="1"/>
  <c r="N629" i="1"/>
  <c r="N1094" i="1" s="1"/>
  <c r="T629" i="1"/>
  <c r="T1094" i="1" s="1"/>
  <c r="T631" i="1"/>
  <c r="Q632" i="1"/>
  <c r="Q634" i="1"/>
  <c r="N635" i="1"/>
  <c r="N637" i="1"/>
  <c r="T637" i="1"/>
  <c r="T639" i="1"/>
  <c r="N641" i="1"/>
  <c r="Q642" i="1"/>
  <c r="T643" i="1"/>
  <c r="N645" i="1"/>
  <c r="Q646" i="1"/>
  <c r="T647" i="1"/>
  <c r="N649" i="1"/>
  <c r="T649" i="1"/>
  <c r="Q650" i="1"/>
  <c r="T651" i="1"/>
  <c r="Q652" i="1"/>
  <c r="N653" i="1"/>
  <c r="Q654" i="1"/>
  <c r="N655" i="1"/>
  <c r="T655" i="1"/>
  <c r="N657" i="1"/>
  <c r="T657" i="1"/>
  <c r="Q658" i="1"/>
  <c r="T659" i="1"/>
  <c r="Q660" i="1"/>
  <c r="N661" i="1"/>
  <c r="Q662" i="1"/>
  <c r="N663" i="1"/>
  <c r="T663" i="1"/>
  <c r="N665" i="1"/>
  <c r="T665" i="1"/>
  <c r="Q666" i="1"/>
  <c r="T667" i="1"/>
  <c r="Q668" i="1"/>
  <c r="N669" i="1"/>
  <c r="Q670" i="1"/>
  <c r="N671" i="1"/>
  <c r="T671" i="1"/>
  <c r="N673" i="1"/>
  <c r="T673" i="1"/>
  <c r="Q674" i="1"/>
  <c r="T675" i="1"/>
  <c r="Q676" i="1"/>
  <c r="N677" i="1"/>
  <c r="Q678" i="1"/>
  <c r="N679" i="1"/>
  <c r="T679" i="1"/>
  <c r="N681" i="1"/>
  <c r="T681" i="1"/>
  <c r="Q682" i="1"/>
  <c r="T683" i="1"/>
  <c r="Q684" i="1"/>
  <c r="N685" i="1"/>
  <c r="Q686" i="1"/>
  <c r="N687" i="1"/>
  <c r="T687" i="1"/>
  <c r="N689" i="1"/>
  <c r="T689" i="1"/>
  <c r="Q690" i="1"/>
  <c r="T691" i="1"/>
  <c r="Q692" i="1"/>
  <c r="N693" i="1"/>
  <c r="Q694" i="1"/>
  <c r="N695" i="1"/>
  <c r="T695" i="1"/>
  <c r="N697" i="1"/>
  <c r="T697" i="1"/>
  <c r="Q698" i="1"/>
  <c r="T699" i="1"/>
  <c r="Q700" i="1"/>
  <c r="N701" i="1"/>
  <c r="Q702" i="1"/>
  <c r="N703" i="1"/>
  <c r="T703" i="1"/>
  <c r="N705" i="1"/>
  <c r="T705" i="1"/>
  <c r="Q706" i="1"/>
  <c r="T707" i="1"/>
  <c r="Q708" i="1"/>
  <c r="N709" i="1"/>
  <c r="Q710" i="1"/>
  <c r="N711" i="1"/>
  <c r="T711" i="1"/>
  <c r="N713" i="1"/>
  <c r="T713" i="1"/>
  <c r="Q714" i="1"/>
  <c r="T715" i="1"/>
  <c r="Q716" i="1"/>
  <c r="N717" i="1"/>
  <c r="Q718" i="1"/>
  <c r="N719" i="1"/>
  <c r="T719" i="1"/>
  <c r="N721" i="1"/>
  <c r="T721" i="1"/>
  <c r="Q724" i="1"/>
  <c r="N725" i="1"/>
  <c r="T725" i="1"/>
  <c r="N727" i="1"/>
  <c r="T727" i="1"/>
  <c r="Q728" i="1"/>
  <c r="T729" i="1"/>
  <c r="N731" i="1"/>
  <c r="T731" i="1"/>
  <c r="N733" i="1"/>
  <c r="Q734" i="1"/>
  <c r="N735" i="1"/>
  <c r="T735" i="1"/>
  <c r="Q736" i="1"/>
  <c r="T737" i="1"/>
  <c r="Q738" i="1"/>
  <c r="N739" i="1"/>
  <c r="Q740" i="1"/>
  <c r="T741" i="1"/>
  <c r="Q742" i="1"/>
  <c r="T743" i="1"/>
  <c r="N745" i="1"/>
  <c r="T745" i="1"/>
  <c r="Q746" i="1"/>
  <c r="N747" i="1"/>
  <c r="Q748" i="1"/>
  <c r="N749" i="1"/>
  <c r="T749" i="1"/>
  <c r="N751" i="1"/>
  <c r="Q752" i="1"/>
  <c r="N753" i="1"/>
  <c r="Q754" i="1"/>
  <c r="T755" i="1"/>
  <c r="Q756" i="1"/>
  <c r="N757" i="1"/>
  <c r="T757" i="1"/>
  <c r="N759" i="1"/>
  <c r="T759" i="1"/>
  <c r="Q760" i="1"/>
  <c r="T761" i="1"/>
  <c r="N763" i="1"/>
  <c r="T763" i="1"/>
  <c r="N765" i="1"/>
  <c r="Q766" i="1"/>
  <c r="N767" i="1"/>
  <c r="T767" i="1"/>
  <c r="Q768" i="1"/>
  <c r="T769" i="1"/>
  <c r="Q770" i="1"/>
  <c r="N771" i="1"/>
  <c r="Q772" i="1"/>
  <c r="T773" i="1"/>
  <c r="Q774" i="1"/>
  <c r="T775" i="1"/>
  <c r="N777" i="1"/>
  <c r="T777" i="1"/>
  <c r="Q778" i="1"/>
  <c r="N779" i="1"/>
  <c r="Q780" i="1"/>
  <c r="N781" i="1"/>
  <c r="T781" i="1"/>
  <c r="N783" i="1"/>
  <c r="Q784" i="1"/>
  <c r="N785" i="1"/>
  <c r="Q786" i="1"/>
  <c r="T787" i="1"/>
  <c r="Q788" i="1"/>
  <c r="N789" i="1"/>
  <c r="T789" i="1"/>
  <c r="N791" i="1"/>
  <c r="T791" i="1"/>
  <c r="Q792" i="1"/>
  <c r="T793" i="1"/>
  <c r="N795" i="1"/>
  <c r="T795" i="1"/>
  <c r="N797" i="1"/>
  <c r="Q798" i="1"/>
  <c r="N799" i="1"/>
  <c r="T799" i="1"/>
  <c r="Q800" i="1"/>
  <c r="T801" i="1"/>
  <c r="Q802" i="1"/>
  <c r="N803" i="1"/>
  <c r="Q804" i="1"/>
  <c r="T805" i="1"/>
  <c r="Q806" i="1"/>
  <c r="T807" i="1"/>
  <c r="N809" i="1"/>
  <c r="T809" i="1"/>
  <c r="Q810" i="1"/>
  <c r="N811" i="1"/>
  <c r="Q812" i="1"/>
  <c r="N813" i="1"/>
  <c r="T813" i="1"/>
  <c r="N815" i="1"/>
  <c r="Q816" i="1"/>
  <c r="N817" i="1"/>
  <c r="Q818" i="1"/>
  <c r="N819" i="1"/>
  <c r="T819" i="1"/>
  <c r="Q820" i="1"/>
  <c r="N821" i="1"/>
  <c r="T821" i="1"/>
  <c r="N823" i="1"/>
  <c r="T823" i="1"/>
  <c r="Q824" i="1"/>
  <c r="T825" i="1"/>
  <c r="N827" i="1"/>
  <c r="T827" i="1"/>
  <c r="N829" i="1"/>
  <c r="T829" i="1"/>
  <c r="Q830" i="1"/>
  <c r="N831" i="1"/>
  <c r="T831" i="1"/>
  <c r="Q832" i="1"/>
  <c r="T833" i="1"/>
  <c r="Q834" i="1"/>
  <c r="N835" i="1"/>
  <c r="Q836" i="1"/>
  <c r="T837" i="1"/>
  <c r="Q838" i="1"/>
  <c r="T839" i="1"/>
  <c r="Q840" i="1"/>
  <c r="N841" i="1"/>
  <c r="T841" i="1"/>
  <c r="Q842" i="1"/>
  <c r="N843" i="1"/>
  <c r="Q844" i="1"/>
  <c r="N845" i="1"/>
  <c r="T845" i="1"/>
  <c r="N847" i="1"/>
  <c r="Q848" i="1"/>
  <c r="N849" i="1"/>
  <c r="Q850" i="1"/>
  <c r="N851" i="1"/>
  <c r="T851" i="1"/>
  <c r="Q852" i="1"/>
  <c r="N853" i="1"/>
  <c r="T853" i="1"/>
  <c r="N855" i="1"/>
  <c r="T855" i="1"/>
  <c r="Q856" i="1"/>
  <c r="T857" i="1"/>
  <c r="N859" i="1"/>
  <c r="T859" i="1"/>
  <c r="N861" i="1"/>
  <c r="T861" i="1"/>
  <c r="Q862" i="1"/>
  <c r="N863" i="1"/>
  <c r="T863" i="1"/>
  <c r="Q864" i="1"/>
  <c r="T865" i="1"/>
  <c r="Q866" i="1"/>
  <c r="N867" i="1"/>
  <c r="Q868" i="1"/>
  <c r="T869" i="1"/>
  <c r="Q870" i="1"/>
  <c r="T871" i="1"/>
  <c r="Q872" i="1"/>
  <c r="N873" i="1"/>
  <c r="T873" i="1"/>
  <c r="Q874" i="1"/>
  <c r="N875" i="1"/>
  <c r="Q876" i="1"/>
  <c r="N877" i="1"/>
  <c r="T877" i="1"/>
  <c r="N879" i="1"/>
  <c r="Q880" i="1"/>
  <c r="T881" i="1"/>
  <c r="N883" i="1"/>
  <c r="Q884" i="1"/>
  <c r="T885" i="1"/>
  <c r="N887" i="1"/>
  <c r="Q888" i="1"/>
  <c r="T889" i="1"/>
  <c r="N891" i="1"/>
  <c r="Q892" i="1"/>
  <c r="T893" i="1"/>
  <c r="N895" i="1"/>
  <c r="Q896" i="1"/>
  <c r="T897" i="1"/>
  <c r="N899" i="1"/>
  <c r="Q900" i="1"/>
  <c r="T901" i="1"/>
  <c r="N903" i="1"/>
  <c r="Q904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O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R1097" i="1"/>
  <c r="R1099" i="1"/>
  <c r="U1099" i="1"/>
  <c r="Q619" i="1"/>
  <c r="Q1103" i="1" s="1"/>
  <c r="N622" i="1"/>
  <c r="N1104" i="1" s="1"/>
  <c r="T624" i="1"/>
  <c r="T1097" i="1" s="1"/>
  <c r="Q627" i="1"/>
  <c r="Q1095" i="1" s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1106" i="1" s="1"/>
  <c r="N636" i="1"/>
  <c r="Q620" i="1"/>
  <c r="Q1100" i="1" s="1"/>
  <c r="T625" i="1"/>
  <c r="T1105" i="1" s="1"/>
  <c r="N631" i="1"/>
  <c r="Q636" i="1"/>
  <c r="T641" i="1"/>
  <c r="N64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Q1106" i="1" s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T1106" i="1" s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T1095" i="1"/>
  <c r="Q1094" i="1"/>
  <c r="M1092" i="1"/>
  <c r="T1096" i="1"/>
  <c r="M1107" i="1"/>
  <c r="N11" i="1" l="1"/>
  <c r="U363" i="3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104" i="3" l="1"/>
  <c r="V27" i="3"/>
  <c r="V52" i="3"/>
  <c r="V50" i="3"/>
  <c r="V31" i="3"/>
  <c r="V131" i="3"/>
  <c r="V132" i="3"/>
  <c r="V45" i="3"/>
  <c r="V92" i="3"/>
  <c r="V121" i="3"/>
  <c r="V54" i="3"/>
  <c r="V81" i="3"/>
  <c r="V49" i="3"/>
  <c r="V75" i="3"/>
  <c r="V26" i="3"/>
  <c r="V79" i="3"/>
  <c r="V64" i="3"/>
  <c r="V77" i="3"/>
  <c r="V53" i="3"/>
  <c r="V58" i="3"/>
  <c r="V20" i="3"/>
  <c r="Z20" i="3" s="1"/>
  <c r="V62" i="3"/>
  <c r="V71" i="3"/>
  <c r="V56" i="3"/>
  <c r="V128" i="3"/>
  <c r="V110" i="3"/>
  <c r="V93" i="3"/>
  <c r="V116" i="3"/>
  <c r="V129" i="3"/>
  <c r="V29" i="3"/>
  <c r="V30" i="3"/>
  <c r="V36" i="3"/>
  <c r="U4" i="3"/>
  <c r="V111" i="3"/>
  <c r="Z110" i="3" s="1"/>
  <c r="V44" i="3"/>
  <c r="V120" i="3"/>
  <c r="V114" i="3"/>
  <c r="V69" i="3"/>
  <c r="V84" i="3"/>
  <c r="V68" i="3"/>
  <c r="V32" i="3"/>
  <c r="V48" i="3"/>
  <c r="V61" i="3"/>
  <c r="V103" i="3"/>
  <c r="V74" i="3"/>
  <c r="V97" i="3"/>
  <c r="V117" i="3"/>
  <c r="V99" i="3"/>
  <c r="V60" i="3"/>
  <c r="V40" i="3"/>
  <c r="V35" i="3"/>
  <c r="V101" i="3"/>
  <c r="V113" i="3"/>
  <c r="V23" i="3"/>
  <c r="V82" i="3"/>
  <c r="V122" i="3"/>
  <c r="V115" i="3"/>
  <c r="V67" i="3"/>
  <c r="V51" i="3"/>
  <c r="V107" i="3"/>
  <c r="V130" i="3"/>
  <c r="V55" i="3"/>
  <c r="V24" i="3"/>
  <c r="V33" i="3"/>
  <c r="V86" i="3"/>
  <c r="V78" i="3"/>
  <c r="V91" i="3"/>
  <c r="V118" i="3"/>
  <c r="V109" i="3"/>
  <c r="V22" i="3"/>
  <c r="Z21" i="3" s="1"/>
  <c r="V108" i="3"/>
  <c r="V126" i="3"/>
  <c r="V42" i="3"/>
  <c r="V66" i="3"/>
  <c r="V46" i="3"/>
  <c r="V65" i="3"/>
  <c r="V88" i="3"/>
  <c r="V70" i="3"/>
  <c r="Z69" i="3" s="1"/>
  <c r="V83" i="3"/>
  <c r="V85" i="3"/>
  <c r="V47" i="3"/>
  <c r="V96" i="3"/>
  <c r="V63" i="3"/>
  <c r="V106" i="3"/>
  <c r="V94" i="3"/>
  <c r="V59" i="3"/>
  <c r="V127" i="3"/>
  <c r="V98" i="3"/>
  <c r="V28" i="3"/>
  <c r="V100" i="3"/>
  <c r="V125" i="3"/>
  <c r="V87" i="3"/>
  <c r="V39" i="3"/>
  <c r="V112" i="3"/>
  <c r="V105" i="3"/>
  <c r="V119" i="3"/>
  <c r="V41" i="3"/>
  <c r="V34" i="3"/>
  <c r="V95" i="3"/>
  <c r="V43" i="3"/>
  <c r="V102" i="3"/>
  <c r="V57" i="3"/>
  <c r="V38" i="3"/>
  <c r="V89" i="3"/>
  <c r="V37" i="3"/>
  <c r="V76" i="3"/>
  <c r="V25" i="3"/>
  <c r="V90" i="3"/>
  <c r="V73" i="3"/>
  <c r="V72" i="3"/>
  <c r="V123" i="3"/>
  <c r="V80" i="3"/>
  <c r="Z79" i="3" s="1"/>
  <c r="V124" i="3"/>
  <c r="Z84" i="3" l="1"/>
  <c r="Z27" i="3"/>
  <c r="Z23" i="3"/>
  <c r="Z126" i="3"/>
  <c r="Z33" i="3"/>
  <c r="Z64" i="3"/>
  <c r="V133" i="3"/>
  <c r="Z132" i="3" s="1"/>
  <c r="Z58" i="3"/>
  <c r="Z129" i="3"/>
  <c r="Z122" i="3"/>
  <c r="Z75" i="3"/>
  <c r="Z111" i="3"/>
  <c r="Z77" i="3"/>
  <c r="Z54" i="3"/>
  <c r="Z50" i="3"/>
  <c r="Z24" i="3"/>
  <c r="Z121" i="3"/>
  <c r="Z97" i="3"/>
  <c r="Z116" i="3"/>
  <c r="Z62" i="3"/>
  <c r="Z104" i="3"/>
  <c r="Z45" i="3"/>
  <c r="Z71" i="3"/>
  <c r="Z81" i="3"/>
  <c r="Z40" i="3"/>
  <c r="Z131" i="3"/>
  <c r="Z82" i="3"/>
  <c r="Z114" i="3"/>
  <c r="Z52" i="3"/>
  <c r="Z117" i="3"/>
  <c r="Z99" i="3"/>
  <c r="Z42" i="3"/>
  <c r="Z31" i="3"/>
  <c r="Z56" i="3"/>
  <c r="Z128" i="3"/>
  <c r="Z86" i="3"/>
  <c r="Z29" i="3"/>
  <c r="Z46" i="3"/>
  <c r="Z123" i="3"/>
  <c r="Z95" i="3"/>
  <c r="Z93" i="3"/>
  <c r="Z32" i="3"/>
  <c r="Z101" i="3"/>
  <c r="Z36" i="3"/>
  <c r="Z88" i="3"/>
  <c r="Z107" i="3"/>
  <c r="Z118" i="3"/>
  <c r="Z38" i="3"/>
  <c r="AC20" i="3"/>
  <c r="AD20" i="3" s="1"/>
  <c r="Z85" i="3"/>
  <c r="Z34" i="3"/>
  <c r="Z55" i="3"/>
  <c r="Z63" i="3"/>
  <c r="Z48" i="3"/>
  <c r="Z91" i="3"/>
  <c r="Z30" i="3"/>
  <c r="Z124" i="3"/>
  <c r="Z125" i="3"/>
  <c r="Z39" i="3"/>
  <c r="Z43" i="3"/>
  <c r="Z44" i="3"/>
  <c r="Z49" i="3"/>
  <c r="Z105" i="3"/>
  <c r="Z66" i="3"/>
  <c r="Z60" i="3"/>
  <c r="Z113" i="3"/>
  <c r="Z28" i="3"/>
  <c r="Z70" i="3"/>
  <c r="Z57" i="3"/>
  <c r="Z78" i="3"/>
  <c r="Z80" i="3"/>
  <c r="Z51" i="3"/>
  <c r="Z90" i="3"/>
  <c r="Z22" i="3"/>
  <c r="Z96" i="3"/>
  <c r="Z67" i="3"/>
  <c r="Z25" i="3"/>
  <c r="Z112" i="3"/>
  <c r="Z59" i="3"/>
  <c r="Z73" i="3"/>
  <c r="Z109" i="3"/>
  <c r="Z74" i="3"/>
  <c r="Z53" i="3"/>
  <c r="Z130" i="3"/>
  <c r="Z26" i="3"/>
  <c r="Z65" i="3"/>
  <c r="Z83" i="3"/>
  <c r="Z115" i="3"/>
  <c r="Z127" i="3"/>
  <c r="Z61" i="3"/>
  <c r="Z103" i="3"/>
  <c r="Z89" i="3"/>
  <c r="Z37" i="3"/>
  <c r="Z41" i="3"/>
  <c r="Z108" i="3"/>
  <c r="Z98" i="3"/>
  <c r="Z102" i="3"/>
  <c r="Z47" i="3"/>
  <c r="Z68" i="3"/>
  <c r="Z119" i="3"/>
  <c r="Z76" i="3"/>
  <c r="Z120" i="3"/>
  <c r="Z72" i="3"/>
  <c r="Z94" i="3"/>
  <c r="Z87" i="3"/>
  <c r="Z106" i="3"/>
  <c r="Z100" i="3"/>
  <c r="Z35" i="3"/>
  <c r="Z92" i="3"/>
  <c r="V134" i="3" l="1"/>
  <c r="Z133" i="3" s="1"/>
  <c r="AE20" i="3"/>
  <c r="AF20" i="3" s="1"/>
  <c r="Y21" i="3" s="1"/>
  <c r="V135" i="3" l="1"/>
  <c r="Z134" i="3" s="1"/>
  <c r="AH21" i="3"/>
  <c r="AA21" i="3"/>
  <c r="AG21" i="3"/>
  <c r="AB21" i="3"/>
  <c r="V136" i="3" l="1"/>
  <c r="Z135" i="3" s="1"/>
  <c r="AC21" i="3"/>
  <c r="AD21" i="3" s="1"/>
  <c r="AE21" i="3" s="1"/>
  <c r="AF21" i="3" s="1"/>
  <c r="Y22" i="3" s="1"/>
  <c r="V137" i="3" l="1"/>
  <c r="Z136" i="3" s="1"/>
  <c r="AH22" i="3"/>
  <c r="AA22" i="3"/>
  <c r="AG22" i="3"/>
  <c r="AB22" i="3"/>
  <c r="V138" i="3" l="1"/>
  <c r="Z137" i="3" s="1"/>
  <c r="AC22" i="3"/>
  <c r="AD22" i="3" s="1"/>
  <c r="AE22" i="3" s="1"/>
  <c r="AF22" i="3" s="1"/>
  <c r="Y23" i="3" s="1"/>
  <c r="V139" i="3" l="1"/>
  <c r="Z138" i="3" s="1"/>
  <c r="AH23" i="3"/>
  <c r="AA23" i="3"/>
  <c r="AG23" i="3"/>
  <c r="AB23" i="3"/>
  <c r="V140" i="3" l="1"/>
  <c r="Z139" i="3" s="1"/>
  <c r="AC23" i="3"/>
  <c r="AD23" i="3" s="1"/>
  <c r="AE23" i="3" s="1"/>
  <c r="AF23" i="3" s="1"/>
  <c r="Y24" i="3" s="1"/>
  <c r="AA24" i="3" s="1"/>
  <c r="V141" i="3" l="1"/>
  <c r="Z140" i="3" s="1"/>
  <c r="AG24" i="3"/>
  <c r="AH24" i="3"/>
  <c r="AB24" i="3"/>
  <c r="V142" i="3" l="1"/>
  <c r="Z141" i="3" s="1"/>
  <c r="AC24" i="3"/>
  <c r="AD24" i="3" s="1"/>
  <c r="AE24" i="3" s="1"/>
  <c r="AF24" i="3" s="1"/>
  <c r="Y25" i="3" s="1"/>
  <c r="AA25" i="3" s="1"/>
  <c r="V143" i="3" l="1"/>
  <c r="Z142" i="3" s="1"/>
  <c r="AG25" i="3"/>
  <c r="AH25" i="3"/>
  <c r="AB25" i="3"/>
  <c r="V144" i="3" l="1"/>
  <c r="Z143" i="3" s="1"/>
  <c r="AC25" i="3"/>
  <c r="AD25" i="3" s="1"/>
  <c r="AE25" i="3" s="1"/>
  <c r="AF25" i="3" s="1"/>
  <c r="Y26" i="3" s="1"/>
  <c r="AA26" i="3" s="1"/>
  <c r="V145" i="3" l="1"/>
  <c r="Z144" i="3" s="1"/>
  <c r="AG26" i="3"/>
  <c r="AH26" i="3"/>
  <c r="AB26" i="3"/>
  <c r="V146" i="3" l="1"/>
  <c r="Z145" i="3" s="1"/>
  <c r="AC26" i="3"/>
  <c r="AD26" i="3" s="1"/>
  <c r="AE26" i="3" s="1"/>
  <c r="AF26" i="3" s="1"/>
  <c r="Y27" i="3" s="1"/>
  <c r="AA27" i="3" s="1"/>
  <c r="V147" i="3" l="1"/>
  <c r="Z146" i="3" s="1"/>
  <c r="AG27" i="3"/>
  <c r="AH27" i="3"/>
  <c r="AB27" i="3"/>
  <c r="V148" i="3" l="1"/>
  <c r="Z147" i="3" s="1"/>
  <c r="AC27" i="3"/>
  <c r="AD27" i="3" s="1"/>
  <c r="AE27" i="3" s="1"/>
  <c r="AF27" i="3" s="1"/>
  <c r="Y28" i="3" s="1"/>
  <c r="AA28" i="3" s="1"/>
  <c r="V149" i="3" l="1"/>
  <c r="Z148" i="3" s="1"/>
  <c r="AG28" i="3"/>
  <c r="AH28" i="3"/>
  <c r="AB28" i="3"/>
  <c r="V150" i="3" l="1"/>
  <c r="Z149" i="3" s="1"/>
  <c r="AC28" i="3"/>
  <c r="AD28" i="3" s="1"/>
  <c r="AE28" i="3" s="1"/>
  <c r="AF28" i="3" s="1"/>
  <c r="Y29" i="3" s="1"/>
  <c r="AA29" i="3" s="1"/>
  <c r="V151" i="3" l="1"/>
  <c r="Z150" i="3" s="1"/>
  <c r="AG29" i="3"/>
  <c r="AH29" i="3"/>
  <c r="AB29" i="3"/>
  <c r="V152" i="3" l="1"/>
  <c r="Z151" i="3" s="1"/>
  <c r="AC29" i="3"/>
  <c r="AD29" i="3" s="1"/>
  <c r="AE29" i="3" s="1"/>
  <c r="AF29" i="3" s="1"/>
  <c r="Y30" i="3" s="1"/>
  <c r="AA30" i="3" s="1"/>
  <c r="V153" i="3" l="1"/>
  <c r="Z152" i="3" s="1"/>
  <c r="AG30" i="3"/>
  <c r="AH30" i="3"/>
  <c r="AB30" i="3"/>
  <c r="V154" i="3" l="1"/>
  <c r="Z153" i="3" s="1"/>
  <c r="AC30" i="3"/>
  <c r="AD30" i="3" s="1"/>
  <c r="AE30" i="3" s="1"/>
  <c r="AF30" i="3" s="1"/>
  <c r="Y31" i="3" s="1"/>
  <c r="AA31" i="3" s="1"/>
  <c r="V155" i="3" l="1"/>
  <c r="Z154" i="3" s="1"/>
  <c r="AG31" i="3"/>
  <c r="AH31" i="3"/>
  <c r="AB31" i="3"/>
  <c r="V156" i="3" l="1"/>
  <c r="Z155" i="3" s="1"/>
  <c r="AC31" i="3"/>
  <c r="AD31" i="3" s="1"/>
  <c r="AE31" i="3" s="1"/>
  <c r="AF31" i="3" s="1"/>
  <c r="Y32" i="3" s="1"/>
  <c r="AA32" i="3" s="1"/>
  <c r="V157" i="3" l="1"/>
  <c r="Z156" i="3" s="1"/>
  <c r="AG32" i="3"/>
  <c r="AH32" i="3"/>
  <c r="AB32" i="3"/>
  <c r="V158" i="3" l="1"/>
  <c r="Z157" i="3" s="1"/>
  <c r="AC32" i="3"/>
  <c r="AD32" i="3" s="1"/>
  <c r="AE32" i="3" s="1"/>
  <c r="AF32" i="3" s="1"/>
  <c r="Y33" i="3" s="1"/>
  <c r="AA33" i="3" s="1"/>
  <c r="V159" i="3" l="1"/>
  <c r="Z158" i="3" s="1"/>
  <c r="AG33" i="3"/>
  <c r="AH33" i="3"/>
  <c r="AB33" i="3"/>
  <c r="V160" i="3" l="1"/>
  <c r="Z159" i="3" s="1"/>
  <c r="AC33" i="3"/>
  <c r="AD33" i="3" s="1"/>
  <c r="AE33" i="3" s="1"/>
  <c r="AF33" i="3" s="1"/>
  <c r="Y34" i="3" s="1"/>
  <c r="AA34" i="3" s="1"/>
  <c r="V161" i="3" l="1"/>
  <c r="Z160" i="3" s="1"/>
  <c r="AG34" i="3"/>
  <c r="AH34" i="3"/>
  <c r="AB34" i="3"/>
  <c r="V162" i="3" l="1"/>
  <c r="Z161" i="3" s="1"/>
  <c r="AC34" i="3"/>
  <c r="AD34" i="3" s="1"/>
  <c r="AE34" i="3" s="1"/>
  <c r="AF34" i="3" s="1"/>
  <c r="Y35" i="3" s="1"/>
  <c r="AA35" i="3" s="1"/>
  <c r="V163" i="3" l="1"/>
  <c r="Z162" i="3" s="1"/>
  <c r="AG35" i="3"/>
  <c r="AH35" i="3"/>
  <c r="AB35" i="3"/>
  <c r="V164" i="3" l="1"/>
  <c r="Z163" i="3" s="1"/>
  <c r="AC35" i="3"/>
  <c r="AD35" i="3" s="1"/>
  <c r="AE35" i="3" s="1"/>
  <c r="AF35" i="3" s="1"/>
  <c r="Y36" i="3" s="1"/>
  <c r="AA36" i="3" s="1"/>
  <c r="V165" i="3" l="1"/>
  <c r="Z164" i="3" s="1"/>
  <c r="AG36" i="3"/>
  <c r="AH36" i="3"/>
  <c r="AB36" i="3"/>
  <c r="V166" i="3" l="1"/>
  <c r="Z165" i="3" s="1"/>
  <c r="AC36" i="3"/>
  <c r="AD36" i="3" s="1"/>
  <c r="AE36" i="3" s="1"/>
  <c r="AF36" i="3" s="1"/>
  <c r="Y37" i="3" s="1"/>
  <c r="AA37" i="3" s="1"/>
  <c r="V167" i="3" l="1"/>
  <c r="Z166" i="3" s="1"/>
  <c r="AG37" i="3"/>
  <c r="AH37" i="3"/>
  <c r="AB37" i="3"/>
  <c r="V168" i="3" l="1"/>
  <c r="Z167" i="3" s="1"/>
  <c r="AC37" i="3"/>
  <c r="AD37" i="3" s="1"/>
  <c r="AE37" i="3" s="1"/>
  <c r="AF37" i="3" s="1"/>
  <c r="Y38" i="3" s="1"/>
  <c r="AA38" i="3" s="1"/>
  <c r="V169" i="3" l="1"/>
  <c r="Z168" i="3" s="1"/>
  <c r="AG38" i="3"/>
  <c r="AH38" i="3"/>
  <c r="AB38" i="3"/>
  <c r="V170" i="3" l="1"/>
  <c r="Z169" i="3" s="1"/>
  <c r="AC38" i="3"/>
  <c r="AD38" i="3" s="1"/>
  <c r="AE38" i="3" s="1"/>
  <c r="AF38" i="3" s="1"/>
  <c r="Y39" i="3" s="1"/>
  <c r="AA39" i="3" s="1"/>
  <c r="V171" i="3" l="1"/>
  <c r="Z170" i="3" s="1"/>
  <c r="AG39" i="3"/>
  <c r="AH39" i="3"/>
  <c r="AB39" i="3"/>
  <c r="V172" i="3" l="1"/>
  <c r="Z171" i="3" s="1"/>
  <c r="AC39" i="3"/>
  <c r="AD39" i="3" s="1"/>
  <c r="AE39" i="3" s="1"/>
  <c r="AF39" i="3" s="1"/>
  <c r="Y40" i="3" s="1"/>
  <c r="AA40" i="3" s="1"/>
  <c r="V173" i="3" l="1"/>
  <c r="Z172" i="3" s="1"/>
  <c r="AG40" i="3"/>
  <c r="AH40" i="3"/>
  <c r="AB40" i="3"/>
  <c r="V174" i="3" l="1"/>
  <c r="Z173" i="3" s="1"/>
  <c r="AC40" i="3"/>
  <c r="AD40" i="3" s="1"/>
  <c r="AE40" i="3" s="1"/>
  <c r="AF40" i="3" s="1"/>
  <c r="Y41" i="3" s="1"/>
  <c r="AA41" i="3" s="1"/>
  <c r="V175" i="3" l="1"/>
  <c r="Z174" i="3" s="1"/>
  <c r="AG41" i="3"/>
  <c r="AH41" i="3"/>
  <c r="AB41" i="3"/>
  <c r="V176" i="3" l="1"/>
  <c r="Z175" i="3" s="1"/>
  <c r="AC41" i="3"/>
  <c r="AD41" i="3" s="1"/>
  <c r="AE41" i="3" s="1"/>
  <c r="AF41" i="3" s="1"/>
  <c r="Y42" i="3" s="1"/>
  <c r="AA42" i="3" s="1"/>
  <c r="V177" i="3" l="1"/>
  <c r="Z176" i="3" s="1"/>
  <c r="AG42" i="3"/>
  <c r="AH42" i="3"/>
  <c r="AB42" i="3"/>
  <c r="V178" i="3" l="1"/>
  <c r="Z177" i="3" s="1"/>
  <c r="AC42" i="3"/>
  <c r="AD42" i="3" s="1"/>
  <c r="AE42" i="3" s="1"/>
  <c r="AF42" i="3" s="1"/>
  <c r="Y43" i="3" s="1"/>
  <c r="AA43" i="3" s="1"/>
  <c r="V179" i="3" l="1"/>
  <c r="Z178" i="3" s="1"/>
  <c r="AG43" i="3"/>
  <c r="AH43" i="3"/>
  <c r="AB43" i="3"/>
  <c r="V180" i="3" l="1"/>
  <c r="Z179" i="3" s="1"/>
  <c r="AC43" i="3"/>
  <c r="AD43" i="3" s="1"/>
  <c r="AE43" i="3" s="1"/>
  <c r="AF43" i="3" s="1"/>
  <c r="Y44" i="3" s="1"/>
  <c r="AA44" i="3" s="1"/>
  <c r="V181" i="3" l="1"/>
  <c r="Z180" i="3" s="1"/>
  <c r="AG44" i="3"/>
  <c r="AH44" i="3"/>
  <c r="AB44" i="3"/>
  <c r="V182" i="3" l="1"/>
  <c r="Z181" i="3" s="1"/>
  <c r="AC44" i="3"/>
  <c r="AD44" i="3" s="1"/>
  <c r="AE44" i="3" s="1"/>
  <c r="AF44" i="3" s="1"/>
  <c r="Y45" i="3" s="1"/>
  <c r="AA45" i="3" s="1"/>
  <c r="V183" i="3" l="1"/>
  <c r="Z182" i="3" s="1"/>
  <c r="AG45" i="3"/>
  <c r="AH45" i="3"/>
  <c r="AB45" i="3"/>
  <c r="V184" i="3" l="1"/>
  <c r="Z183" i="3" s="1"/>
  <c r="AC45" i="3"/>
  <c r="AD45" i="3" s="1"/>
  <c r="AE45" i="3" s="1"/>
  <c r="AF45" i="3" s="1"/>
  <c r="Y46" i="3" s="1"/>
  <c r="AA46" i="3" s="1"/>
  <c r="V185" i="3" l="1"/>
  <c r="Z184" i="3" s="1"/>
  <c r="AG46" i="3"/>
  <c r="AH46" i="3"/>
  <c r="AB46" i="3"/>
  <c r="V186" i="3" l="1"/>
  <c r="Z185" i="3" s="1"/>
  <c r="AC46" i="3"/>
  <c r="AD46" i="3" s="1"/>
  <c r="AE46" i="3" s="1"/>
  <c r="AF46" i="3" s="1"/>
  <c r="Y47" i="3" s="1"/>
  <c r="AA47" i="3" s="1"/>
  <c r="V187" i="3" l="1"/>
  <c r="Z186" i="3" s="1"/>
  <c r="AG47" i="3"/>
  <c r="AH47" i="3"/>
  <c r="AB47" i="3"/>
  <c r="V188" i="3" l="1"/>
  <c r="Z187" i="3" s="1"/>
  <c r="AC47" i="3"/>
  <c r="AD47" i="3" s="1"/>
  <c r="AE47" i="3" s="1"/>
  <c r="AF47" i="3" s="1"/>
  <c r="Y48" i="3" s="1"/>
  <c r="AA48" i="3" s="1"/>
  <c r="V189" i="3" l="1"/>
  <c r="Z188" i="3" s="1"/>
  <c r="AG48" i="3"/>
  <c r="AH48" i="3"/>
  <c r="AB48" i="3"/>
  <c r="V190" i="3" l="1"/>
  <c r="Z189" i="3" s="1"/>
  <c r="AC48" i="3"/>
  <c r="AD48" i="3" s="1"/>
  <c r="AE48" i="3" s="1"/>
  <c r="AF48" i="3" s="1"/>
  <c r="Y49" i="3" s="1"/>
  <c r="AA49" i="3" s="1"/>
  <c r="V191" i="3" l="1"/>
  <c r="Z190" i="3" s="1"/>
  <c r="AG49" i="3"/>
  <c r="AH49" i="3"/>
  <c r="AB49" i="3"/>
  <c r="V192" i="3" l="1"/>
  <c r="Z191" i="3" s="1"/>
  <c r="AC49" i="3"/>
  <c r="AD49" i="3" s="1"/>
  <c r="AE49" i="3" s="1"/>
  <c r="AF49" i="3" s="1"/>
  <c r="Y50" i="3" s="1"/>
  <c r="AA50" i="3" s="1"/>
  <c r="V193" i="3" l="1"/>
  <c r="Z192" i="3" s="1"/>
  <c r="AG50" i="3"/>
  <c r="AH50" i="3"/>
  <c r="AB50" i="3"/>
  <c r="V194" i="3" l="1"/>
  <c r="Z193" i="3" s="1"/>
  <c r="AC50" i="3"/>
  <c r="AD50" i="3" s="1"/>
  <c r="AE50" i="3" s="1"/>
  <c r="AF50" i="3" s="1"/>
  <c r="Y51" i="3" s="1"/>
  <c r="AA51" i="3" s="1"/>
  <c r="V195" i="3" l="1"/>
  <c r="Z194" i="3" s="1"/>
  <c r="AG51" i="3"/>
  <c r="AH51" i="3"/>
  <c r="AB51" i="3"/>
  <c r="V196" i="3" l="1"/>
  <c r="Z195" i="3" s="1"/>
  <c r="AC51" i="3"/>
  <c r="AD51" i="3" s="1"/>
  <c r="AE51" i="3" s="1"/>
  <c r="AF51" i="3" s="1"/>
  <c r="Y52" i="3" s="1"/>
  <c r="AA52" i="3" s="1"/>
  <c r="V197" i="3" l="1"/>
  <c r="Z196" i="3" s="1"/>
  <c r="AG52" i="3"/>
  <c r="AH52" i="3"/>
  <c r="AB52" i="3"/>
  <c r="V198" i="3" l="1"/>
  <c r="Z197" i="3" s="1"/>
  <c r="AC52" i="3"/>
  <c r="AD52" i="3" s="1"/>
  <c r="AE52" i="3" s="1"/>
  <c r="AF52" i="3" s="1"/>
  <c r="Y53" i="3" s="1"/>
  <c r="AA53" i="3" s="1"/>
  <c r="V199" i="3" l="1"/>
  <c r="Z198" i="3" s="1"/>
  <c r="AG53" i="3"/>
  <c r="AH53" i="3"/>
  <c r="AB53" i="3"/>
  <c r="V200" i="3" l="1"/>
  <c r="Z199" i="3" s="1"/>
  <c r="AC53" i="3"/>
  <c r="AD53" i="3" s="1"/>
  <c r="AE53" i="3" s="1"/>
  <c r="AF53" i="3" s="1"/>
  <c r="Y54" i="3" s="1"/>
  <c r="AA54" i="3" s="1"/>
  <c r="V201" i="3" l="1"/>
  <c r="Z200" i="3" s="1"/>
  <c r="AG54" i="3"/>
  <c r="AH54" i="3"/>
  <c r="AB54" i="3"/>
  <c r="V202" i="3" l="1"/>
  <c r="Z201" i="3" s="1"/>
  <c r="AC54" i="3"/>
  <c r="AD54" i="3" s="1"/>
  <c r="AE54" i="3" s="1"/>
  <c r="AF54" i="3" s="1"/>
  <c r="Y55" i="3" s="1"/>
  <c r="AA55" i="3" s="1"/>
  <c r="V203" i="3" l="1"/>
  <c r="Z202" i="3" s="1"/>
  <c r="AG55" i="3"/>
  <c r="AH55" i="3"/>
  <c r="AB55" i="3"/>
  <c r="V204" i="3" l="1"/>
  <c r="Z203" i="3" s="1"/>
  <c r="AC55" i="3"/>
  <c r="AD55" i="3" s="1"/>
  <c r="AE55" i="3" s="1"/>
  <c r="AF55" i="3" s="1"/>
  <c r="Y56" i="3" s="1"/>
  <c r="AA56" i="3" s="1"/>
  <c r="V205" i="3" l="1"/>
  <c r="Z204" i="3" s="1"/>
  <c r="AG56" i="3"/>
  <c r="AH56" i="3"/>
  <c r="AB56" i="3"/>
  <c r="V206" i="3" l="1"/>
  <c r="Z205" i="3" s="1"/>
  <c r="AC56" i="3"/>
  <c r="AD56" i="3" s="1"/>
  <c r="AE56" i="3" s="1"/>
  <c r="AF56" i="3" s="1"/>
  <c r="Y57" i="3" s="1"/>
  <c r="AA57" i="3" s="1"/>
  <c r="V207" i="3" l="1"/>
  <c r="Z206" i="3" s="1"/>
  <c r="AG57" i="3"/>
  <c r="AH57" i="3"/>
  <c r="AB57" i="3"/>
  <c r="V208" i="3" l="1"/>
  <c r="Z207" i="3" s="1"/>
  <c r="AC57" i="3"/>
  <c r="AD57" i="3" s="1"/>
  <c r="AE57" i="3" s="1"/>
  <c r="AF57" i="3" s="1"/>
  <c r="Y58" i="3" s="1"/>
  <c r="AA58" i="3" s="1"/>
  <c r="V209" i="3" l="1"/>
  <c r="Z208" i="3" s="1"/>
  <c r="AG58" i="3"/>
  <c r="AH58" i="3"/>
  <c r="AB58" i="3"/>
  <c r="V210" i="3" l="1"/>
  <c r="Z209" i="3" s="1"/>
  <c r="AC58" i="3"/>
  <c r="AD58" i="3" s="1"/>
  <c r="AE58" i="3" s="1"/>
  <c r="AF58" i="3" s="1"/>
  <c r="Y59" i="3" s="1"/>
  <c r="AA59" i="3" s="1"/>
  <c r="V211" i="3" l="1"/>
  <c r="Z210" i="3" s="1"/>
  <c r="AG59" i="3"/>
  <c r="AH59" i="3"/>
  <c r="AB59" i="3"/>
  <c r="V212" i="3" l="1"/>
  <c r="Z211" i="3" s="1"/>
  <c r="AC59" i="3"/>
  <c r="AD59" i="3" s="1"/>
  <c r="AE59" i="3" s="1"/>
  <c r="AF59" i="3" s="1"/>
  <c r="Y60" i="3" s="1"/>
  <c r="AA60" i="3" s="1"/>
  <c r="V213" i="3" l="1"/>
  <c r="Z212" i="3" s="1"/>
  <c r="AG60" i="3"/>
  <c r="AH60" i="3"/>
  <c r="AB60" i="3"/>
  <c r="V214" i="3" l="1"/>
  <c r="Z213" i="3" s="1"/>
  <c r="AC60" i="3"/>
  <c r="AD60" i="3" s="1"/>
  <c r="AE60" i="3" s="1"/>
  <c r="AF60" i="3" s="1"/>
  <c r="Y61" i="3" s="1"/>
  <c r="AA61" i="3" s="1"/>
  <c r="V215" i="3" l="1"/>
  <c r="Z214" i="3" s="1"/>
  <c r="AG61" i="3"/>
  <c r="AH61" i="3"/>
  <c r="AB61" i="3"/>
  <c r="V216" i="3" l="1"/>
  <c r="Z215" i="3" s="1"/>
  <c r="AC61" i="3"/>
  <c r="AD61" i="3" s="1"/>
  <c r="AE61" i="3" s="1"/>
  <c r="AF61" i="3" s="1"/>
  <c r="Y62" i="3" s="1"/>
  <c r="AA62" i="3" s="1"/>
  <c r="V217" i="3" l="1"/>
  <c r="Z216" i="3" s="1"/>
  <c r="AG62" i="3"/>
  <c r="AH62" i="3"/>
  <c r="AB62" i="3"/>
  <c r="V218" i="3" l="1"/>
  <c r="Z217" i="3" s="1"/>
  <c r="AC62" i="3"/>
  <c r="AD62" i="3" s="1"/>
  <c r="AE62" i="3" s="1"/>
  <c r="AF62" i="3" s="1"/>
  <c r="Y63" i="3" s="1"/>
  <c r="AA63" i="3" s="1"/>
  <c r="V219" i="3" l="1"/>
  <c r="Z218" i="3" s="1"/>
  <c r="AG63" i="3"/>
  <c r="AH63" i="3"/>
  <c r="AB63" i="3"/>
  <c r="V220" i="3" l="1"/>
  <c r="Z219" i="3" s="1"/>
  <c r="AC63" i="3"/>
  <c r="AD63" i="3" s="1"/>
  <c r="AE63" i="3" s="1"/>
  <c r="AF63" i="3" s="1"/>
  <c r="Y64" i="3" s="1"/>
  <c r="AA64" i="3" s="1"/>
  <c r="V221" i="3" l="1"/>
  <c r="Z220" i="3" s="1"/>
  <c r="AG64" i="3"/>
  <c r="AH64" i="3"/>
  <c r="AB64" i="3"/>
  <c r="V222" i="3" l="1"/>
  <c r="Z221" i="3" s="1"/>
  <c r="AC64" i="3"/>
  <c r="AD64" i="3" s="1"/>
  <c r="AE64" i="3" s="1"/>
  <c r="AF64" i="3" s="1"/>
  <c r="Y65" i="3" s="1"/>
  <c r="AA65" i="3" s="1"/>
  <c r="V223" i="3" l="1"/>
  <c r="Z222" i="3" s="1"/>
  <c r="AG65" i="3"/>
  <c r="AH65" i="3"/>
  <c r="AB65" i="3"/>
  <c r="V224" i="3" l="1"/>
  <c r="Z223" i="3" s="1"/>
  <c r="AC65" i="3"/>
  <c r="AD65" i="3" s="1"/>
  <c r="AE65" i="3" s="1"/>
  <c r="AF65" i="3" s="1"/>
  <c r="Y66" i="3" s="1"/>
  <c r="AA66" i="3" s="1"/>
  <c r="V225" i="3" l="1"/>
  <c r="Z224" i="3" s="1"/>
  <c r="AG66" i="3"/>
  <c r="AH66" i="3"/>
  <c r="AB66" i="3"/>
  <c r="V226" i="3" l="1"/>
  <c r="Z225" i="3" s="1"/>
  <c r="AC66" i="3"/>
  <c r="AD66" i="3" s="1"/>
  <c r="AE66" i="3" s="1"/>
  <c r="AF66" i="3" s="1"/>
  <c r="Y67" i="3" s="1"/>
  <c r="AA67" i="3" s="1"/>
  <c r="V227" i="3" l="1"/>
  <c r="Z226" i="3" s="1"/>
  <c r="AG67" i="3"/>
  <c r="AH67" i="3"/>
  <c r="AB67" i="3"/>
  <c r="V228" i="3" l="1"/>
  <c r="Z227" i="3" s="1"/>
  <c r="AC67" i="3"/>
  <c r="AD67" i="3" s="1"/>
  <c r="AE67" i="3" s="1"/>
  <c r="AF67" i="3" s="1"/>
  <c r="Y68" i="3" s="1"/>
  <c r="AA68" i="3" s="1"/>
  <c r="V229" i="3" l="1"/>
  <c r="Z228" i="3" s="1"/>
  <c r="AG68" i="3"/>
  <c r="AH68" i="3"/>
  <c r="AB68" i="3"/>
  <c r="V230" i="3" l="1"/>
  <c r="Z229" i="3" s="1"/>
  <c r="AC68" i="3"/>
  <c r="AD68" i="3" s="1"/>
  <c r="AE68" i="3" s="1"/>
  <c r="AF68" i="3" s="1"/>
  <c r="Y69" i="3" s="1"/>
  <c r="AA69" i="3" s="1"/>
  <c r="V231" i="3" l="1"/>
  <c r="Z230" i="3" s="1"/>
  <c r="AG69" i="3"/>
  <c r="AH69" i="3"/>
  <c r="AB69" i="3"/>
  <c r="V232" i="3" l="1"/>
  <c r="Z231" i="3" s="1"/>
  <c r="AC69" i="3"/>
  <c r="AD69" i="3" s="1"/>
  <c r="AE69" i="3" s="1"/>
  <c r="AF69" i="3" s="1"/>
  <c r="Y70" i="3" s="1"/>
  <c r="AA70" i="3" s="1"/>
  <c r="V233" i="3" l="1"/>
  <c r="Z232" i="3" s="1"/>
  <c r="AG70" i="3"/>
  <c r="AH70" i="3"/>
  <c r="AB70" i="3"/>
  <c r="V234" i="3" l="1"/>
  <c r="Z233" i="3" s="1"/>
  <c r="AC70" i="3"/>
  <c r="AD70" i="3" s="1"/>
  <c r="AE70" i="3" s="1"/>
  <c r="AF70" i="3" s="1"/>
  <c r="Y71" i="3" s="1"/>
  <c r="AA71" i="3" s="1"/>
  <c r="V235" i="3" l="1"/>
  <c r="AG71" i="3"/>
  <c r="AH71" i="3"/>
  <c r="AB71" i="3"/>
  <c r="Z234" i="3" l="1"/>
  <c r="AG3" i="3"/>
  <c r="V236" i="3"/>
  <c r="Z235" i="3" s="1"/>
  <c r="AC71" i="3"/>
  <c r="AD71" i="3" s="1"/>
  <c r="AE71" i="3" s="1"/>
  <c r="AF71" i="3" s="1"/>
  <c r="Y72" i="3" s="1"/>
  <c r="AA72" i="3" s="1"/>
  <c r="V237" i="3" l="1"/>
  <c r="Z236" i="3" s="1"/>
  <c r="AG72" i="3"/>
  <c r="AH72" i="3"/>
  <c r="AB72" i="3"/>
  <c r="V238" i="3" l="1"/>
  <c r="Z237" i="3" s="1"/>
  <c r="AC72" i="3"/>
  <c r="AD72" i="3" s="1"/>
  <c r="AE72" i="3" s="1"/>
  <c r="AF72" i="3" s="1"/>
  <c r="Y73" i="3" s="1"/>
  <c r="AA73" i="3" s="1"/>
  <c r="V239" i="3" l="1"/>
  <c r="Z238" i="3" s="1"/>
  <c r="AG73" i="3"/>
  <c r="AH73" i="3"/>
  <c r="AB73" i="3"/>
  <c r="V240" i="3" l="1"/>
  <c r="Z239" i="3" s="1"/>
  <c r="AC73" i="3"/>
  <c r="AD73" i="3" s="1"/>
  <c r="AE73" i="3" s="1"/>
  <c r="AF73" i="3" s="1"/>
  <c r="Y74" i="3" s="1"/>
  <c r="AA74" i="3" s="1"/>
  <c r="V241" i="3" l="1"/>
  <c r="Z240" i="3" s="1"/>
  <c r="AG74" i="3"/>
  <c r="AH74" i="3"/>
  <c r="AB74" i="3"/>
  <c r="V242" i="3" l="1"/>
  <c r="Z241" i="3" s="1"/>
  <c r="AC74" i="3"/>
  <c r="AD74" i="3" s="1"/>
  <c r="AE74" i="3" s="1"/>
  <c r="AF74" i="3" s="1"/>
  <c r="Y75" i="3" s="1"/>
  <c r="AA75" i="3" s="1"/>
  <c r="V243" i="3" l="1"/>
  <c r="Z242" i="3" s="1"/>
  <c r="AG75" i="3"/>
  <c r="AH75" i="3"/>
  <c r="AB75" i="3"/>
  <c r="V244" i="3" l="1"/>
  <c r="Z243" i="3" s="1"/>
  <c r="AC75" i="3"/>
  <c r="AD75" i="3" s="1"/>
  <c r="AE75" i="3" s="1"/>
  <c r="AF75" i="3" s="1"/>
  <c r="Y76" i="3" s="1"/>
  <c r="AA76" i="3" s="1"/>
  <c r="V245" i="3" l="1"/>
  <c r="Z244" i="3" s="1"/>
  <c r="AG76" i="3"/>
  <c r="AH76" i="3"/>
  <c r="AB76" i="3"/>
  <c r="V246" i="3" l="1"/>
  <c r="Z245" i="3" s="1"/>
  <c r="AC76" i="3"/>
  <c r="AD76" i="3" s="1"/>
  <c r="AE76" i="3" s="1"/>
  <c r="AF76" i="3" s="1"/>
  <c r="Y77" i="3" s="1"/>
  <c r="AA77" i="3" s="1"/>
  <c r="V247" i="3" l="1"/>
  <c r="Z246" i="3" s="1"/>
  <c r="AG77" i="3"/>
  <c r="AH77" i="3"/>
  <c r="AB77" i="3"/>
  <c r="V248" i="3" l="1"/>
  <c r="Z247" i="3" s="1"/>
  <c r="AC77" i="3"/>
  <c r="AD77" i="3" s="1"/>
  <c r="AE77" i="3" s="1"/>
  <c r="AF77" i="3" s="1"/>
  <c r="Y78" i="3" s="1"/>
  <c r="AA78" i="3" s="1"/>
  <c r="V249" i="3" l="1"/>
  <c r="Z248" i="3" s="1"/>
  <c r="AG78" i="3"/>
  <c r="AH78" i="3"/>
  <c r="AB78" i="3"/>
  <c r="V250" i="3" l="1"/>
  <c r="Z249" i="3" s="1"/>
  <c r="AC78" i="3"/>
  <c r="AD78" i="3" s="1"/>
  <c r="AE78" i="3" s="1"/>
  <c r="AF78" i="3" s="1"/>
  <c r="Y79" i="3" s="1"/>
  <c r="AA79" i="3" s="1"/>
  <c r="V251" i="3" l="1"/>
  <c r="Z250" i="3" s="1"/>
  <c r="AG79" i="3"/>
  <c r="AH79" i="3"/>
  <c r="AB79" i="3"/>
  <c r="V252" i="3" l="1"/>
  <c r="Z251" i="3" s="1"/>
  <c r="AC79" i="3"/>
  <c r="AD79" i="3" s="1"/>
  <c r="AE79" i="3" s="1"/>
  <c r="AF79" i="3" s="1"/>
  <c r="Y80" i="3" s="1"/>
  <c r="AA80" i="3" s="1"/>
  <c r="V253" i="3" l="1"/>
  <c r="Z252" i="3" s="1"/>
  <c r="AG80" i="3"/>
  <c r="AH80" i="3"/>
  <c r="AB80" i="3"/>
  <c r="V254" i="3" l="1"/>
  <c r="Z253" i="3" s="1"/>
  <c r="AC80" i="3"/>
  <c r="AD80" i="3" s="1"/>
  <c r="AE80" i="3" s="1"/>
  <c r="AF80" i="3" s="1"/>
  <c r="Y81" i="3" s="1"/>
  <c r="AA81" i="3" s="1"/>
  <c r="V255" i="3" l="1"/>
  <c r="Z254" i="3" s="1"/>
  <c r="AG81" i="3"/>
  <c r="AH81" i="3"/>
  <c r="AB81" i="3"/>
  <c r="V256" i="3" l="1"/>
  <c r="Z255" i="3" s="1"/>
  <c r="AC81" i="3"/>
  <c r="AD81" i="3" s="1"/>
  <c r="AE81" i="3" s="1"/>
  <c r="AF81" i="3" s="1"/>
  <c r="Y82" i="3" s="1"/>
  <c r="AA82" i="3" s="1"/>
  <c r="V257" i="3" l="1"/>
  <c r="Z256" i="3" s="1"/>
  <c r="AG82" i="3"/>
  <c r="AH82" i="3"/>
  <c r="AB82" i="3"/>
  <c r="V259" i="3" l="1"/>
  <c r="V258" i="3"/>
  <c r="Z257" i="3" s="1"/>
  <c r="AC82" i="3"/>
  <c r="AD82" i="3" s="1"/>
  <c r="AE82" i="3" s="1"/>
  <c r="AF82" i="3" s="1"/>
  <c r="Y83" i="3" s="1"/>
  <c r="AA83" i="3" s="1"/>
  <c r="V260" i="3" l="1"/>
  <c r="Z258" i="3"/>
  <c r="AG83" i="3"/>
  <c r="AH83" i="3"/>
  <c r="AB83" i="3"/>
  <c r="V261" i="3" l="1"/>
  <c r="Z259" i="3"/>
  <c r="AC83" i="3"/>
  <c r="AD83" i="3" s="1"/>
  <c r="AE83" i="3" s="1"/>
  <c r="AF83" i="3" s="1"/>
  <c r="Y84" i="3" s="1"/>
  <c r="AA84" i="3" s="1"/>
  <c r="Z260" i="3" l="1"/>
  <c r="V262" i="3"/>
  <c r="AG84" i="3"/>
  <c r="AH84" i="3"/>
  <c r="AB84" i="3"/>
  <c r="V263" i="3" l="1"/>
  <c r="Z261" i="3"/>
  <c r="AC84" i="3"/>
  <c r="AD84" i="3" s="1"/>
  <c r="AE84" i="3" s="1"/>
  <c r="AF84" i="3" s="1"/>
  <c r="Y85" i="3" s="1"/>
  <c r="AA85" i="3" s="1"/>
  <c r="Z262" i="3" l="1"/>
  <c r="V264" i="3"/>
  <c r="AG85" i="3"/>
  <c r="AH85" i="3"/>
  <c r="AB85" i="3"/>
  <c r="Z263" i="3" l="1"/>
  <c r="V265" i="3"/>
  <c r="AC85" i="3"/>
  <c r="AD85" i="3" s="1"/>
  <c r="AE85" i="3" s="1"/>
  <c r="AF85" i="3" s="1"/>
  <c r="Y86" i="3" s="1"/>
  <c r="AA86" i="3" s="1"/>
  <c r="Z264" i="3" l="1"/>
  <c r="V266" i="3"/>
  <c r="AG86" i="3"/>
  <c r="AH86" i="3"/>
  <c r="AB86" i="3"/>
  <c r="V267" i="3" l="1"/>
  <c r="Z265" i="3"/>
  <c r="AC86" i="3"/>
  <c r="AD86" i="3" s="1"/>
  <c r="AE86" i="3" s="1"/>
  <c r="AF86" i="3" s="1"/>
  <c r="Y87" i="3" s="1"/>
  <c r="AA87" i="3" s="1"/>
  <c r="V268" i="3" l="1"/>
  <c r="Z266" i="3"/>
  <c r="AG87" i="3"/>
  <c r="AH87" i="3"/>
  <c r="AB87" i="3"/>
  <c r="Z267" i="3" l="1"/>
  <c r="V269" i="3"/>
  <c r="AC87" i="3"/>
  <c r="AD87" i="3" s="1"/>
  <c r="AE87" i="3" s="1"/>
  <c r="AF87" i="3" s="1"/>
  <c r="Y88" i="3" s="1"/>
  <c r="AA88" i="3" s="1"/>
  <c r="Z268" i="3" l="1"/>
  <c r="V270" i="3"/>
  <c r="AG88" i="3"/>
  <c r="AH88" i="3"/>
  <c r="AB88" i="3"/>
  <c r="V271" i="3" l="1"/>
  <c r="Z269" i="3"/>
  <c r="AC88" i="3"/>
  <c r="AD88" i="3" s="1"/>
  <c r="AE88" i="3" s="1"/>
  <c r="AF88" i="3" s="1"/>
  <c r="Y89" i="3" s="1"/>
  <c r="AA89" i="3" s="1"/>
  <c r="V272" i="3" l="1"/>
  <c r="Z270" i="3"/>
  <c r="AG89" i="3"/>
  <c r="AH89" i="3"/>
  <c r="AB89" i="3"/>
  <c r="Z271" i="3" l="1"/>
  <c r="V273" i="3"/>
  <c r="AC89" i="3"/>
  <c r="AD89" i="3" s="1"/>
  <c r="AE89" i="3" s="1"/>
  <c r="AF89" i="3" s="1"/>
  <c r="Y90" i="3" s="1"/>
  <c r="AA90" i="3" s="1"/>
  <c r="Z272" i="3" l="1"/>
  <c r="V274" i="3"/>
  <c r="AG90" i="3"/>
  <c r="AH90" i="3"/>
  <c r="AB90" i="3"/>
  <c r="V275" i="3" l="1"/>
  <c r="Z273" i="3"/>
  <c r="AC90" i="3"/>
  <c r="AD90" i="3" s="1"/>
  <c r="AE90" i="3" s="1"/>
  <c r="AF90" i="3" s="1"/>
  <c r="Y91" i="3" s="1"/>
  <c r="AA91" i="3" s="1"/>
  <c r="Z274" i="3" l="1"/>
  <c r="V276" i="3"/>
  <c r="AG91" i="3"/>
  <c r="AH91" i="3"/>
  <c r="AB91" i="3"/>
  <c r="Z275" i="3" l="1"/>
  <c r="V277" i="3"/>
  <c r="AC91" i="3"/>
  <c r="AD91" i="3" s="1"/>
  <c r="AE91" i="3" s="1"/>
  <c r="AF91" i="3" s="1"/>
  <c r="Y92" i="3" s="1"/>
  <c r="AA92" i="3" s="1"/>
  <c r="Z276" i="3" l="1"/>
  <c r="V278" i="3"/>
  <c r="AG92" i="3"/>
  <c r="AH92" i="3"/>
  <c r="AB92" i="3"/>
  <c r="Z277" i="3" l="1"/>
  <c r="V279" i="3"/>
  <c r="AC92" i="3"/>
  <c r="AD92" i="3" s="1"/>
  <c r="AE92" i="3" s="1"/>
  <c r="AF92" i="3" s="1"/>
  <c r="Y93" i="3" s="1"/>
  <c r="AA93" i="3" s="1"/>
  <c r="V280" i="3" l="1"/>
  <c r="Z278" i="3"/>
  <c r="AG93" i="3"/>
  <c r="AH93" i="3"/>
  <c r="AB93" i="3"/>
  <c r="V281" i="3" l="1"/>
  <c r="Z279" i="3"/>
  <c r="AC93" i="3"/>
  <c r="AD93" i="3" s="1"/>
  <c r="AE93" i="3" s="1"/>
  <c r="AF93" i="3" s="1"/>
  <c r="Y94" i="3" s="1"/>
  <c r="AA94" i="3" s="1"/>
  <c r="Z280" i="3" l="1"/>
  <c r="V282" i="3"/>
  <c r="AG94" i="3"/>
  <c r="AH94" i="3"/>
  <c r="AB94" i="3"/>
  <c r="Z281" i="3" l="1"/>
  <c r="V283" i="3"/>
  <c r="AC94" i="3"/>
  <c r="AD94" i="3" s="1"/>
  <c r="AE94" i="3" s="1"/>
  <c r="AF94" i="3" s="1"/>
  <c r="Y95" i="3" s="1"/>
  <c r="AA95" i="3" s="1"/>
  <c r="Z282" i="3" l="1"/>
  <c r="V284" i="3"/>
  <c r="AG95" i="3"/>
  <c r="AH95" i="3"/>
  <c r="AB95" i="3"/>
  <c r="Z283" i="3" l="1"/>
  <c r="V285" i="3"/>
  <c r="AC95" i="3"/>
  <c r="AD95" i="3" s="1"/>
  <c r="AE95" i="3" s="1"/>
  <c r="AF95" i="3" s="1"/>
  <c r="Y96" i="3" s="1"/>
  <c r="AA96" i="3" s="1"/>
  <c r="Z284" i="3" l="1"/>
  <c r="V286" i="3"/>
  <c r="AG96" i="3"/>
  <c r="AH96" i="3"/>
  <c r="AB96" i="3"/>
  <c r="Z285" i="3" l="1"/>
  <c r="V287" i="3"/>
  <c r="AC96" i="3"/>
  <c r="AD96" i="3" s="1"/>
  <c r="AE96" i="3" s="1"/>
  <c r="AF96" i="3" s="1"/>
  <c r="Y97" i="3" s="1"/>
  <c r="AA97" i="3" s="1"/>
  <c r="V288" i="3" l="1"/>
  <c r="Z286" i="3"/>
  <c r="AG97" i="3"/>
  <c r="AH97" i="3"/>
  <c r="AB97" i="3"/>
  <c r="Z287" i="3" l="1"/>
  <c r="V289" i="3"/>
  <c r="AC97" i="3"/>
  <c r="AD97" i="3" s="1"/>
  <c r="AE97" i="3" s="1"/>
  <c r="AF97" i="3" s="1"/>
  <c r="Y98" i="3" s="1"/>
  <c r="AA98" i="3" s="1"/>
  <c r="V290" i="3" l="1"/>
  <c r="Z288" i="3"/>
  <c r="AG98" i="3"/>
  <c r="AH98" i="3"/>
  <c r="AB98" i="3"/>
  <c r="Z289" i="3" l="1"/>
  <c r="V291" i="3"/>
  <c r="AC98" i="3"/>
  <c r="AD98" i="3" s="1"/>
  <c r="AE98" i="3" s="1"/>
  <c r="AF98" i="3" s="1"/>
  <c r="Y99" i="3" s="1"/>
  <c r="AA99" i="3" s="1"/>
  <c r="V292" i="3" l="1"/>
  <c r="Z290" i="3"/>
  <c r="AG99" i="3"/>
  <c r="AH99" i="3"/>
  <c r="AB99" i="3"/>
  <c r="V293" i="3" l="1"/>
  <c r="Z291" i="3"/>
  <c r="AC99" i="3"/>
  <c r="AD99" i="3" s="1"/>
  <c r="AE99" i="3" s="1"/>
  <c r="AF99" i="3" s="1"/>
  <c r="Y100" i="3" s="1"/>
  <c r="AA100" i="3" s="1"/>
  <c r="Z292" i="3" l="1"/>
  <c r="V294" i="3"/>
  <c r="AG100" i="3"/>
  <c r="AH100" i="3"/>
  <c r="AB100" i="3"/>
  <c r="Z293" i="3" l="1"/>
  <c r="V295" i="3"/>
  <c r="AC100" i="3"/>
  <c r="AD100" i="3" s="1"/>
  <c r="AE100" i="3" s="1"/>
  <c r="AF100" i="3" s="1"/>
  <c r="Y101" i="3" s="1"/>
  <c r="AA101" i="3" s="1"/>
  <c r="V296" i="3" l="1"/>
  <c r="Z294" i="3"/>
  <c r="AG101" i="3"/>
  <c r="AH101" i="3"/>
  <c r="AB101" i="3"/>
  <c r="Z295" i="3" l="1"/>
  <c r="V297" i="3"/>
  <c r="AC101" i="3"/>
  <c r="AD101" i="3" s="1"/>
  <c r="AE101" i="3" s="1"/>
  <c r="AF101" i="3" s="1"/>
  <c r="Y102" i="3" s="1"/>
  <c r="AA102" i="3" s="1"/>
  <c r="V298" i="3" l="1"/>
  <c r="Z296" i="3"/>
  <c r="AG102" i="3"/>
  <c r="AH102" i="3"/>
  <c r="AB102" i="3"/>
  <c r="V299" i="3" l="1"/>
  <c r="Z297" i="3"/>
  <c r="AC102" i="3"/>
  <c r="AD102" i="3" s="1"/>
  <c r="AE102" i="3" s="1"/>
  <c r="AF102" i="3" s="1"/>
  <c r="Y103" i="3" s="1"/>
  <c r="AA103" i="3" s="1"/>
  <c r="Z298" i="3" l="1"/>
  <c r="V300" i="3"/>
  <c r="AG103" i="3"/>
  <c r="AH103" i="3"/>
  <c r="AB103" i="3"/>
  <c r="Z299" i="3" l="1"/>
  <c r="V301" i="3"/>
  <c r="AC103" i="3"/>
  <c r="AD103" i="3" s="1"/>
  <c r="AE103" i="3" s="1"/>
  <c r="AF103" i="3" s="1"/>
  <c r="Y104" i="3" s="1"/>
  <c r="AA104" i="3" s="1"/>
  <c r="V302" i="3" l="1"/>
  <c r="Z300" i="3"/>
  <c r="AG104" i="3"/>
  <c r="AH104" i="3"/>
  <c r="AB104" i="3"/>
  <c r="Z301" i="3" l="1"/>
  <c r="V303" i="3"/>
  <c r="AC104" i="3"/>
  <c r="AD104" i="3" s="1"/>
  <c r="AE104" i="3" s="1"/>
  <c r="AF104" i="3" s="1"/>
  <c r="Y105" i="3" s="1"/>
  <c r="AA105" i="3" s="1"/>
  <c r="Z302" i="3" l="1"/>
  <c r="V304" i="3"/>
  <c r="AG105" i="3"/>
  <c r="AH105" i="3"/>
  <c r="AB105" i="3"/>
  <c r="Z303" i="3" l="1"/>
  <c r="V305" i="3"/>
  <c r="AC105" i="3"/>
  <c r="AD105" i="3" s="1"/>
  <c r="AE105" i="3" s="1"/>
  <c r="AF105" i="3" s="1"/>
  <c r="Y106" i="3" s="1"/>
  <c r="AA106" i="3" s="1"/>
  <c r="Z304" i="3" l="1"/>
  <c r="V306" i="3"/>
  <c r="AG106" i="3"/>
  <c r="AH106" i="3"/>
  <c r="AB106" i="3"/>
  <c r="V307" i="3" l="1"/>
  <c r="Z305" i="3"/>
  <c r="AC106" i="3"/>
  <c r="AD106" i="3" s="1"/>
  <c r="AE106" i="3" s="1"/>
  <c r="AF106" i="3" s="1"/>
  <c r="Y107" i="3" s="1"/>
  <c r="AA107" i="3" s="1"/>
  <c r="Z306" i="3" l="1"/>
  <c r="V308" i="3"/>
  <c r="AG107" i="3"/>
  <c r="AH107" i="3"/>
  <c r="AB107" i="3"/>
  <c r="Z307" i="3" l="1"/>
  <c r="V309" i="3"/>
  <c r="AC107" i="3"/>
  <c r="AD107" i="3" s="1"/>
  <c r="AE107" i="3" s="1"/>
  <c r="AF107" i="3" s="1"/>
  <c r="Y108" i="3" s="1"/>
  <c r="AA108" i="3" s="1"/>
  <c r="V310" i="3" l="1"/>
  <c r="Z308" i="3"/>
  <c r="AG108" i="3"/>
  <c r="AH108" i="3"/>
  <c r="AB108" i="3"/>
  <c r="V311" i="3" l="1"/>
  <c r="Z309" i="3"/>
  <c r="AC108" i="3"/>
  <c r="AD108" i="3" s="1"/>
  <c r="AE108" i="3" s="1"/>
  <c r="AF108" i="3" s="1"/>
  <c r="Y109" i="3" s="1"/>
  <c r="AA109" i="3" s="1"/>
  <c r="V312" i="3" l="1"/>
  <c r="Z310" i="3"/>
  <c r="AG109" i="3"/>
  <c r="AH109" i="3"/>
  <c r="AB109" i="3"/>
  <c r="V313" i="3" l="1"/>
  <c r="Z311" i="3"/>
  <c r="AC109" i="3"/>
  <c r="AD109" i="3" s="1"/>
  <c r="AE109" i="3" s="1"/>
  <c r="AF109" i="3" s="1"/>
  <c r="Y110" i="3" s="1"/>
  <c r="AA110" i="3" s="1"/>
  <c r="Z312" i="3" l="1"/>
  <c r="V314" i="3"/>
  <c r="AG110" i="3"/>
  <c r="AH110" i="3"/>
  <c r="AB110" i="3"/>
  <c r="Z313" i="3" l="1"/>
  <c r="V315" i="3"/>
  <c r="AC110" i="3"/>
  <c r="AD110" i="3" s="1"/>
  <c r="AE110" i="3" s="1"/>
  <c r="AF110" i="3" s="1"/>
  <c r="Y111" i="3" s="1"/>
  <c r="AA111" i="3" s="1"/>
  <c r="Z314" i="3" l="1"/>
  <c r="V316" i="3"/>
  <c r="AG111" i="3"/>
  <c r="AH111" i="3"/>
  <c r="AB111" i="3"/>
  <c r="Z315" i="3" l="1"/>
  <c r="V317" i="3"/>
  <c r="AC111" i="3"/>
  <c r="AD111" i="3" s="1"/>
  <c r="AE111" i="3" s="1"/>
  <c r="AF111" i="3" s="1"/>
  <c r="Y112" i="3" s="1"/>
  <c r="AA112" i="3" s="1"/>
  <c r="V318" i="3" l="1"/>
  <c r="Z316" i="3"/>
  <c r="AG112" i="3"/>
  <c r="AH112" i="3"/>
  <c r="AB112" i="3"/>
  <c r="Z317" i="3" l="1"/>
  <c r="V319" i="3"/>
  <c r="AC112" i="3"/>
  <c r="AD112" i="3" s="1"/>
  <c r="AE112" i="3" s="1"/>
  <c r="AF112" i="3" s="1"/>
  <c r="Y113" i="3" s="1"/>
  <c r="AA113" i="3" s="1"/>
  <c r="Z318" i="3" l="1"/>
  <c r="V320" i="3"/>
  <c r="AG113" i="3"/>
  <c r="AH113" i="3"/>
  <c r="AB113" i="3"/>
  <c r="V321" i="3" l="1"/>
  <c r="Z319" i="3"/>
  <c r="AC113" i="3"/>
  <c r="AD113" i="3" s="1"/>
  <c r="AE113" i="3" s="1"/>
  <c r="AF113" i="3" s="1"/>
  <c r="Y114" i="3" s="1"/>
  <c r="AA114" i="3" s="1"/>
  <c r="Z320" i="3" l="1"/>
  <c r="V322" i="3"/>
  <c r="AG114" i="3"/>
  <c r="AH114" i="3"/>
  <c r="AB114" i="3"/>
  <c r="Z321" i="3" l="1"/>
  <c r="V323" i="3"/>
  <c r="AC114" i="3"/>
  <c r="AD114" i="3" s="1"/>
  <c r="AE114" i="3" s="1"/>
  <c r="AF114" i="3" s="1"/>
  <c r="Y115" i="3" s="1"/>
  <c r="AA115" i="3" s="1"/>
  <c r="Z322" i="3" l="1"/>
  <c r="V324" i="3"/>
  <c r="AG115" i="3"/>
  <c r="AH115" i="3"/>
  <c r="AB115" i="3"/>
  <c r="Z323" i="3" l="1"/>
  <c r="V325" i="3"/>
  <c r="AC115" i="3"/>
  <c r="AD115" i="3" s="1"/>
  <c r="AE115" i="3" s="1"/>
  <c r="AF115" i="3" s="1"/>
  <c r="Y116" i="3" s="1"/>
  <c r="AA116" i="3" s="1"/>
  <c r="V326" i="3" l="1"/>
  <c r="Z324" i="3"/>
  <c r="AG116" i="3"/>
  <c r="AH116" i="3"/>
  <c r="AB116" i="3"/>
  <c r="Z325" i="3" l="1"/>
  <c r="V327" i="3"/>
  <c r="AC116" i="3"/>
  <c r="AD116" i="3" s="1"/>
  <c r="AE116" i="3" s="1"/>
  <c r="AF116" i="3" s="1"/>
  <c r="Y117" i="3" s="1"/>
  <c r="AA117" i="3" s="1"/>
  <c r="Z326" i="3" l="1"/>
  <c r="V328" i="3"/>
  <c r="AG117" i="3"/>
  <c r="AH117" i="3"/>
  <c r="AB117" i="3"/>
  <c r="Z327" i="3" l="1"/>
  <c r="V329" i="3"/>
  <c r="AC117" i="3"/>
  <c r="AD117" i="3" s="1"/>
  <c r="AE117" i="3" s="1"/>
  <c r="AF117" i="3" s="1"/>
  <c r="Y118" i="3" s="1"/>
  <c r="AA118" i="3" s="1"/>
  <c r="Z328" i="3" l="1"/>
  <c r="V330" i="3"/>
  <c r="AG118" i="3"/>
  <c r="AH118" i="3"/>
  <c r="AB118" i="3"/>
  <c r="Z329" i="3" l="1"/>
  <c r="V331" i="3"/>
  <c r="AC118" i="3"/>
  <c r="AD118" i="3" s="1"/>
  <c r="AE118" i="3" s="1"/>
  <c r="AF118" i="3" s="1"/>
  <c r="Y119" i="3" s="1"/>
  <c r="AA119" i="3" s="1"/>
  <c r="V332" i="3" l="1"/>
  <c r="Z330" i="3"/>
  <c r="AG119" i="3"/>
  <c r="AH119" i="3"/>
  <c r="AB119" i="3"/>
  <c r="Z331" i="3" l="1"/>
  <c r="V333" i="3"/>
  <c r="AC119" i="3"/>
  <c r="AD119" i="3" s="1"/>
  <c r="AE119" i="3" s="1"/>
  <c r="AF119" i="3" s="1"/>
  <c r="Y120" i="3" s="1"/>
  <c r="AA120" i="3" s="1"/>
  <c r="V334" i="3" l="1"/>
  <c r="Z332" i="3"/>
  <c r="AG120" i="3"/>
  <c r="AH120" i="3"/>
  <c r="AB120" i="3"/>
  <c r="V335" i="3" l="1"/>
  <c r="Z333" i="3"/>
  <c r="AC120" i="3"/>
  <c r="AD120" i="3" s="1"/>
  <c r="AE120" i="3" s="1"/>
  <c r="AF120" i="3" s="1"/>
  <c r="Y121" i="3" s="1"/>
  <c r="AA121" i="3" s="1"/>
  <c r="Z334" i="3" l="1"/>
  <c r="V336" i="3"/>
  <c r="AG121" i="3"/>
  <c r="AH121" i="3"/>
  <c r="AB121" i="3"/>
  <c r="Z335" i="3" l="1"/>
  <c r="V337" i="3"/>
  <c r="AC121" i="3"/>
  <c r="AD121" i="3" s="1"/>
  <c r="AE121" i="3" s="1"/>
  <c r="AF121" i="3" s="1"/>
  <c r="Y122" i="3" s="1"/>
  <c r="AA122" i="3" s="1"/>
  <c r="Z336" i="3" l="1"/>
  <c r="V338" i="3"/>
  <c r="AG122" i="3"/>
  <c r="AH122" i="3"/>
  <c r="AB122" i="3"/>
  <c r="Z337" i="3" l="1"/>
  <c r="V339" i="3"/>
  <c r="AC122" i="3"/>
  <c r="AD122" i="3" s="1"/>
  <c r="AE122" i="3" s="1"/>
  <c r="AF122" i="3" s="1"/>
  <c r="Y123" i="3" s="1"/>
  <c r="AA123" i="3" s="1"/>
  <c r="Z338" i="3" l="1"/>
  <c r="V340" i="3"/>
  <c r="AG123" i="3"/>
  <c r="AH123" i="3"/>
  <c r="AB123" i="3"/>
  <c r="Z339" i="3" l="1"/>
  <c r="V341" i="3"/>
  <c r="AC123" i="3"/>
  <c r="AD123" i="3" s="1"/>
  <c r="AE123" i="3" s="1"/>
  <c r="AF123" i="3" s="1"/>
  <c r="Y124" i="3" s="1"/>
  <c r="AA124" i="3" s="1"/>
  <c r="V342" i="3" l="1"/>
  <c r="Z340" i="3"/>
  <c r="AG124" i="3"/>
  <c r="AH124" i="3"/>
  <c r="AB124" i="3"/>
  <c r="Z341" i="3" l="1"/>
  <c r="V343" i="3"/>
  <c r="AC124" i="3"/>
  <c r="AD124" i="3" s="1"/>
  <c r="AE124" i="3" s="1"/>
  <c r="AF124" i="3" s="1"/>
  <c r="Y125" i="3" s="1"/>
  <c r="AA125" i="3" s="1"/>
  <c r="Z342" i="3" l="1"/>
  <c r="V344" i="3"/>
  <c r="AG125" i="3"/>
  <c r="AH125" i="3"/>
  <c r="AB125" i="3"/>
  <c r="V345" i="3" l="1"/>
  <c r="Z343" i="3"/>
  <c r="AC125" i="3"/>
  <c r="AD125" i="3" s="1"/>
  <c r="AE125" i="3" s="1"/>
  <c r="AF125" i="3" s="1"/>
  <c r="Y126" i="3" s="1"/>
  <c r="AA126" i="3" s="1"/>
  <c r="Z344" i="3" l="1"/>
  <c r="V346" i="3"/>
  <c r="AG126" i="3"/>
  <c r="AH126" i="3"/>
  <c r="AB126" i="3"/>
  <c r="V347" i="3" l="1"/>
  <c r="Z345" i="3"/>
  <c r="AC126" i="3"/>
  <c r="AD126" i="3" s="1"/>
  <c r="AE126" i="3" s="1"/>
  <c r="AF126" i="3" s="1"/>
  <c r="Y127" i="3" s="1"/>
  <c r="AA127" i="3" s="1"/>
  <c r="Z346" i="3" l="1"/>
  <c r="V348" i="3"/>
  <c r="AG127" i="3"/>
  <c r="AH127" i="3"/>
  <c r="AB127" i="3"/>
  <c r="Z347" i="3" l="1"/>
  <c r="V349" i="3"/>
  <c r="AC127" i="3"/>
  <c r="AD127" i="3" s="1"/>
  <c r="AE127" i="3" s="1"/>
  <c r="AF127" i="3" s="1"/>
  <c r="Y128" i="3" s="1"/>
  <c r="AA128" i="3" s="1"/>
  <c r="V350" i="3" l="1"/>
  <c r="Z348" i="3"/>
  <c r="AG128" i="3"/>
  <c r="AH128" i="3"/>
  <c r="AB128" i="3"/>
  <c r="Z349" i="3" l="1"/>
  <c r="V351" i="3"/>
  <c r="AC128" i="3"/>
  <c r="AD128" i="3" s="1"/>
  <c r="AE128" i="3" s="1"/>
  <c r="AF128" i="3" s="1"/>
  <c r="Y129" i="3" s="1"/>
  <c r="AA129" i="3" s="1"/>
  <c r="Z350" i="3" l="1"/>
  <c r="V352" i="3"/>
  <c r="AG129" i="3"/>
  <c r="AH129" i="3"/>
  <c r="AB129" i="3"/>
  <c r="Z351" i="3" l="1"/>
  <c r="V353" i="3"/>
  <c r="AC129" i="3"/>
  <c r="AD129" i="3" s="1"/>
  <c r="AE129" i="3" s="1"/>
  <c r="AF129" i="3" s="1"/>
  <c r="Y130" i="3" s="1"/>
  <c r="AA130" i="3" s="1"/>
  <c r="Z352" i="3" l="1"/>
  <c r="V354" i="3"/>
  <c r="AG130" i="3"/>
  <c r="AH130" i="3"/>
  <c r="AB130" i="3"/>
  <c r="V355" i="3" l="1"/>
  <c r="Z353" i="3"/>
  <c r="AC130" i="3"/>
  <c r="AD130" i="3" s="1"/>
  <c r="AE130" i="3" s="1"/>
  <c r="AF130" i="3" s="1"/>
  <c r="Y131" i="3" s="1"/>
  <c r="AA131" i="3" s="1"/>
  <c r="Z354" i="3" l="1"/>
  <c r="V356" i="3"/>
  <c r="AG131" i="3"/>
  <c r="AH131" i="3"/>
  <c r="AB131" i="3"/>
  <c r="Z355" i="3" l="1"/>
  <c r="V357" i="3"/>
  <c r="AC131" i="3"/>
  <c r="AD131" i="3" s="1"/>
  <c r="AE131" i="3" s="1"/>
  <c r="AF131" i="3" s="1"/>
  <c r="Y132" i="3" s="1"/>
  <c r="AA132" i="3" s="1"/>
  <c r="Z356" i="3" l="1"/>
  <c r="V358" i="3"/>
  <c r="AG132" i="3"/>
  <c r="AH132" i="3"/>
  <c r="AB132" i="3"/>
  <c r="Z357" i="3" l="1"/>
  <c r="V359" i="3"/>
  <c r="AC132" i="3"/>
  <c r="AD132" i="3" s="1"/>
  <c r="AE132" i="3" s="1"/>
  <c r="AF132" i="3" s="1"/>
  <c r="Y133" i="3" s="1"/>
  <c r="AA133" i="3" s="1"/>
  <c r="V360" i="3" l="1"/>
  <c r="Z358" i="3"/>
  <c r="AG133" i="3"/>
  <c r="AH133" i="3"/>
  <c r="AB133" i="3"/>
  <c r="Z359" i="3" l="1"/>
  <c r="V361" i="3"/>
  <c r="AC133" i="3"/>
  <c r="AD133" i="3" s="1"/>
  <c r="AE133" i="3" s="1"/>
  <c r="AF133" i="3" s="1"/>
  <c r="Y134" i="3" s="1"/>
  <c r="AA134" i="3" s="1"/>
  <c r="V362" i="3" l="1"/>
  <c r="Z360" i="3"/>
  <c r="AG134" i="3"/>
  <c r="AH134" i="3"/>
  <c r="AB134" i="3"/>
  <c r="Z361" i="3" l="1"/>
  <c r="V363" i="3"/>
  <c r="AC134" i="3"/>
  <c r="AD134" i="3" s="1"/>
  <c r="AE134" i="3" s="1"/>
  <c r="AF134" i="3" s="1"/>
  <c r="Y135" i="3" s="1"/>
  <c r="AA135" i="3" s="1"/>
  <c r="Z362" i="3" l="1"/>
  <c r="V364" i="3"/>
  <c r="AG135" i="3"/>
  <c r="AH135" i="3"/>
  <c r="AB135" i="3"/>
  <c r="Z363" i="3" l="1"/>
  <c r="V365" i="3"/>
  <c r="AC135" i="3"/>
  <c r="AD135" i="3" s="1"/>
  <c r="AE135" i="3" s="1"/>
  <c r="AF135" i="3" s="1"/>
  <c r="Y136" i="3" s="1"/>
  <c r="AA136" i="3" s="1"/>
  <c r="V366" i="3" l="1"/>
  <c r="Z364" i="3"/>
  <c r="AG136" i="3"/>
  <c r="AH136" i="3"/>
  <c r="AB136" i="3"/>
  <c r="Z365" i="3" l="1"/>
  <c r="V367" i="3"/>
  <c r="AC136" i="3"/>
  <c r="AD136" i="3" s="1"/>
  <c r="AE136" i="3" s="1"/>
  <c r="AF136" i="3" s="1"/>
  <c r="Y137" i="3" s="1"/>
  <c r="AA137" i="3" s="1"/>
  <c r="Z366" i="3" l="1"/>
  <c r="V368" i="3"/>
  <c r="AG137" i="3"/>
  <c r="AH137" i="3"/>
  <c r="AB137" i="3"/>
  <c r="Z367" i="3" l="1"/>
  <c r="V369" i="3"/>
  <c r="AC137" i="3"/>
  <c r="AD137" i="3" s="1"/>
  <c r="AE137" i="3" s="1"/>
  <c r="AF137" i="3" s="1"/>
  <c r="Y138" i="3" s="1"/>
  <c r="AA138" i="3" s="1"/>
  <c r="Z368" i="3" l="1"/>
  <c r="V370" i="3"/>
  <c r="AG138" i="3"/>
  <c r="AH138" i="3"/>
  <c r="AB138" i="3"/>
  <c r="Z369" i="3" l="1"/>
  <c r="V371" i="3"/>
  <c r="AC138" i="3"/>
  <c r="AD138" i="3" s="1"/>
  <c r="AE138" i="3" s="1"/>
  <c r="AF138" i="3" s="1"/>
  <c r="Y139" i="3" s="1"/>
  <c r="AA139" i="3" s="1"/>
  <c r="Z370" i="3" l="1"/>
  <c r="V372" i="3"/>
  <c r="AG139" i="3"/>
  <c r="AH139" i="3"/>
  <c r="AB139" i="3"/>
  <c r="Z371" i="3" l="1"/>
  <c r="V373" i="3"/>
  <c r="AC139" i="3"/>
  <c r="AD139" i="3" s="1"/>
  <c r="AE139" i="3" s="1"/>
  <c r="AF139" i="3" s="1"/>
  <c r="Y140" i="3" s="1"/>
  <c r="AA140" i="3" s="1"/>
  <c r="Z372" i="3" l="1"/>
  <c r="V374" i="3"/>
  <c r="AG140" i="3"/>
  <c r="AH140" i="3"/>
  <c r="AB140" i="3"/>
  <c r="Z373" i="3" l="1"/>
  <c r="V375" i="3"/>
  <c r="AC140" i="3"/>
  <c r="AD140" i="3" s="1"/>
  <c r="AE140" i="3" s="1"/>
  <c r="AF140" i="3" s="1"/>
  <c r="Y141" i="3" s="1"/>
  <c r="AA141" i="3" s="1"/>
  <c r="Z374" i="3" l="1"/>
  <c r="V376" i="3"/>
  <c r="AG141" i="3"/>
  <c r="AH141" i="3"/>
  <c r="AB141" i="3"/>
  <c r="V377" i="3" l="1"/>
  <c r="Z375" i="3"/>
  <c r="AC141" i="3"/>
  <c r="AD141" i="3" s="1"/>
  <c r="AE141" i="3" s="1"/>
  <c r="AF141" i="3" s="1"/>
  <c r="Y142" i="3" s="1"/>
  <c r="AA142" i="3" s="1"/>
  <c r="Z376" i="3" l="1"/>
  <c r="V378" i="3"/>
  <c r="AG142" i="3"/>
  <c r="AH142" i="3"/>
  <c r="AB142" i="3"/>
  <c r="V379" i="3" l="1"/>
  <c r="Z377" i="3"/>
  <c r="AC142" i="3"/>
  <c r="AD142" i="3" s="1"/>
  <c r="AE142" i="3" s="1"/>
  <c r="AF142" i="3" s="1"/>
  <c r="Y143" i="3" s="1"/>
  <c r="AA143" i="3" s="1"/>
  <c r="Z378" i="3" l="1"/>
  <c r="V380" i="3"/>
  <c r="AG143" i="3"/>
  <c r="AH143" i="3"/>
  <c r="AB143" i="3"/>
  <c r="Z379" i="3" l="1"/>
  <c r="V381" i="3"/>
  <c r="AC143" i="3"/>
  <c r="AD143" i="3" s="1"/>
  <c r="AE143" i="3" s="1"/>
  <c r="AF143" i="3" s="1"/>
  <c r="Y144" i="3" s="1"/>
  <c r="AA144" i="3" s="1"/>
  <c r="Z380" i="3" l="1"/>
  <c r="V382" i="3"/>
  <c r="AG144" i="3"/>
  <c r="AH144" i="3"/>
  <c r="AB144" i="3"/>
  <c r="Z381" i="3" l="1"/>
  <c r="V383" i="3"/>
  <c r="AC144" i="3"/>
  <c r="AD144" i="3" s="1"/>
  <c r="AE144" i="3" s="1"/>
  <c r="AF144" i="3" s="1"/>
  <c r="Y145" i="3" s="1"/>
  <c r="AA145" i="3" s="1"/>
  <c r="Z382" i="3" l="1"/>
  <c r="V384" i="3"/>
  <c r="AG145" i="3"/>
  <c r="AH145" i="3"/>
  <c r="AB145" i="3"/>
  <c r="V385" i="3" l="1"/>
  <c r="Z383" i="3"/>
  <c r="AC145" i="3"/>
  <c r="AD145" i="3" s="1"/>
  <c r="AE145" i="3" s="1"/>
  <c r="AF145" i="3" s="1"/>
  <c r="Y146" i="3" s="1"/>
  <c r="AA146" i="3" s="1"/>
  <c r="Z384" i="3" l="1"/>
  <c r="V386" i="3"/>
  <c r="AG146" i="3"/>
  <c r="AH146" i="3"/>
  <c r="AB146" i="3"/>
  <c r="Z385" i="3" l="1"/>
  <c r="V387" i="3"/>
  <c r="AC146" i="3"/>
  <c r="AD146" i="3" s="1"/>
  <c r="AE146" i="3" s="1"/>
  <c r="AF146" i="3" s="1"/>
  <c r="Y147" i="3" s="1"/>
  <c r="AA147" i="3" s="1"/>
  <c r="V388" i="3" l="1"/>
  <c r="Z386" i="3"/>
  <c r="AG147" i="3"/>
  <c r="AH147" i="3"/>
  <c r="AB147" i="3"/>
  <c r="Z387" i="3" l="1"/>
  <c r="V389" i="3"/>
  <c r="AC147" i="3"/>
  <c r="AD147" i="3" s="1"/>
  <c r="AE147" i="3" s="1"/>
  <c r="AF147" i="3" s="1"/>
  <c r="Y148" i="3" s="1"/>
  <c r="AA148" i="3" s="1"/>
  <c r="Z388" i="3" l="1"/>
  <c r="V390" i="3"/>
  <c r="AG148" i="3"/>
  <c r="AH148" i="3"/>
  <c r="AB148" i="3"/>
  <c r="Z389" i="3" l="1"/>
  <c r="V391" i="3"/>
  <c r="AC148" i="3"/>
  <c r="AD148" i="3" s="1"/>
  <c r="AE148" i="3" s="1"/>
  <c r="AF148" i="3" s="1"/>
  <c r="Y149" i="3" s="1"/>
  <c r="AA149" i="3" s="1"/>
  <c r="V392" i="3" l="1"/>
  <c r="Z390" i="3"/>
  <c r="AG149" i="3"/>
  <c r="AH149" i="3"/>
  <c r="AB149" i="3"/>
  <c r="Z391" i="3" l="1"/>
  <c r="V393" i="3"/>
  <c r="AC149" i="3"/>
  <c r="AD149" i="3" s="1"/>
  <c r="AE149" i="3" s="1"/>
  <c r="AF149" i="3" s="1"/>
  <c r="Y150" i="3" s="1"/>
  <c r="AA150" i="3" s="1"/>
  <c r="V394" i="3" l="1"/>
  <c r="Z392" i="3"/>
  <c r="AG150" i="3"/>
  <c r="AH150" i="3"/>
  <c r="AB150" i="3"/>
  <c r="Z393" i="3" l="1"/>
  <c r="V395" i="3"/>
  <c r="AC150" i="3"/>
  <c r="AD150" i="3" s="1"/>
  <c r="AE150" i="3" s="1"/>
  <c r="AF150" i="3" s="1"/>
  <c r="Y151" i="3" s="1"/>
  <c r="Z394" i="3" l="1"/>
  <c r="V396" i="3"/>
  <c r="AH151" i="3"/>
  <c r="AA151" i="3" s="1"/>
  <c r="AG151" i="3"/>
  <c r="AB151" i="3"/>
  <c r="Z395" i="3" l="1"/>
  <c r="V397" i="3"/>
  <c r="AC151" i="3"/>
  <c r="AD151" i="3" s="1"/>
  <c r="AE151" i="3" s="1"/>
  <c r="AF151" i="3" s="1"/>
  <c r="Y152" i="3" s="1"/>
  <c r="Z396" i="3" l="1"/>
  <c r="V398" i="3"/>
  <c r="AH152" i="3"/>
  <c r="AA152" i="3" s="1"/>
  <c r="AG152" i="3"/>
  <c r="AB152" i="3"/>
  <c r="V399" i="3" l="1"/>
  <c r="Z397" i="3"/>
  <c r="AC152" i="3"/>
  <c r="AD152" i="3" s="1"/>
  <c r="AE152" i="3" s="1"/>
  <c r="AF152" i="3" s="1"/>
  <c r="Y153" i="3" s="1"/>
  <c r="Z398" i="3" l="1"/>
  <c r="V400" i="3"/>
  <c r="AH153" i="3"/>
  <c r="AA153" i="3" s="1"/>
  <c r="AG153" i="3"/>
  <c r="AB153" i="3"/>
  <c r="Z399" i="3" l="1"/>
  <c r="V401" i="3"/>
  <c r="AC153" i="3"/>
  <c r="AD153" i="3" s="1"/>
  <c r="AE153" i="3" s="1"/>
  <c r="AF153" i="3" s="1"/>
  <c r="Y154" i="3" s="1"/>
  <c r="Z400" i="3" l="1"/>
  <c r="V402" i="3"/>
  <c r="AH154" i="3"/>
  <c r="AA154" i="3" s="1"/>
  <c r="AG154" i="3"/>
  <c r="AB154" i="3"/>
  <c r="Z401" i="3" l="1"/>
  <c r="V403" i="3"/>
  <c r="AC154" i="3"/>
  <c r="AD154" i="3" s="1"/>
  <c r="AE154" i="3" s="1"/>
  <c r="AF154" i="3" s="1"/>
  <c r="Y155" i="3" s="1"/>
  <c r="Z402" i="3" l="1"/>
  <c r="V404" i="3"/>
  <c r="AH155" i="3"/>
  <c r="AA155" i="3" s="1"/>
  <c r="AG155" i="3"/>
  <c r="AB155" i="3"/>
  <c r="Z403" i="3" l="1"/>
  <c r="V405" i="3"/>
  <c r="AC155" i="3"/>
  <c r="AD155" i="3" s="1"/>
  <c r="AE155" i="3" s="1"/>
  <c r="AF155" i="3" s="1"/>
  <c r="Y156" i="3" s="1"/>
  <c r="V406" i="3" l="1"/>
  <c r="Z404" i="3"/>
  <c r="AH156" i="3"/>
  <c r="AA156" i="3" s="1"/>
  <c r="AG156" i="3"/>
  <c r="AB156" i="3"/>
  <c r="V407" i="3" l="1"/>
  <c r="Z405" i="3"/>
  <c r="AC156" i="3"/>
  <c r="AD156" i="3" s="1"/>
  <c r="AE156" i="3" s="1"/>
  <c r="AF156" i="3" s="1"/>
  <c r="Y157" i="3" s="1"/>
  <c r="V408" i="3" l="1"/>
  <c r="Z406" i="3"/>
  <c r="AH157" i="3"/>
  <c r="AA157" i="3" s="1"/>
  <c r="AG157" i="3"/>
  <c r="AB157" i="3"/>
  <c r="Z407" i="3" l="1"/>
  <c r="V409" i="3"/>
  <c r="AC157" i="3"/>
  <c r="AD157" i="3" s="1"/>
  <c r="AE157" i="3" s="1"/>
  <c r="AF157" i="3" s="1"/>
  <c r="Y158" i="3" s="1"/>
  <c r="Z408" i="3" l="1"/>
  <c r="V410" i="3"/>
  <c r="AH158" i="3"/>
  <c r="AA158" i="3" s="1"/>
  <c r="AG158" i="3"/>
  <c r="AB158" i="3"/>
  <c r="Z409" i="3" l="1"/>
  <c r="V411" i="3"/>
  <c r="AC158" i="3"/>
  <c r="AD158" i="3" s="1"/>
  <c r="AE158" i="3" s="1"/>
  <c r="AF158" i="3" s="1"/>
  <c r="Y159" i="3" s="1"/>
  <c r="V412" i="3" l="1"/>
  <c r="Z410" i="3"/>
  <c r="AH159" i="3"/>
  <c r="AA159" i="3" s="1"/>
  <c r="AG159" i="3"/>
  <c r="AB159" i="3"/>
  <c r="Z411" i="3" l="1"/>
  <c r="V413" i="3"/>
  <c r="AC159" i="3"/>
  <c r="AD159" i="3" s="1"/>
  <c r="AE159" i="3" s="1"/>
  <c r="AF159" i="3" s="1"/>
  <c r="Y160" i="3" s="1"/>
  <c r="Z412" i="3" l="1"/>
  <c r="V414" i="3"/>
  <c r="AH160" i="3"/>
  <c r="AA160" i="3" s="1"/>
  <c r="AG160" i="3"/>
  <c r="AB160" i="3"/>
  <c r="V415" i="3" l="1"/>
  <c r="Z413" i="3"/>
  <c r="AC160" i="3"/>
  <c r="AD160" i="3" s="1"/>
  <c r="AE160" i="3" s="1"/>
  <c r="AF160" i="3" s="1"/>
  <c r="Y161" i="3" s="1"/>
  <c r="Z414" i="3" l="1"/>
  <c r="V416" i="3"/>
  <c r="AH161" i="3"/>
  <c r="AA161" i="3" s="1"/>
  <c r="AG161" i="3"/>
  <c r="AB161" i="3"/>
  <c r="Z415" i="3" l="1"/>
  <c r="V417" i="3"/>
  <c r="AC161" i="3"/>
  <c r="AD161" i="3" s="1"/>
  <c r="AE161" i="3" s="1"/>
  <c r="AF161" i="3" s="1"/>
  <c r="Y162" i="3" s="1"/>
  <c r="Z416" i="3" l="1"/>
  <c r="V418" i="3"/>
  <c r="AH162" i="3"/>
  <c r="AA162" i="3" s="1"/>
  <c r="AG162" i="3"/>
  <c r="AB162" i="3"/>
  <c r="Z417" i="3" l="1"/>
  <c r="V419" i="3"/>
  <c r="AC162" i="3"/>
  <c r="AD162" i="3" s="1"/>
  <c r="AE162" i="3" s="1"/>
  <c r="AF162" i="3" s="1"/>
  <c r="Y163" i="3" s="1"/>
  <c r="Z418" i="3" l="1"/>
  <c r="V420" i="3"/>
  <c r="AH163" i="3"/>
  <c r="AA163" i="3" s="1"/>
  <c r="AG163" i="3"/>
  <c r="AB163" i="3"/>
  <c r="Z419" i="3" l="1"/>
  <c r="V421" i="3"/>
  <c r="AC163" i="3"/>
  <c r="AD163" i="3" s="1"/>
  <c r="AE163" i="3" s="1"/>
  <c r="AF163" i="3" s="1"/>
  <c r="Y164" i="3" s="1"/>
  <c r="Z420" i="3" l="1"/>
  <c r="V422" i="3"/>
  <c r="AH164" i="3"/>
  <c r="AA164" i="3" s="1"/>
  <c r="AG164" i="3"/>
  <c r="AB164" i="3"/>
  <c r="V423" i="3" l="1"/>
  <c r="Z421" i="3"/>
  <c r="AC164" i="3"/>
  <c r="AD164" i="3" s="1"/>
  <c r="AE164" i="3" s="1"/>
  <c r="AF164" i="3" s="1"/>
  <c r="Y165" i="3" s="1"/>
  <c r="Z422" i="3" l="1"/>
  <c r="V424" i="3"/>
  <c r="AH165" i="3"/>
  <c r="AA165" i="3" s="1"/>
  <c r="AG165" i="3"/>
  <c r="AB165" i="3"/>
  <c r="Z423" i="3" l="1"/>
  <c r="V425" i="3"/>
  <c r="AC165" i="3"/>
  <c r="AD165" i="3" s="1"/>
  <c r="AE165" i="3" s="1"/>
  <c r="AF165" i="3" s="1"/>
  <c r="Y166" i="3" s="1"/>
  <c r="Z424" i="3" l="1"/>
  <c r="V426" i="3"/>
  <c r="AH166" i="3"/>
  <c r="AA166" i="3" s="1"/>
  <c r="AG166" i="3"/>
  <c r="AB166" i="3"/>
  <c r="Z425" i="3" l="1"/>
  <c r="V427" i="3"/>
  <c r="AC166" i="3"/>
  <c r="AD166" i="3" s="1"/>
  <c r="AE166" i="3" s="1"/>
  <c r="AF166" i="3" s="1"/>
  <c r="Y167" i="3" s="1"/>
  <c r="Z426" i="3" l="1"/>
  <c r="V428" i="3"/>
  <c r="AH167" i="3"/>
  <c r="AA167" i="3" s="1"/>
  <c r="AG167" i="3"/>
  <c r="AB167" i="3"/>
  <c r="Z427" i="3" l="1"/>
  <c r="V429" i="3"/>
  <c r="AC167" i="3"/>
  <c r="AD167" i="3" s="1"/>
  <c r="AE167" i="3" s="1"/>
  <c r="AF167" i="3" s="1"/>
  <c r="Y168" i="3" s="1"/>
  <c r="Z428" i="3" l="1"/>
  <c r="V430" i="3"/>
  <c r="AH168" i="3"/>
  <c r="AA168" i="3" s="1"/>
  <c r="AG168" i="3"/>
  <c r="AB168" i="3"/>
  <c r="V431" i="3" l="1"/>
  <c r="Z429" i="3"/>
  <c r="AC168" i="3"/>
  <c r="AD168" i="3" s="1"/>
  <c r="AE168" i="3" s="1"/>
  <c r="AF168" i="3" s="1"/>
  <c r="Y169" i="3" s="1"/>
  <c r="Z430" i="3" l="1"/>
  <c r="V432" i="3"/>
  <c r="AH169" i="3"/>
  <c r="AA169" i="3" s="1"/>
  <c r="AG169" i="3"/>
  <c r="AB169" i="3"/>
  <c r="Z431" i="3" l="1"/>
  <c r="V433" i="3"/>
  <c r="AC169" i="3"/>
  <c r="AD169" i="3" s="1"/>
  <c r="AE169" i="3" s="1"/>
  <c r="AF169" i="3" s="1"/>
  <c r="Y170" i="3" s="1"/>
  <c r="V434" i="3" l="1"/>
  <c r="Z432" i="3"/>
  <c r="AH170" i="3"/>
  <c r="AA170" i="3" s="1"/>
  <c r="AG170" i="3"/>
  <c r="AB170" i="3"/>
  <c r="V435" i="3" l="1"/>
  <c r="Z433" i="3"/>
  <c r="AC170" i="3"/>
  <c r="AD170" i="3" s="1"/>
  <c r="AE170" i="3" s="1"/>
  <c r="AF170" i="3" s="1"/>
  <c r="Y171" i="3" s="1"/>
  <c r="Z434" i="3" l="1"/>
  <c r="V436" i="3"/>
  <c r="AH171" i="3"/>
  <c r="AA171" i="3" s="1"/>
  <c r="AG171" i="3"/>
  <c r="AB171" i="3"/>
  <c r="Z435" i="3" l="1"/>
  <c r="V437" i="3"/>
  <c r="AC171" i="3"/>
  <c r="AD171" i="3" s="1"/>
  <c r="AE171" i="3" s="1"/>
  <c r="AF171" i="3" s="1"/>
  <c r="Y172" i="3" s="1"/>
  <c r="Z436" i="3" l="1"/>
  <c r="V438" i="3"/>
  <c r="AH172" i="3"/>
  <c r="AA172" i="3" s="1"/>
  <c r="AG172" i="3"/>
  <c r="AB172" i="3"/>
  <c r="V439" i="3" l="1"/>
  <c r="Z437" i="3"/>
  <c r="AC172" i="3"/>
  <c r="AD172" i="3" s="1"/>
  <c r="AE172" i="3" s="1"/>
  <c r="AF172" i="3" s="1"/>
  <c r="Y173" i="3" s="1"/>
  <c r="Z438" i="3" l="1"/>
  <c r="V440" i="3"/>
  <c r="AH173" i="3"/>
  <c r="AA173" i="3" s="1"/>
  <c r="AG173" i="3"/>
  <c r="AB173" i="3"/>
  <c r="Z439" i="3" l="1"/>
  <c r="V441" i="3"/>
  <c r="AC173" i="3"/>
  <c r="AD173" i="3" s="1"/>
  <c r="AE173" i="3" s="1"/>
  <c r="AF173" i="3" s="1"/>
  <c r="Y174" i="3" s="1"/>
  <c r="Z440" i="3" l="1"/>
  <c r="V442" i="3"/>
  <c r="AH174" i="3"/>
  <c r="AA174" i="3" s="1"/>
  <c r="AG174" i="3"/>
  <c r="AB174" i="3"/>
  <c r="V443" i="3" l="1"/>
  <c r="Z441" i="3"/>
  <c r="AC174" i="3"/>
  <c r="AD174" i="3" s="1"/>
  <c r="AE174" i="3" s="1"/>
  <c r="AF174" i="3" s="1"/>
  <c r="Y175" i="3" s="1"/>
  <c r="Z442" i="3" l="1"/>
  <c r="V444" i="3"/>
  <c r="AH175" i="3"/>
  <c r="AA175" i="3" s="1"/>
  <c r="AG175" i="3"/>
  <c r="AB175" i="3"/>
  <c r="Z443" i="3" l="1"/>
  <c r="V445" i="3"/>
  <c r="AC175" i="3"/>
  <c r="AD175" i="3" s="1"/>
  <c r="AE175" i="3" s="1"/>
  <c r="AF175" i="3" s="1"/>
  <c r="Y176" i="3" s="1"/>
  <c r="Z444" i="3" l="1"/>
  <c r="V446" i="3"/>
  <c r="AH176" i="3"/>
  <c r="AA176" i="3" s="1"/>
  <c r="AG176" i="3"/>
  <c r="AB176" i="3"/>
  <c r="V447" i="3" l="1"/>
  <c r="Z445" i="3"/>
  <c r="AC176" i="3"/>
  <c r="AD176" i="3" s="1"/>
  <c r="AE176" i="3" s="1"/>
  <c r="AF176" i="3" s="1"/>
  <c r="Y177" i="3" s="1"/>
  <c r="Z446" i="3" l="1"/>
  <c r="V448" i="3"/>
  <c r="AH177" i="3"/>
  <c r="AA177" i="3" s="1"/>
  <c r="AG177" i="3"/>
  <c r="AB177" i="3"/>
  <c r="V449" i="3" l="1"/>
  <c r="Z447" i="3"/>
  <c r="AC177" i="3"/>
  <c r="AD177" i="3" s="1"/>
  <c r="AE177" i="3" s="1"/>
  <c r="AF177" i="3" s="1"/>
  <c r="Y178" i="3" s="1"/>
  <c r="V450" i="3" l="1"/>
  <c r="Z448" i="3"/>
  <c r="AH178" i="3"/>
  <c r="AA178" i="3" s="1"/>
  <c r="AG178" i="3"/>
  <c r="AB178" i="3"/>
  <c r="Z449" i="3" l="1"/>
  <c r="V451" i="3"/>
  <c r="AC178" i="3"/>
  <c r="AD178" i="3" s="1"/>
  <c r="AE178" i="3" s="1"/>
  <c r="AF178" i="3" s="1"/>
  <c r="Y179" i="3" s="1"/>
  <c r="Z450" i="3" l="1"/>
  <c r="V452" i="3"/>
  <c r="AH179" i="3"/>
  <c r="AA179" i="3" s="1"/>
  <c r="AG179" i="3"/>
  <c r="AB179" i="3"/>
  <c r="Z451" i="3" l="1"/>
  <c r="V453" i="3"/>
  <c r="AC179" i="3"/>
  <c r="AD179" i="3" s="1"/>
  <c r="AE179" i="3" s="1"/>
  <c r="AF179" i="3" s="1"/>
  <c r="Y180" i="3" s="1"/>
  <c r="Z452" i="3" l="1"/>
  <c r="V454" i="3"/>
  <c r="AH180" i="3"/>
  <c r="AA180" i="3" s="1"/>
  <c r="AG180" i="3"/>
  <c r="AB180" i="3"/>
  <c r="V455" i="3" l="1"/>
  <c r="Z453" i="3"/>
  <c r="AC180" i="3"/>
  <c r="AD180" i="3" s="1"/>
  <c r="AE180" i="3" s="1"/>
  <c r="AF180" i="3" s="1"/>
  <c r="Y181" i="3" s="1"/>
  <c r="Z454" i="3" l="1"/>
  <c r="V456" i="3"/>
  <c r="AH181" i="3"/>
  <c r="AA181" i="3" s="1"/>
  <c r="AG181" i="3"/>
  <c r="AB181" i="3"/>
  <c r="Z455" i="3" l="1"/>
  <c r="V457" i="3"/>
  <c r="AC181" i="3"/>
  <c r="AD181" i="3" s="1"/>
  <c r="AE181" i="3" s="1"/>
  <c r="AF181" i="3" s="1"/>
  <c r="Y182" i="3" s="1"/>
  <c r="V458" i="3" l="1"/>
  <c r="Z456" i="3"/>
  <c r="AH182" i="3"/>
  <c r="AA182" i="3" s="1"/>
  <c r="AG182" i="3"/>
  <c r="AB182" i="3"/>
  <c r="Z457" i="3" l="1"/>
  <c r="V459" i="3"/>
  <c r="AC182" i="3"/>
  <c r="AD182" i="3" s="1"/>
  <c r="AE182" i="3" s="1"/>
  <c r="AF182" i="3" s="1"/>
  <c r="Y183" i="3" s="1"/>
  <c r="Z458" i="3" l="1"/>
  <c r="V460" i="3"/>
  <c r="AH183" i="3"/>
  <c r="AA183" i="3" s="1"/>
  <c r="AG183" i="3"/>
  <c r="AB183" i="3"/>
  <c r="Z459" i="3" l="1"/>
  <c r="V461" i="3"/>
  <c r="AC183" i="3"/>
  <c r="AD183" i="3" s="1"/>
  <c r="AE183" i="3" s="1"/>
  <c r="AF183" i="3" s="1"/>
  <c r="Y184" i="3" s="1"/>
  <c r="Z460" i="3" l="1"/>
  <c r="V462" i="3"/>
  <c r="AH184" i="3"/>
  <c r="AA184" i="3" s="1"/>
  <c r="AG184" i="3"/>
  <c r="AB184" i="3"/>
  <c r="Z461" i="3" l="1"/>
  <c r="V463" i="3"/>
  <c r="AC184" i="3"/>
  <c r="AD184" i="3" s="1"/>
  <c r="AE184" i="3" s="1"/>
  <c r="AF184" i="3" s="1"/>
  <c r="Y185" i="3" s="1"/>
  <c r="Z462" i="3" l="1"/>
  <c r="V464" i="3"/>
  <c r="AH185" i="3"/>
  <c r="AA185" i="3" s="1"/>
  <c r="AG185" i="3"/>
  <c r="AB185" i="3"/>
  <c r="Z463" i="3" l="1"/>
  <c r="V465" i="3"/>
  <c r="AC185" i="3"/>
  <c r="AD185" i="3" s="1"/>
  <c r="AE185" i="3" s="1"/>
  <c r="AF185" i="3" s="1"/>
  <c r="Y186" i="3" s="1"/>
  <c r="Z464" i="3" l="1"/>
  <c r="V466" i="3"/>
  <c r="AH186" i="3"/>
  <c r="AA186" i="3" s="1"/>
  <c r="AG186" i="3"/>
  <c r="AB186" i="3"/>
  <c r="Z465" i="3" l="1"/>
  <c r="V467" i="3"/>
  <c r="AC186" i="3"/>
  <c r="AD186" i="3" s="1"/>
  <c r="AE186" i="3" s="1"/>
  <c r="AF186" i="3" s="1"/>
  <c r="Y187" i="3" s="1"/>
  <c r="V468" i="3" l="1"/>
  <c r="Z466" i="3"/>
  <c r="AH187" i="3"/>
  <c r="AA187" i="3" s="1"/>
  <c r="AG187" i="3"/>
  <c r="AB187" i="3"/>
  <c r="Z467" i="3" l="1"/>
  <c r="V469" i="3"/>
  <c r="AC187" i="3"/>
  <c r="AD187" i="3" s="1"/>
  <c r="AE187" i="3" s="1"/>
  <c r="AF187" i="3" s="1"/>
  <c r="Y188" i="3" s="1"/>
  <c r="Z468" i="3" l="1"/>
  <c r="V470" i="3"/>
  <c r="AH188" i="3"/>
  <c r="AA188" i="3"/>
  <c r="AG188" i="3"/>
  <c r="AB188" i="3"/>
  <c r="Z469" i="3" l="1"/>
  <c r="V471" i="3"/>
  <c r="AC188" i="3"/>
  <c r="AD188" i="3" s="1"/>
  <c r="AE188" i="3" s="1"/>
  <c r="AF188" i="3" s="1"/>
  <c r="Y189" i="3" s="1"/>
  <c r="Z470" i="3" l="1"/>
  <c r="V472" i="3"/>
  <c r="AH189" i="3"/>
  <c r="AA189" i="3"/>
  <c r="AG189" i="3"/>
  <c r="AB189" i="3"/>
  <c r="V473" i="3" l="1"/>
  <c r="Z471" i="3"/>
  <c r="AC189" i="3"/>
  <c r="AD189" i="3" s="1"/>
  <c r="AE189" i="3" s="1"/>
  <c r="AF189" i="3" s="1"/>
  <c r="Y190" i="3" s="1"/>
  <c r="Z472" i="3" l="1"/>
  <c r="V474" i="3"/>
  <c r="AH190" i="3"/>
  <c r="AA190" i="3"/>
  <c r="AG190" i="3"/>
  <c r="AB190" i="3"/>
  <c r="Z473" i="3" l="1"/>
  <c r="V475" i="3"/>
  <c r="AC190" i="3"/>
  <c r="AD190" i="3" s="1"/>
  <c r="AE190" i="3" s="1"/>
  <c r="AF190" i="3" s="1"/>
  <c r="Y191" i="3" s="1"/>
  <c r="V476" i="3" l="1"/>
  <c r="Z474" i="3"/>
  <c r="AH191" i="3"/>
  <c r="AA191" i="3"/>
  <c r="AG191" i="3"/>
  <c r="AB191" i="3"/>
  <c r="Z475" i="3" l="1"/>
  <c r="V477" i="3"/>
  <c r="AC191" i="3"/>
  <c r="AD191" i="3" s="1"/>
  <c r="AE191" i="3" s="1"/>
  <c r="AF191" i="3" s="1"/>
  <c r="Y192" i="3" s="1"/>
  <c r="Z476" i="3" l="1"/>
  <c r="V478" i="3"/>
  <c r="AH192" i="3"/>
  <c r="AA192" i="3"/>
  <c r="AG192" i="3"/>
  <c r="AB192" i="3"/>
  <c r="V479" i="3" l="1"/>
  <c r="Z477" i="3"/>
  <c r="AC192" i="3"/>
  <c r="AD192" i="3" s="1"/>
  <c r="AE192" i="3" s="1"/>
  <c r="AF192" i="3" s="1"/>
  <c r="Y193" i="3" s="1"/>
  <c r="Z478" i="3" l="1"/>
  <c r="V480" i="3"/>
  <c r="AH193" i="3"/>
  <c r="AA193" i="3"/>
  <c r="AG193" i="3"/>
  <c r="AB193" i="3"/>
  <c r="Z479" i="3" l="1"/>
  <c r="V481" i="3"/>
  <c r="AC193" i="3"/>
  <c r="AD193" i="3" s="1"/>
  <c r="AE193" i="3" s="1"/>
  <c r="AF193" i="3" s="1"/>
  <c r="Y194" i="3" s="1"/>
  <c r="Z480" i="3" l="1"/>
  <c r="V482" i="3"/>
  <c r="AH194" i="3"/>
  <c r="AA194" i="3"/>
  <c r="AG194" i="3"/>
  <c r="AB194" i="3"/>
  <c r="V483" i="3" l="1"/>
  <c r="Z481" i="3"/>
  <c r="AC194" i="3"/>
  <c r="AD194" i="3" s="1"/>
  <c r="AE194" i="3" s="1"/>
  <c r="AF194" i="3" s="1"/>
  <c r="Y195" i="3" s="1"/>
  <c r="V484" i="3" l="1"/>
  <c r="Z482" i="3"/>
  <c r="AH195" i="3"/>
  <c r="AA195" i="3"/>
  <c r="AG195" i="3"/>
  <c r="AB195" i="3"/>
  <c r="Z483" i="3" l="1"/>
  <c r="V485" i="3"/>
  <c r="AC195" i="3"/>
  <c r="AD195" i="3" s="1"/>
  <c r="AE195" i="3" s="1"/>
  <c r="AF195" i="3" s="1"/>
  <c r="Y196" i="3" s="1"/>
  <c r="Z484" i="3" l="1"/>
  <c r="V486" i="3"/>
  <c r="AH196" i="3"/>
  <c r="AA196" i="3"/>
  <c r="AG196" i="3"/>
  <c r="AB196" i="3"/>
  <c r="Z485" i="3" l="1"/>
  <c r="V487" i="3"/>
  <c r="AC196" i="3"/>
  <c r="AD196" i="3" s="1"/>
  <c r="AE196" i="3" s="1"/>
  <c r="AF196" i="3" s="1"/>
  <c r="Y197" i="3" s="1"/>
  <c r="V488" i="3" l="1"/>
  <c r="Z486" i="3"/>
  <c r="AH197" i="3"/>
  <c r="AA197" i="3"/>
  <c r="AG197" i="3"/>
  <c r="AB197" i="3"/>
  <c r="Z487" i="3" l="1"/>
  <c r="V489" i="3"/>
  <c r="AC197" i="3"/>
  <c r="AD197" i="3" s="1"/>
  <c r="AE197" i="3" s="1"/>
  <c r="AF197" i="3" s="1"/>
  <c r="Y198" i="3" s="1"/>
  <c r="Z488" i="3" l="1"/>
  <c r="V490" i="3"/>
  <c r="AH198" i="3"/>
  <c r="AA198" i="3"/>
  <c r="AG198" i="3"/>
  <c r="AB198" i="3"/>
  <c r="V491" i="3" l="1"/>
  <c r="Z489" i="3"/>
  <c r="AC198" i="3"/>
  <c r="AD198" i="3" s="1"/>
  <c r="AE198" i="3" s="1"/>
  <c r="AF198" i="3" s="1"/>
  <c r="Y199" i="3" s="1"/>
  <c r="Z490" i="3" l="1"/>
  <c r="V492" i="3"/>
  <c r="AH199" i="3"/>
  <c r="AA199" i="3"/>
  <c r="AG199" i="3"/>
  <c r="AB199" i="3"/>
  <c r="Z491" i="3" l="1"/>
  <c r="V493" i="3"/>
  <c r="AC199" i="3"/>
  <c r="AD199" i="3" s="1"/>
  <c r="AE199" i="3" s="1"/>
  <c r="AF199" i="3" s="1"/>
  <c r="Y200" i="3" s="1"/>
  <c r="V494" i="3" l="1"/>
  <c r="Z492" i="3"/>
  <c r="AH200" i="3"/>
  <c r="AA200" i="3"/>
  <c r="AG200" i="3"/>
  <c r="AB200" i="3"/>
  <c r="Z493" i="3" l="1"/>
  <c r="V495" i="3"/>
  <c r="AC200" i="3"/>
  <c r="AD200" i="3" s="1"/>
  <c r="AE200" i="3" s="1"/>
  <c r="AF200" i="3" s="1"/>
  <c r="Y201" i="3" s="1"/>
  <c r="V496" i="3" l="1"/>
  <c r="Z494" i="3"/>
  <c r="AH201" i="3"/>
  <c r="AA201" i="3"/>
  <c r="AG201" i="3"/>
  <c r="AB201" i="3"/>
  <c r="Z495" i="3" l="1"/>
  <c r="V497" i="3"/>
  <c r="AC201" i="3"/>
  <c r="AD201" i="3" s="1"/>
  <c r="AE201" i="3" s="1"/>
  <c r="AF201" i="3" s="1"/>
  <c r="Y202" i="3" s="1"/>
  <c r="Z496" i="3" l="1"/>
  <c r="V498" i="3"/>
  <c r="AH202" i="3"/>
  <c r="AA202" i="3"/>
  <c r="AG202" i="3"/>
  <c r="AB202" i="3"/>
  <c r="Z497" i="3" l="1"/>
  <c r="V499" i="3"/>
  <c r="AC202" i="3"/>
  <c r="AD202" i="3" s="1"/>
  <c r="AE202" i="3" s="1"/>
  <c r="AF202" i="3" s="1"/>
  <c r="Y203" i="3" s="1"/>
  <c r="Z498" i="3" l="1"/>
  <c r="V500" i="3"/>
  <c r="AH203" i="3"/>
  <c r="AA203" i="3"/>
  <c r="AG203" i="3"/>
  <c r="AB203" i="3"/>
  <c r="Z499" i="3" l="1"/>
  <c r="V501" i="3"/>
  <c r="AC203" i="3"/>
  <c r="AD203" i="3" s="1"/>
  <c r="AE203" i="3" s="1"/>
  <c r="AF203" i="3" s="1"/>
  <c r="Y204" i="3" s="1"/>
  <c r="Z500" i="3" l="1"/>
  <c r="V502" i="3"/>
  <c r="AH204" i="3"/>
  <c r="AA204" i="3"/>
  <c r="AG204" i="3"/>
  <c r="AB204" i="3"/>
  <c r="Z501" i="3" l="1"/>
  <c r="V503" i="3"/>
  <c r="AC204" i="3"/>
  <c r="AD204" i="3" s="1"/>
  <c r="AE204" i="3" s="1"/>
  <c r="AF204" i="3" s="1"/>
  <c r="Y205" i="3" s="1"/>
  <c r="V504" i="3" l="1"/>
  <c r="Z502" i="3"/>
  <c r="AH205" i="3"/>
  <c r="AA205" i="3"/>
  <c r="AG205" i="3"/>
  <c r="AB205" i="3"/>
  <c r="Z503" i="3" l="1"/>
  <c r="V505" i="3"/>
  <c r="AC205" i="3"/>
  <c r="AD205" i="3" s="1"/>
  <c r="AE205" i="3" s="1"/>
  <c r="AF205" i="3" s="1"/>
  <c r="Y206" i="3" s="1"/>
  <c r="Z504" i="3" l="1"/>
  <c r="V506" i="3"/>
  <c r="AH206" i="3"/>
  <c r="AA206" i="3"/>
  <c r="AG206" i="3"/>
  <c r="AB206" i="3"/>
  <c r="Z505" i="3" l="1"/>
  <c r="V507" i="3"/>
  <c r="AC206" i="3"/>
  <c r="AD206" i="3" s="1"/>
  <c r="AE206" i="3" s="1"/>
  <c r="AF206" i="3" s="1"/>
  <c r="Y207" i="3" s="1"/>
  <c r="Z506" i="3" l="1"/>
  <c r="V508" i="3"/>
  <c r="AH207" i="3"/>
  <c r="AA207" i="3"/>
  <c r="AG207" i="3"/>
  <c r="AB207" i="3"/>
  <c r="V509" i="3" l="1"/>
  <c r="Z507" i="3"/>
  <c r="AC207" i="3"/>
  <c r="AD207" i="3" s="1"/>
  <c r="AE207" i="3" s="1"/>
  <c r="AF207" i="3" s="1"/>
  <c r="Y208" i="3" s="1"/>
  <c r="Z508" i="3" l="1"/>
  <c r="V510" i="3"/>
  <c r="AH208" i="3"/>
  <c r="AA208" i="3"/>
  <c r="AG208" i="3"/>
  <c r="AB208" i="3"/>
  <c r="V511" i="3" l="1"/>
  <c r="Z509" i="3"/>
  <c r="AC208" i="3"/>
  <c r="AD208" i="3" s="1"/>
  <c r="AE208" i="3" s="1"/>
  <c r="AF208" i="3" s="1"/>
  <c r="Y209" i="3" s="1"/>
  <c r="V512" i="3" l="1"/>
  <c r="Z510" i="3"/>
  <c r="AH209" i="3"/>
  <c r="AA209" i="3"/>
  <c r="AG209" i="3"/>
  <c r="AB209" i="3"/>
  <c r="V513" i="3" l="1"/>
  <c r="Z511" i="3"/>
  <c r="AC209" i="3"/>
  <c r="AD209" i="3" s="1"/>
  <c r="AE209" i="3" s="1"/>
  <c r="AF209" i="3" s="1"/>
  <c r="Y210" i="3" s="1"/>
  <c r="Z512" i="3" l="1"/>
  <c r="V514" i="3"/>
  <c r="AH210" i="3"/>
  <c r="AA210" i="3"/>
  <c r="AG210" i="3"/>
  <c r="AB210" i="3"/>
  <c r="Z513" i="3" l="1"/>
  <c r="V515" i="3"/>
  <c r="AC210" i="3"/>
  <c r="AD210" i="3" s="1"/>
  <c r="AE210" i="3" s="1"/>
  <c r="AF210" i="3" s="1"/>
  <c r="Y211" i="3" s="1"/>
  <c r="AA211" i="3" s="1"/>
  <c r="Z514" i="3" l="1"/>
  <c r="V516" i="3"/>
  <c r="AI5" i="3"/>
  <c r="AH211" i="3"/>
  <c r="AG211" i="3"/>
  <c r="AB211" i="3"/>
  <c r="Z515" i="3" l="1"/>
  <c r="V517" i="3"/>
  <c r="AC211" i="3"/>
  <c r="AD211" i="3" s="1"/>
  <c r="AE211" i="3" s="1"/>
  <c r="AF211" i="3" s="1"/>
  <c r="Y212" i="3" s="1"/>
  <c r="Z516" i="3" l="1"/>
  <c r="V518" i="3"/>
  <c r="AH212" i="3"/>
  <c r="AA212" i="3"/>
  <c r="AG212" i="3"/>
  <c r="AB212" i="3"/>
  <c r="V519" i="3" l="1"/>
  <c r="Z517" i="3"/>
  <c r="AC212" i="3"/>
  <c r="AD212" i="3" s="1"/>
  <c r="AE212" i="3" s="1"/>
  <c r="AF212" i="3" s="1"/>
  <c r="Y213" i="3" s="1"/>
  <c r="Z518" i="3" l="1"/>
  <c r="V520" i="3"/>
  <c r="AH213" i="3"/>
  <c r="AA213" i="3"/>
  <c r="AG213" i="3"/>
  <c r="AB213" i="3"/>
  <c r="Z519" i="3" l="1"/>
  <c r="V521" i="3"/>
  <c r="AC213" i="3"/>
  <c r="AD213" i="3" s="1"/>
  <c r="AE213" i="3" s="1"/>
  <c r="AF213" i="3" s="1"/>
  <c r="Y214" i="3" s="1"/>
  <c r="Z520" i="3" l="1"/>
  <c r="V522" i="3"/>
  <c r="AH214" i="3"/>
  <c r="AA214" i="3"/>
  <c r="AG214" i="3"/>
  <c r="AB214" i="3"/>
  <c r="V523" i="3" l="1"/>
  <c r="Z521" i="3"/>
  <c r="AC214" i="3"/>
  <c r="AD214" i="3" s="1"/>
  <c r="AE214" i="3" s="1"/>
  <c r="AF214" i="3" s="1"/>
  <c r="Y215" i="3" s="1"/>
  <c r="Z522" i="3" l="1"/>
  <c r="V524" i="3"/>
  <c r="AH215" i="3"/>
  <c r="AA215" i="3"/>
  <c r="AG215" i="3"/>
  <c r="AB215" i="3"/>
  <c r="Z523" i="3" l="1"/>
  <c r="Z524" i="3"/>
  <c r="AC215" i="3"/>
  <c r="AD215" i="3" s="1"/>
  <c r="AE215" i="3" s="1"/>
  <c r="AF215" i="3" s="1"/>
  <c r="Y216" i="3" s="1"/>
  <c r="AH216" i="3" l="1"/>
  <c r="AA216" i="3"/>
  <c r="AG216" i="3"/>
  <c r="AB216" i="3"/>
  <c r="AC216" i="3" l="1"/>
  <c r="AD216" i="3" s="1"/>
  <c r="AE216" i="3" s="1"/>
  <c r="AF216" i="3" s="1"/>
  <c r="Y217" i="3" s="1"/>
  <c r="AA217" i="3" s="1"/>
  <c r="AG217" i="3" l="1"/>
  <c r="AH217" i="3"/>
  <c r="AB217" i="3"/>
  <c r="AC217" i="3" l="1"/>
  <c r="AD217" i="3" s="1"/>
  <c r="AE217" i="3" s="1"/>
  <c r="AF217" i="3" s="1"/>
  <c r="Y218" i="3" s="1"/>
  <c r="AA218" i="3" s="1"/>
  <c r="AG218" i="3" l="1"/>
  <c r="AH218" i="3"/>
  <c r="AB218" i="3"/>
  <c r="AC218" i="3" l="1"/>
  <c r="AD218" i="3" s="1"/>
  <c r="AE218" i="3" s="1"/>
  <c r="AF218" i="3" s="1"/>
  <c r="Y219" i="3" s="1"/>
  <c r="AA219" i="3" s="1"/>
  <c r="AG219" i="3" l="1"/>
  <c r="AH219" i="3"/>
  <c r="AB219" i="3"/>
  <c r="AC219" i="3" l="1"/>
  <c r="AD219" i="3" s="1"/>
  <c r="AE219" i="3" s="1"/>
  <c r="AF219" i="3" s="1"/>
  <c r="Y220" i="3" s="1"/>
  <c r="AA220" i="3" s="1"/>
  <c r="AG220" i="3" l="1"/>
  <c r="AH220" i="3"/>
  <c r="AB220" i="3"/>
  <c r="AC220" i="3" l="1"/>
  <c r="AD220" i="3" s="1"/>
  <c r="AE220" i="3" s="1"/>
  <c r="AF220" i="3" s="1"/>
  <c r="Y221" i="3" s="1"/>
  <c r="AA221" i="3" s="1"/>
  <c r="AG221" i="3" l="1"/>
  <c r="AH221" i="3"/>
  <c r="AB221" i="3"/>
  <c r="AC221" i="3" l="1"/>
  <c r="AD221" i="3" s="1"/>
  <c r="AE221" i="3" s="1"/>
  <c r="AF221" i="3" s="1"/>
  <c r="Y222" i="3" s="1"/>
  <c r="AA222" i="3" s="1"/>
  <c r="AG222" i="3" l="1"/>
  <c r="AH222" i="3"/>
  <c r="AB222" i="3"/>
  <c r="AC222" i="3" l="1"/>
  <c r="AD222" i="3" s="1"/>
  <c r="AE222" i="3" s="1"/>
  <c r="AF222" i="3" s="1"/>
  <c r="Y223" i="3" s="1"/>
  <c r="AA223" i="3" s="1"/>
  <c r="AG223" i="3" l="1"/>
  <c r="AH223" i="3"/>
  <c r="AB223" i="3"/>
  <c r="AC223" i="3" l="1"/>
  <c r="AD223" i="3" s="1"/>
  <c r="AE223" i="3" s="1"/>
  <c r="AF223" i="3" s="1"/>
  <c r="Y224" i="3" s="1"/>
  <c r="AA224" i="3" s="1"/>
  <c r="AG224" i="3" l="1"/>
  <c r="AH224" i="3"/>
  <c r="AB224" i="3"/>
  <c r="AC224" i="3" l="1"/>
  <c r="AD224" i="3" s="1"/>
  <c r="AE224" i="3" s="1"/>
  <c r="AF224" i="3" s="1"/>
  <c r="Y225" i="3" s="1"/>
  <c r="AA225" i="3" s="1"/>
  <c r="AG225" i="3" l="1"/>
  <c r="AH225" i="3"/>
  <c r="AB225" i="3"/>
  <c r="AC225" i="3" l="1"/>
  <c r="AD225" i="3" s="1"/>
  <c r="AE225" i="3" s="1"/>
  <c r="AF225" i="3" s="1"/>
  <c r="Y226" i="3" s="1"/>
  <c r="AA226" i="3" s="1"/>
  <c r="AG226" i="3" l="1"/>
  <c r="AH226" i="3"/>
  <c r="AB226" i="3"/>
  <c r="AC226" i="3" l="1"/>
  <c r="AD226" i="3" s="1"/>
  <c r="AE226" i="3" s="1"/>
  <c r="AF226" i="3" s="1"/>
  <c r="Y227" i="3" s="1"/>
  <c r="AA227" i="3" s="1"/>
  <c r="AG227" i="3" l="1"/>
  <c r="AH227" i="3"/>
  <c r="AB227" i="3"/>
  <c r="AC227" i="3" l="1"/>
  <c r="AD227" i="3" s="1"/>
  <c r="AE227" i="3" s="1"/>
  <c r="AF227" i="3" s="1"/>
  <c r="Y228" i="3" s="1"/>
  <c r="AA228" i="3" s="1"/>
  <c r="AG228" i="3" l="1"/>
  <c r="AH228" i="3"/>
  <c r="AB228" i="3"/>
  <c r="AC228" i="3" l="1"/>
  <c r="AD228" i="3" s="1"/>
  <c r="AE228" i="3" s="1"/>
  <c r="AF228" i="3" s="1"/>
  <c r="Y229" i="3" s="1"/>
  <c r="AA229" i="3" s="1"/>
  <c r="AG229" i="3" l="1"/>
  <c r="AH229" i="3"/>
  <c r="AB229" i="3"/>
  <c r="AC229" i="3" l="1"/>
  <c r="AD229" i="3" s="1"/>
  <c r="AE229" i="3" s="1"/>
  <c r="AF229" i="3" s="1"/>
  <c r="Y230" i="3" s="1"/>
  <c r="AA230" i="3" s="1"/>
  <c r="AG230" i="3" l="1"/>
  <c r="AH230" i="3"/>
  <c r="AB230" i="3"/>
  <c r="AC230" i="3" l="1"/>
  <c r="AD230" i="3" s="1"/>
  <c r="AE230" i="3" s="1"/>
  <c r="AF230" i="3" s="1"/>
  <c r="Y231" i="3" s="1"/>
  <c r="AA231" i="3" s="1"/>
  <c r="AG231" i="3" l="1"/>
  <c r="AH231" i="3"/>
  <c r="AB231" i="3"/>
  <c r="AC231" i="3" l="1"/>
  <c r="AD231" i="3" s="1"/>
  <c r="AE231" i="3" s="1"/>
  <c r="AF231" i="3" s="1"/>
  <c r="Y232" i="3" s="1"/>
  <c r="AA232" i="3" s="1"/>
  <c r="AG232" i="3" l="1"/>
  <c r="AH232" i="3"/>
  <c r="AB232" i="3"/>
  <c r="AC232" i="3" l="1"/>
  <c r="AD232" i="3" s="1"/>
  <c r="AE232" i="3" s="1"/>
  <c r="AF232" i="3" s="1"/>
  <c r="Y233" i="3" s="1"/>
  <c r="AA233" i="3" s="1"/>
  <c r="AG233" i="3" l="1"/>
  <c r="AH233" i="3"/>
  <c r="AB233" i="3"/>
  <c r="AC233" i="3" l="1"/>
  <c r="AD233" i="3" s="1"/>
  <c r="AE233" i="3" s="1"/>
  <c r="AF233" i="3" s="1"/>
  <c r="Y234" i="3" s="1"/>
  <c r="AA234" i="3" s="1"/>
  <c r="AG234" i="3" l="1"/>
  <c r="AH234" i="3"/>
  <c r="AB234" i="3"/>
  <c r="AC234" i="3" l="1"/>
  <c r="AD234" i="3" s="1"/>
  <c r="AE234" i="3" s="1"/>
  <c r="AF234" i="3" s="1"/>
  <c r="Y235" i="3" s="1"/>
  <c r="AA235" i="3" s="1"/>
  <c r="AG235" i="3" l="1"/>
  <c r="AH235" i="3"/>
  <c r="AB235" i="3"/>
  <c r="AC235" i="3" l="1"/>
  <c r="AD235" i="3" s="1"/>
  <c r="AE235" i="3" s="1"/>
  <c r="AF235" i="3" s="1"/>
  <c r="Y236" i="3" s="1"/>
  <c r="AA236" i="3" s="1"/>
  <c r="AG236" i="3" l="1"/>
  <c r="AH236" i="3"/>
  <c r="AB236" i="3"/>
  <c r="AC236" i="3" l="1"/>
  <c r="AD236" i="3" s="1"/>
  <c r="AE236" i="3" s="1"/>
  <c r="AF236" i="3" s="1"/>
  <c r="Y237" i="3" s="1"/>
  <c r="AA237" i="3" s="1"/>
  <c r="AG237" i="3" l="1"/>
  <c r="AH237" i="3"/>
  <c r="AB237" i="3"/>
  <c r="AC237" i="3" l="1"/>
  <c r="AD237" i="3" s="1"/>
  <c r="AE237" i="3" s="1"/>
  <c r="AF237" i="3" s="1"/>
  <c r="Y238" i="3" s="1"/>
  <c r="AA238" i="3" s="1"/>
  <c r="AG238" i="3" l="1"/>
  <c r="AH238" i="3"/>
  <c r="AB238" i="3"/>
  <c r="AC238" i="3" l="1"/>
  <c r="AD238" i="3" s="1"/>
  <c r="AE238" i="3" s="1"/>
  <c r="AF238" i="3" s="1"/>
  <c r="Y239" i="3" s="1"/>
  <c r="AA239" i="3" s="1"/>
  <c r="AG239" i="3" l="1"/>
  <c r="AH239" i="3"/>
  <c r="AB239" i="3"/>
  <c r="AC239" i="3" l="1"/>
  <c r="AD239" i="3" s="1"/>
  <c r="AE239" i="3" s="1"/>
  <c r="AF239" i="3" s="1"/>
  <c r="Y240" i="3" s="1"/>
  <c r="AA240" i="3" s="1"/>
  <c r="AG240" i="3" l="1"/>
  <c r="AH240" i="3"/>
  <c r="AB240" i="3"/>
  <c r="AC240" i="3" l="1"/>
  <c r="AD240" i="3" s="1"/>
  <c r="AE240" i="3" s="1"/>
  <c r="AF240" i="3" s="1"/>
  <c r="Y241" i="3" s="1"/>
  <c r="AA241" i="3" s="1"/>
  <c r="AG241" i="3" l="1"/>
  <c r="AH241" i="3"/>
  <c r="AB241" i="3"/>
  <c r="AC241" i="3" l="1"/>
  <c r="AD241" i="3" s="1"/>
  <c r="AE241" i="3" s="1"/>
  <c r="AF241" i="3" s="1"/>
  <c r="Y242" i="3" s="1"/>
  <c r="AA242" i="3" s="1"/>
  <c r="AG242" i="3" l="1"/>
  <c r="AH242" i="3"/>
  <c r="AB242" i="3"/>
  <c r="AC242" i="3" l="1"/>
  <c r="AD242" i="3" s="1"/>
  <c r="AE242" i="3" s="1"/>
  <c r="AF242" i="3" s="1"/>
  <c r="Y243" i="3" s="1"/>
  <c r="AA243" i="3" s="1"/>
  <c r="AG243" i="3" l="1"/>
  <c r="AH243" i="3"/>
  <c r="AB243" i="3"/>
  <c r="AC243" i="3" l="1"/>
  <c r="AD243" i="3" s="1"/>
  <c r="AE243" i="3" s="1"/>
  <c r="AF243" i="3" s="1"/>
  <c r="Y244" i="3" s="1"/>
  <c r="AA244" i="3" s="1"/>
  <c r="AG244" i="3" l="1"/>
  <c r="AH244" i="3"/>
  <c r="AB244" i="3"/>
  <c r="AC244" i="3" l="1"/>
  <c r="AD244" i="3" s="1"/>
  <c r="AE244" i="3" s="1"/>
  <c r="AF244" i="3" s="1"/>
  <c r="Y245" i="3" s="1"/>
  <c r="AA245" i="3" s="1"/>
  <c r="AG245" i="3" l="1"/>
  <c r="AH245" i="3"/>
  <c r="AB245" i="3"/>
  <c r="AC245" i="3" l="1"/>
  <c r="AD245" i="3" s="1"/>
  <c r="AE245" i="3" s="1"/>
  <c r="AF245" i="3" s="1"/>
  <c r="Y246" i="3" s="1"/>
  <c r="AA246" i="3" s="1"/>
  <c r="AG246" i="3" l="1"/>
  <c r="AH246" i="3"/>
  <c r="AB246" i="3"/>
  <c r="AC246" i="3" l="1"/>
  <c r="AD246" i="3" s="1"/>
  <c r="AE246" i="3" s="1"/>
  <c r="AF246" i="3" s="1"/>
  <c r="Y247" i="3" s="1"/>
  <c r="AA247" i="3" s="1"/>
  <c r="AG247" i="3" l="1"/>
  <c r="AH247" i="3"/>
  <c r="AB247" i="3"/>
  <c r="AC247" i="3" l="1"/>
  <c r="AD247" i="3" s="1"/>
  <c r="AE247" i="3" s="1"/>
  <c r="AF247" i="3" s="1"/>
  <c r="Y248" i="3" s="1"/>
  <c r="AA248" i="3" s="1"/>
  <c r="AG248" i="3" l="1"/>
  <c r="AH248" i="3"/>
  <c r="AB248" i="3"/>
  <c r="AC248" i="3" l="1"/>
  <c r="AD248" i="3" s="1"/>
  <c r="AE248" i="3" s="1"/>
  <c r="AF248" i="3" s="1"/>
  <c r="Y249" i="3" s="1"/>
  <c r="AA249" i="3" s="1"/>
  <c r="AG249" i="3" l="1"/>
  <c r="AH249" i="3"/>
  <c r="AB249" i="3"/>
  <c r="AC249" i="3" l="1"/>
  <c r="AD249" i="3" s="1"/>
  <c r="AE249" i="3" s="1"/>
  <c r="AF249" i="3" s="1"/>
  <c r="Y250" i="3" s="1"/>
  <c r="AA250" i="3" s="1"/>
  <c r="AG250" i="3" l="1"/>
  <c r="AH250" i="3"/>
  <c r="AB250" i="3"/>
  <c r="AC250" i="3" l="1"/>
  <c r="AD250" i="3" s="1"/>
  <c r="AE250" i="3" s="1"/>
  <c r="AF250" i="3" s="1"/>
  <c r="Y251" i="3" s="1"/>
  <c r="AA251" i="3" s="1"/>
  <c r="AG251" i="3" l="1"/>
  <c r="AH251" i="3"/>
  <c r="AB251" i="3"/>
  <c r="AC251" i="3" l="1"/>
  <c r="AD251" i="3" s="1"/>
  <c r="AE251" i="3" s="1"/>
  <c r="AF251" i="3" s="1"/>
  <c r="Y252" i="3" s="1"/>
  <c r="AA252" i="3" s="1"/>
  <c r="AG252" i="3" l="1"/>
  <c r="AH252" i="3"/>
  <c r="AB252" i="3"/>
  <c r="AC252" i="3" l="1"/>
  <c r="AD252" i="3" s="1"/>
  <c r="AE252" i="3" s="1"/>
  <c r="AF252" i="3" s="1"/>
  <c r="Y253" i="3" s="1"/>
  <c r="AA253" i="3" s="1"/>
  <c r="AG253" i="3" l="1"/>
  <c r="AH253" i="3"/>
  <c r="AB253" i="3"/>
  <c r="AC253" i="3" l="1"/>
  <c r="AD253" i="3" s="1"/>
  <c r="AE253" i="3" s="1"/>
  <c r="AF253" i="3" s="1"/>
  <c r="Y254" i="3" s="1"/>
  <c r="AA254" i="3" s="1"/>
  <c r="AG254" i="3" l="1"/>
  <c r="AH254" i="3"/>
  <c r="AB254" i="3"/>
  <c r="AC254" i="3" l="1"/>
  <c r="AD254" i="3" s="1"/>
  <c r="AE254" i="3" s="1"/>
  <c r="AF254" i="3" s="1"/>
  <c r="Y255" i="3" s="1"/>
  <c r="AA255" i="3" s="1"/>
  <c r="AG255" i="3" l="1"/>
  <c r="AH255" i="3"/>
  <c r="AB255" i="3"/>
  <c r="AC255" i="3" l="1"/>
  <c r="AD255" i="3" s="1"/>
  <c r="AE255" i="3" s="1"/>
  <c r="AF255" i="3" s="1"/>
  <c r="Y256" i="3" s="1"/>
  <c r="AA256" i="3" s="1"/>
  <c r="AG256" i="3" l="1"/>
  <c r="AH256" i="3"/>
  <c r="AB256" i="3"/>
  <c r="AC256" i="3" l="1"/>
  <c r="AD256" i="3" s="1"/>
  <c r="AE256" i="3" s="1"/>
  <c r="AF256" i="3" s="1"/>
  <c r="Y257" i="3" s="1"/>
  <c r="AA257" i="3" s="1"/>
  <c r="AG257" i="3" l="1"/>
  <c r="AH257" i="3"/>
  <c r="AB257" i="3"/>
  <c r="AC257" i="3" l="1"/>
  <c r="AD257" i="3" s="1"/>
  <c r="AE257" i="3" s="1"/>
  <c r="AF257" i="3" s="1"/>
  <c r="Y258" i="3" s="1"/>
  <c r="AA258" i="3" s="1"/>
  <c r="AG258" i="3" l="1"/>
  <c r="AH258" i="3"/>
  <c r="AB258" i="3"/>
  <c r="AC258" i="3" l="1"/>
  <c r="AD258" i="3" s="1"/>
  <c r="AE258" i="3" s="1"/>
  <c r="AF258" i="3" s="1"/>
  <c r="Y259" i="3" s="1"/>
  <c r="AH259" i="3" l="1"/>
  <c r="AA259" i="3"/>
  <c r="U7" i="3" s="1"/>
  <c r="AI4" i="3"/>
  <c r="AI6" i="3" s="1"/>
  <c r="AG6" i="3"/>
  <c r="AG259" i="3"/>
  <c r="C16" i="3" s="1"/>
  <c r="D16" i="3"/>
  <c r="AG5" i="3"/>
  <c r="AB259" i="3"/>
  <c r="AC259" i="3" l="1"/>
  <c r="AD259" i="3" s="1"/>
  <c r="AE259" i="3" s="1"/>
  <c r="AF259" i="3" s="1"/>
  <c r="Y260" i="3" s="1"/>
  <c r="AA260" i="3" s="1"/>
  <c r="AG4" i="3"/>
  <c r="U9" i="3" s="1"/>
  <c r="AG260" i="3" l="1"/>
  <c r="AH260" i="3"/>
  <c r="AG7" i="3"/>
  <c r="AB260" i="3"/>
  <c r="AC260" i="3" l="1"/>
  <c r="AD260" i="3" s="1"/>
  <c r="AE260" i="3" s="1"/>
  <c r="AF260" i="3" s="1"/>
  <c r="Y261" i="3" s="1"/>
  <c r="AA261" i="3" s="1"/>
  <c r="AG261" i="3" l="1"/>
  <c r="AH261" i="3"/>
  <c r="AB261" i="3"/>
  <c r="AC261" i="3" l="1"/>
  <c r="AD261" i="3" s="1"/>
  <c r="AE261" i="3" s="1"/>
  <c r="AF261" i="3" s="1"/>
  <c r="Y262" i="3" s="1"/>
  <c r="AA262" i="3" s="1"/>
  <c r="AG262" i="3" l="1"/>
  <c r="AH262" i="3"/>
  <c r="AB262" i="3"/>
  <c r="AC262" i="3" l="1"/>
  <c r="AD262" i="3" s="1"/>
  <c r="AE262" i="3" s="1"/>
  <c r="AF262" i="3" s="1"/>
  <c r="Y263" i="3" s="1"/>
  <c r="AA263" i="3" s="1"/>
  <c r="AG263" i="3" l="1"/>
  <c r="AH263" i="3"/>
  <c r="AB263" i="3"/>
  <c r="AC263" i="3" l="1"/>
  <c r="AD263" i="3" s="1"/>
  <c r="AE263" i="3" s="1"/>
  <c r="AF263" i="3" s="1"/>
  <c r="Y264" i="3" s="1"/>
  <c r="AA264" i="3" s="1"/>
  <c r="AG264" i="3" l="1"/>
  <c r="AH264" i="3"/>
  <c r="AB264" i="3"/>
  <c r="AC264" i="3" l="1"/>
  <c r="AD264" i="3" s="1"/>
  <c r="AE264" i="3" s="1"/>
  <c r="AF264" i="3" s="1"/>
  <c r="Y265" i="3" s="1"/>
  <c r="AA265" i="3" s="1"/>
  <c r="AG265" i="3" l="1"/>
  <c r="AH265" i="3"/>
  <c r="AB265" i="3"/>
  <c r="AC265" i="3" l="1"/>
  <c r="AD265" i="3" s="1"/>
  <c r="AE265" i="3" s="1"/>
  <c r="AF265" i="3" s="1"/>
  <c r="Y266" i="3" s="1"/>
  <c r="AA266" i="3" s="1"/>
  <c r="AG266" i="3" l="1"/>
  <c r="AH266" i="3"/>
  <c r="AB266" i="3"/>
  <c r="AC266" i="3" l="1"/>
  <c r="AD266" i="3" s="1"/>
  <c r="AE266" i="3" s="1"/>
  <c r="AF266" i="3" s="1"/>
  <c r="Y267" i="3" s="1"/>
  <c r="AA267" i="3" s="1"/>
  <c r="AG267" i="3" l="1"/>
  <c r="AH267" i="3"/>
  <c r="AB267" i="3"/>
  <c r="AC267" i="3" l="1"/>
  <c r="AD267" i="3" s="1"/>
  <c r="AE267" i="3" s="1"/>
  <c r="AF267" i="3" s="1"/>
  <c r="Y268" i="3" s="1"/>
  <c r="AA268" i="3" s="1"/>
  <c r="AG268" i="3" l="1"/>
  <c r="AH268" i="3"/>
  <c r="AB268" i="3"/>
  <c r="AC268" i="3" l="1"/>
  <c r="AD268" i="3" s="1"/>
  <c r="AE268" i="3" s="1"/>
  <c r="AF268" i="3" s="1"/>
  <c r="Y269" i="3" s="1"/>
  <c r="AA269" i="3" s="1"/>
  <c r="AG269" i="3" l="1"/>
  <c r="AH269" i="3"/>
  <c r="AB269" i="3"/>
  <c r="AC269" i="3" l="1"/>
  <c r="AD269" i="3" s="1"/>
  <c r="AE269" i="3" s="1"/>
  <c r="AF269" i="3" s="1"/>
  <c r="Y270" i="3" s="1"/>
  <c r="AA270" i="3" s="1"/>
  <c r="AG270" i="3" l="1"/>
  <c r="AH270" i="3"/>
  <c r="AB270" i="3"/>
  <c r="AC270" i="3" l="1"/>
  <c r="AD270" i="3" s="1"/>
  <c r="AE270" i="3" s="1"/>
  <c r="AF270" i="3" s="1"/>
  <c r="Y271" i="3" s="1"/>
  <c r="AA271" i="3" s="1"/>
  <c r="AG271" i="3" l="1"/>
  <c r="AH271" i="3"/>
  <c r="AB271" i="3"/>
  <c r="AC271" i="3" l="1"/>
  <c r="AD271" i="3" s="1"/>
  <c r="AE271" i="3" s="1"/>
  <c r="AF271" i="3" s="1"/>
  <c r="Y272" i="3" s="1"/>
  <c r="AA272" i="3" s="1"/>
  <c r="AG272" i="3" l="1"/>
  <c r="AH272" i="3"/>
  <c r="AB272" i="3"/>
  <c r="AC272" i="3" l="1"/>
  <c r="AD272" i="3" s="1"/>
  <c r="AE272" i="3" s="1"/>
  <c r="AF272" i="3" s="1"/>
  <c r="Y273" i="3" s="1"/>
  <c r="AA273" i="3" s="1"/>
  <c r="AG273" i="3" l="1"/>
  <c r="AH273" i="3"/>
  <c r="AB273" i="3"/>
  <c r="AC273" i="3" l="1"/>
  <c r="AD273" i="3" s="1"/>
  <c r="AE273" i="3" s="1"/>
  <c r="AF273" i="3" s="1"/>
  <c r="Y274" i="3" s="1"/>
  <c r="AA274" i="3" s="1"/>
  <c r="AG274" i="3" l="1"/>
  <c r="AH274" i="3"/>
  <c r="AB274" i="3"/>
  <c r="AC274" i="3" l="1"/>
  <c r="AD274" i="3" s="1"/>
  <c r="AE274" i="3" s="1"/>
  <c r="AF274" i="3" s="1"/>
  <c r="Y275" i="3" s="1"/>
  <c r="AA275" i="3" s="1"/>
  <c r="AG275" i="3" l="1"/>
  <c r="AH275" i="3"/>
  <c r="AB275" i="3"/>
  <c r="AC275" i="3" l="1"/>
  <c r="AD275" i="3" s="1"/>
  <c r="AE275" i="3" s="1"/>
  <c r="AF275" i="3" s="1"/>
  <c r="Y276" i="3" s="1"/>
  <c r="AA276" i="3" s="1"/>
  <c r="AG276" i="3" l="1"/>
  <c r="AH276" i="3"/>
  <c r="AB276" i="3"/>
  <c r="AC276" i="3" l="1"/>
  <c r="AD276" i="3" s="1"/>
  <c r="AE276" i="3" s="1"/>
  <c r="AF276" i="3" s="1"/>
  <c r="Y277" i="3" s="1"/>
  <c r="AA277" i="3" s="1"/>
  <c r="AG277" i="3" l="1"/>
  <c r="AH277" i="3"/>
  <c r="AB277" i="3"/>
  <c r="AC277" i="3" l="1"/>
  <c r="AD277" i="3" s="1"/>
  <c r="AE277" i="3" s="1"/>
  <c r="AF277" i="3" s="1"/>
  <c r="Y278" i="3" s="1"/>
  <c r="AA278" i="3" s="1"/>
  <c r="AG278" i="3" l="1"/>
  <c r="AH278" i="3"/>
  <c r="AB278" i="3"/>
  <c r="AC278" i="3" l="1"/>
  <c r="AD278" i="3" s="1"/>
  <c r="AE278" i="3" s="1"/>
  <c r="AF278" i="3" s="1"/>
  <c r="Y279" i="3" s="1"/>
  <c r="AA279" i="3" s="1"/>
  <c r="AG279" i="3" l="1"/>
  <c r="AH279" i="3"/>
  <c r="AB279" i="3"/>
  <c r="AC279" i="3" l="1"/>
  <c r="AD279" i="3" s="1"/>
  <c r="AE279" i="3" s="1"/>
  <c r="AF279" i="3" s="1"/>
  <c r="Y280" i="3" s="1"/>
  <c r="AA280" i="3" s="1"/>
  <c r="AG280" i="3" l="1"/>
  <c r="AH280" i="3"/>
  <c r="AB280" i="3"/>
  <c r="AC280" i="3" l="1"/>
  <c r="AD280" i="3" s="1"/>
  <c r="AE280" i="3" s="1"/>
  <c r="AF280" i="3" s="1"/>
  <c r="Y281" i="3" s="1"/>
  <c r="AA281" i="3" s="1"/>
  <c r="AG281" i="3" l="1"/>
  <c r="AH281" i="3"/>
  <c r="AB281" i="3"/>
  <c r="AC281" i="3" l="1"/>
  <c r="AD281" i="3" s="1"/>
  <c r="AE281" i="3" s="1"/>
  <c r="AF281" i="3" s="1"/>
  <c r="Y282" i="3" s="1"/>
  <c r="AA282" i="3" s="1"/>
  <c r="AG282" i="3" l="1"/>
  <c r="AH282" i="3"/>
  <c r="AB282" i="3"/>
  <c r="AC282" i="3" l="1"/>
  <c r="AD282" i="3" s="1"/>
  <c r="AE282" i="3" s="1"/>
  <c r="AF282" i="3" s="1"/>
  <c r="Y283" i="3" s="1"/>
  <c r="AA283" i="3" s="1"/>
  <c r="AG283" i="3" l="1"/>
  <c r="AH283" i="3"/>
  <c r="AB283" i="3"/>
  <c r="AC283" i="3" l="1"/>
  <c r="AD283" i="3" s="1"/>
  <c r="AE283" i="3" s="1"/>
  <c r="AF283" i="3" s="1"/>
  <c r="Y284" i="3" s="1"/>
  <c r="AA284" i="3" s="1"/>
  <c r="AG284" i="3" l="1"/>
  <c r="AH284" i="3"/>
  <c r="AB284" i="3"/>
  <c r="AC284" i="3" l="1"/>
  <c r="AD284" i="3" s="1"/>
  <c r="AE284" i="3" s="1"/>
  <c r="AF284" i="3" s="1"/>
  <c r="Y285" i="3" s="1"/>
  <c r="AA285" i="3" s="1"/>
  <c r="AG285" i="3" l="1"/>
  <c r="AH285" i="3"/>
  <c r="AB285" i="3"/>
  <c r="AC285" i="3" l="1"/>
  <c r="AD285" i="3" s="1"/>
  <c r="AE285" i="3" s="1"/>
  <c r="AF285" i="3" s="1"/>
  <c r="Y286" i="3" s="1"/>
  <c r="AA286" i="3" s="1"/>
  <c r="AG286" i="3" l="1"/>
  <c r="AH286" i="3"/>
  <c r="AB286" i="3"/>
  <c r="AC286" i="3" l="1"/>
  <c r="AD286" i="3" s="1"/>
  <c r="AE286" i="3" s="1"/>
  <c r="AF286" i="3" s="1"/>
  <c r="Y287" i="3" s="1"/>
  <c r="AA287" i="3" s="1"/>
  <c r="AG287" i="3" l="1"/>
  <c r="AH287" i="3"/>
  <c r="AB287" i="3"/>
  <c r="AC287" i="3" l="1"/>
  <c r="AD287" i="3" s="1"/>
  <c r="AE287" i="3" s="1"/>
  <c r="AF287" i="3" s="1"/>
  <c r="Y288" i="3" s="1"/>
  <c r="AA288" i="3" s="1"/>
  <c r="AG288" i="3" l="1"/>
  <c r="AH288" i="3"/>
  <c r="AB288" i="3"/>
  <c r="AC288" i="3" l="1"/>
  <c r="AD288" i="3" s="1"/>
  <c r="AE288" i="3" s="1"/>
  <c r="AF288" i="3" s="1"/>
  <c r="Y289" i="3" s="1"/>
  <c r="AA289" i="3" s="1"/>
  <c r="AG289" i="3" l="1"/>
  <c r="AH289" i="3"/>
  <c r="AB289" i="3"/>
  <c r="AC289" i="3" l="1"/>
  <c r="AD289" i="3" s="1"/>
  <c r="AE289" i="3" s="1"/>
  <c r="AF289" i="3" s="1"/>
  <c r="Y290" i="3" s="1"/>
  <c r="AA290" i="3" s="1"/>
  <c r="AG290" i="3" l="1"/>
  <c r="AH290" i="3"/>
  <c r="AB290" i="3"/>
  <c r="AC290" i="3" l="1"/>
  <c r="AD290" i="3" s="1"/>
  <c r="AE290" i="3" s="1"/>
  <c r="AF290" i="3" s="1"/>
  <c r="Y291" i="3" s="1"/>
  <c r="AA291" i="3" s="1"/>
  <c r="AG291" i="3" l="1"/>
  <c r="AH291" i="3"/>
  <c r="AB291" i="3"/>
  <c r="AC291" i="3" l="1"/>
  <c r="AD291" i="3" s="1"/>
  <c r="AE291" i="3" s="1"/>
  <c r="AF291" i="3" s="1"/>
  <c r="Y292" i="3" s="1"/>
  <c r="AA292" i="3" s="1"/>
  <c r="AG292" i="3" l="1"/>
  <c r="AH292" i="3"/>
  <c r="AB292" i="3"/>
  <c r="AC292" i="3" l="1"/>
  <c r="AD292" i="3" s="1"/>
  <c r="AE292" i="3" s="1"/>
  <c r="AF292" i="3" s="1"/>
  <c r="Y293" i="3" s="1"/>
  <c r="AA293" i="3" s="1"/>
  <c r="AG293" i="3" l="1"/>
  <c r="AH293" i="3"/>
  <c r="AB293" i="3"/>
  <c r="AC293" i="3" l="1"/>
  <c r="AD293" i="3" s="1"/>
  <c r="AE293" i="3" s="1"/>
  <c r="AF293" i="3" s="1"/>
  <c r="Y294" i="3" s="1"/>
  <c r="AA294" i="3" s="1"/>
  <c r="AG294" i="3" l="1"/>
  <c r="AH294" i="3"/>
  <c r="AB294" i="3"/>
  <c r="AC294" i="3" l="1"/>
  <c r="AD294" i="3" s="1"/>
  <c r="AE294" i="3" s="1"/>
  <c r="AF294" i="3" s="1"/>
  <c r="Y295" i="3" s="1"/>
  <c r="AA295" i="3" s="1"/>
  <c r="AG295" i="3" l="1"/>
  <c r="AH295" i="3"/>
  <c r="AB295" i="3"/>
  <c r="AC295" i="3" l="1"/>
  <c r="AD295" i="3" s="1"/>
  <c r="AE295" i="3" s="1"/>
  <c r="AF295" i="3" s="1"/>
  <c r="Y296" i="3" s="1"/>
  <c r="AA296" i="3" s="1"/>
  <c r="AG296" i="3" l="1"/>
  <c r="AH296" i="3"/>
  <c r="AB296" i="3"/>
  <c r="AC296" i="3" l="1"/>
  <c r="AD296" i="3" s="1"/>
  <c r="AE296" i="3" s="1"/>
  <c r="AF296" i="3" s="1"/>
  <c r="Y297" i="3" s="1"/>
  <c r="AA297" i="3" s="1"/>
  <c r="AG297" i="3" l="1"/>
  <c r="AH297" i="3"/>
  <c r="AB297" i="3"/>
  <c r="AC297" i="3" l="1"/>
  <c r="AD297" i="3" s="1"/>
  <c r="AE297" i="3" s="1"/>
  <c r="AF297" i="3" s="1"/>
  <c r="Y298" i="3" s="1"/>
  <c r="AA298" i="3" s="1"/>
  <c r="AG298" i="3" l="1"/>
  <c r="AH298" i="3"/>
  <c r="AB298" i="3"/>
  <c r="AC298" i="3" l="1"/>
  <c r="AD298" i="3" s="1"/>
  <c r="AE298" i="3" s="1"/>
  <c r="AF298" i="3" s="1"/>
  <c r="Y299" i="3" s="1"/>
  <c r="AA299" i="3" s="1"/>
  <c r="AG299" i="3" l="1"/>
  <c r="AH299" i="3"/>
  <c r="AB299" i="3"/>
  <c r="AC299" i="3" l="1"/>
  <c r="AD299" i="3" s="1"/>
  <c r="AE299" i="3" s="1"/>
  <c r="AF299" i="3" s="1"/>
  <c r="Y300" i="3" s="1"/>
  <c r="AA300" i="3" s="1"/>
  <c r="AG300" i="3" l="1"/>
  <c r="AH300" i="3"/>
  <c r="AB300" i="3"/>
  <c r="AC300" i="3" l="1"/>
  <c r="AD300" i="3" s="1"/>
  <c r="AE300" i="3" s="1"/>
  <c r="AF300" i="3" s="1"/>
  <c r="Y301" i="3" s="1"/>
  <c r="AA301" i="3" s="1"/>
  <c r="AG301" i="3" l="1"/>
  <c r="AH301" i="3"/>
  <c r="AB301" i="3"/>
  <c r="AC301" i="3" l="1"/>
  <c r="AD301" i="3" s="1"/>
  <c r="AE301" i="3" s="1"/>
  <c r="AF301" i="3" s="1"/>
  <c r="Y302" i="3" s="1"/>
  <c r="AA302" i="3" s="1"/>
  <c r="AG302" i="3" l="1"/>
  <c r="AH302" i="3"/>
  <c r="AB302" i="3"/>
  <c r="AC302" i="3" l="1"/>
  <c r="AD302" i="3" s="1"/>
  <c r="AE302" i="3" s="1"/>
  <c r="AF302" i="3" s="1"/>
  <c r="Y303" i="3" s="1"/>
  <c r="AA303" i="3" s="1"/>
  <c r="AG303" i="3" l="1"/>
  <c r="AH303" i="3"/>
  <c r="AB303" i="3"/>
  <c r="AC303" i="3" l="1"/>
  <c r="AD303" i="3" s="1"/>
  <c r="AE303" i="3" s="1"/>
  <c r="AF303" i="3" s="1"/>
  <c r="Y304" i="3" s="1"/>
  <c r="AA304" i="3" s="1"/>
  <c r="AG304" i="3" l="1"/>
  <c r="AH304" i="3"/>
  <c r="AB304" i="3"/>
  <c r="AC304" i="3" l="1"/>
  <c r="AD304" i="3" s="1"/>
  <c r="AE304" i="3" s="1"/>
  <c r="AF304" i="3" s="1"/>
  <c r="Y305" i="3" s="1"/>
  <c r="AA305" i="3" s="1"/>
  <c r="AG305" i="3" l="1"/>
  <c r="AH305" i="3"/>
  <c r="AB305" i="3"/>
  <c r="AC305" i="3" l="1"/>
  <c r="AD305" i="3" s="1"/>
  <c r="AE305" i="3" s="1"/>
  <c r="AF305" i="3" s="1"/>
  <c r="Y306" i="3" s="1"/>
  <c r="AA306" i="3" s="1"/>
  <c r="AG306" i="3" l="1"/>
  <c r="AH306" i="3"/>
  <c r="AB306" i="3"/>
  <c r="AC306" i="3" l="1"/>
  <c r="AD306" i="3" s="1"/>
  <c r="AE306" i="3" s="1"/>
  <c r="AF306" i="3" s="1"/>
  <c r="Y307" i="3" s="1"/>
  <c r="AA307" i="3" s="1"/>
  <c r="AG307" i="3" l="1"/>
  <c r="AH307" i="3"/>
  <c r="AB307" i="3"/>
  <c r="AC307" i="3" l="1"/>
  <c r="AD307" i="3" s="1"/>
  <c r="AE307" i="3" s="1"/>
  <c r="AF307" i="3" s="1"/>
  <c r="Y308" i="3" s="1"/>
  <c r="AA308" i="3" s="1"/>
  <c r="AG308" i="3" l="1"/>
  <c r="AH308" i="3"/>
  <c r="AB308" i="3"/>
  <c r="AC308" i="3" l="1"/>
  <c r="AD308" i="3" s="1"/>
  <c r="AE308" i="3" s="1"/>
  <c r="AF308" i="3" s="1"/>
  <c r="Y309" i="3" s="1"/>
  <c r="AA309" i="3" s="1"/>
  <c r="AG309" i="3" l="1"/>
  <c r="AH309" i="3"/>
  <c r="AB309" i="3"/>
  <c r="AC309" i="3" l="1"/>
  <c r="AD309" i="3" s="1"/>
  <c r="AE309" i="3" s="1"/>
  <c r="AF309" i="3" s="1"/>
  <c r="Y310" i="3" s="1"/>
  <c r="AA310" i="3" s="1"/>
  <c r="AG310" i="3" l="1"/>
  <c r="AH310" i="3"/>
  <c r="AB310" i="3"/>
  <c r="AC310" i="3" l="1"/>
  <c r="AD310" i="3" s="1"/>
  <c r="AE310" i="3" s="1"/>
  <c r="AF310" i="3" s="1"/>
  <c r="Y311" i="3" s="1"/>
  <c r="AA311" i="3" s="1"/>
  <c r="AG311" i="3" l="1"/>
  <c r="AH311" i="3"/>
  <c r="AB311" i="3"/>
  <c r="AC311" i="3" l="1"/>
  <c r="AD311" i="3" s="1"/>
  <c r="AE311" i="3" s="1"/>
  <c r="AF311" i="3" s="1"/>
  <c r="Y312" i="3" s="1"/>
  <c r="AA312" i="3" s="1"/>
  <c r="AG312" i="3" l="1"/>
  <c r="AH312" i="3"/>
  <c r="AB312" i="3"/>
  <c r="AC312" i="3" l="1"/>
  <c r="AD312" i="3" s="1"/>
  <c r="AE312" i="3" s="1"/>
  <c r="AF312" i="3" s="1"/>
  <c r="Y313" i="3" s="1"/>
  <c r="AA313" i="3" s="1"/>
  <c r="AG313" i="3" l="1"/>
  <c r="AH313" i="3"/>
  <c r="AB313" i="3"/>
  <c r="AC313" i="3" l="1"/>
  <c r="AD313" i="3" s="1"/>
  <c r="AE313" i="3" s="1"/>
  <c r="AF313" i="3" s="1"/>
  <c r="Y314" i="3" s="1"/>
  <c r="AA314" i="3" s="1"/>
  <c r="AG314" i="3" l="1"/>
  <c r="AH314" i="3"/>
  <c r="AB314" i="3"/>
  <c r="AC314" i="3" l="1"/>
  <c r="AD314" i="3" s="1"/>
  <c r="AE314" i="3" s="1"/>
  <c r="AF314" i="3" s="1"/>
  <c r="Y315" i="3" s="1"/>
  <c r="AA315" i="3" s="1"/>
  <c r="AG315" i="3" l="1"/>
  <c r="AH315" i="3"/>
  <c r="AB315" i="3"/>
  <c r="AC315" i="3" l="1"/>
  <c r="AD315" i="3" s="1"/>
  <c r="AE315" i="3" s="1"/>
  <c r="AF315" i="3" s="1"/>
  <c r="Y316" i="3" s="1"/>
  <c r="AA316" i="3" s="1"/>
  <c r="AG316" i="3" l="1"/>
  <c r="AH316" i="3"/>
  <c r="AB316" i="3"/>
  <c r="AC316" i="3" l="1"/>
  <c r="AD316" i="3" s="1"/>
  <c r="AE316" i="3" s="1"/>
  <c r="AF316" i="3" s="1"/>
  <c r="Y317" i="3" s="1"/>
  <c r="AA317" i="3" s="1"/>
  <c r="AG317" i="3" l="1"/>
  <c r="AH317" i="3"/>
  <c r="AB317" i="3"/>
  <c r="AC317" i="3" l="1"/>
  <c r="AD317" i="3" s="1"/>
  <c r="AE317" i="3" s="1"/>
  <c r="AF317" i="3" s="1"/>
  <c r="Y318" i="3" s="1"/>
  <c r="AA318" i="3" s="1"/>
  <c r="AG318" i="3" l="1"/>
  <c r="AH318" i="3"/>
  <c r="AB318" i="3"/>
  <c r="AC318" i="3" l="1"/>
  <c r="AD318" i="3" s="1"/>
  <c r="AE318" i="3" s="1"/>
  <c r="AF318" i="3" s="1"/>
  <c r="Y319" i="3" s="1"/>
  <c r="AA319" i="3" s="1"/>
  <c r="AG319" i="3" l="1"/>
  <c r="AH319" i="3"/>
  <c r="AB319" i="3"/>
  <c r="AC319" i="3" l="1"/>
  <c r="AD319" i="3" s="1"/>
  <c r="AE319" i="3" s="1"/>
  <c r="AF319" i="3" s="1"/>
  <c r="Y320" i="3" s="1"/>
  <c r="AA320" i="3" s="1"/>
  <c r="AG320" i="3" l="1"/>
  <c r="AH320" i="3"/>
  <c r="AB320" i="3"/>
  <c r="AC320" i="3" l="1"/>
  <c r="AD320" i="3" s="1"/>
  <c r="AE320" i="3" s="1"/>
  <c r="AF320" i="3" s="1"/>
  <c r="Y321" i="3" s="1"/>
  <c r="AA321" i="3" s="1"/>
  <c r="AG321" i="3" l="1"/>
  <c r="AH321" i="3"/>
  <c r="AB321" i="3"/>
  <c r="AC321" i="3" l="1"/>
  <c r="AD321" i="3" s="1"/>
  <c r="AE321" i="3" s="1"/>
  <c r="AF321" i="3" s="1"/>
  <c r="Y322" i="3" s="1"/>
  <c r="AA322" i="3" s="1"/>
  <c r="AG322" i="3" l="1"/>
  <c r="AH322" i="3"/>
  <c r="AB322" i="3"/>
  <c r="AC322" i="3" l="1"/>
  <c r="AD322" i="3" s="1"/>
  <c r="AE322" i="3" s="1"/>
  <c r="AF322" i="3" s="1"/>
  <c r="Y323" i="3" s="1"/>
  <c r="AA323" i="3" s="1"/>
  <c r="AG323" i="3" l="1"/>
  <c r="AH323" i="3"/>
  <c r="AB323" i="3"/>
  <c r="AC323" i="3" l="1"/>
  <c r="AD323" i="3" s="1"/>
  <c r="AE323" i="3" s="1"/>
  <c r="AF323" i="3" s="1"/>
  <c r="Y324" i="3" s="1"/>
  <c r="AA324" i="3" s="1"/>
  <c r="AG324" i="3" l="1"/>
  <c r="AH324" i="3"/>
  <c r="AB324" i="3"/>
  <c r="AC324" i="3" l="1"/>
  <c r="AD324" i="3" s="1"/>
  <c r="AE324" i="3" s="1"/>
  <c r="AF324" i="3" s="1"/>
  <c r="Y325" i="3" s="1"/>
  <c r="AA325" i="3" s="1"/>
  <c r="AG325" i="3" l="1"/>
  <c r="AH325" i="3"/>
  <c r="AB325" i="3"/>
  <c r="AC325" i="3" l="1"/>
  <c r="AD325" i="3" s="1"/>
  <c r="AE325" i="3" s="1"/>
  <c r="AF325" i="3" s="1"/>
  <c r="Y326" i="3" s="1"/>
  <c r="AA326" i="3" s="1"/>
  <c r="AG326" i="3" l="1"/>
  <c r="AH326" i="3"/>
  <c r="AB326" i="3"/>
  <c r="AC326" i="3" l="1"/>
  <c r="AD326" i="3" s="1"/>
  <c r="AE326" i="3" s="1"/>
  <c r="AF326" i="3" s="1"/>
  <c r="Y327" i="3" s="1"/>
  <c r="AA327" i="3" s="1"/>
  <c r="AG327" i="3" l="1"/>
  <c r="AH327" i="3"/>
  <c r="AB327" i="3"/>
  <c r="AC327" i="3" l="1"/>
  <c r="AD327" i="3" s="1"/>
  <c r="AE327" i="3" s="1"/>
  <c r="AF327" i="3" s="1"/>
  <c r="Y328" i="3" s="1"/>
  <c r="AA328" i="3" s="1"/>
  <c r="AG328" i="3" l="1"/>
  <c r="AH328" i="3"/>
  <c r="AB328" i="3"/>
  <c r="AC328" i="3" l="1"/>
  <c r="AD328" i="3" s="1"/>
  <c r="AE328" i="3" s="1"/>
  <c r="AF328" i="3" s="1"/>
  <c r="Y329" i="3" s="1"/>
  <c r="AA329" i="3" s="1"/>
  <c r="AG329" i="3" l="1"/>
  <c r="AH329" i="3"/>
  <c r="AB329" i="3"/>
  <c r="AC329" i="3" l="1"/>
  <c r="AD329" i="3" s="1"/>
  <c r="AE329" i="3" s="1"/>
  <c r="AF329" i="3" s="1"/>
  <c r="Y330" i="3" s="1"/>
  <c r="AA330" i="3" s="1"/>
  <c r="AG330" i="3" l="1"/>
  <c r="AH330" i="3"/>
  <c r="AB330" i="3"/>
  <c r="AC330" i="3" l="1"/>
  <c r="AD330" i="3" s="1"/>
  <c r="AE330" i="3" s="1"/>
  <c r="AF330" i="3" s="1"/>
  <c r="Y331" i="3" s="1"/>
  <c r="AA331" i="3" s="1"/>
  <c r="AG331" i="3" l="1"/>
  <c r="AH331" i="3"/>
  <c r="AB331" i="3"/>
  <c r="AC331" i="3" l="1"/>
  <c r="AD331" i="3" s="1"/>
  <c r="AE331" i="3" s="1"/>
  <c r="AF331" i="3" s="1"/>
  <c r="Y332" i="3" s="1"/>
  <c r="AA332" i="3" s="1"/>
  <c r="AG332" i="3" l="1"/>
  <c r="AH332" i="3"/>
  <c r="AB332" i="3"/>
  <c r="AC332" i="3" l="1"/>
  <c r="AD332" i="3" s="1"/>
  <c r="AE332" i="3" s="1"/>
  <c r="AF332" i="3" s="1"/>
  <c r="Y333" i="3" s="1"/>
  <c r="AA333" i="3" s="1"/>
  <c r="AG333" i="3" l="1"/>
  <c r="AH333" i="3"/>
  <c r="AB333" i="3"/>
  <c r="AC333" i="3" l="1"/>
  <c r="AD333" i="3" s="1"/>
  <c r="AE333" i="3" s="1"/>
  <c r="AF333" i="3" s="1"/>
  <c r="Y334" i="3" s="1"/>
  <c r="AA334" i="3" s="1"/>
  <c r="AG334" i="3" l="1"/>
  <c r="AH334" i="3"/>
  <c r="AB334" i="3"/>
  <c r="AC334" i="3" l="1"/>
  <c r="AD334" i="3" s="1"/>
  <c r="AE334" i="3" s="1"/>
  <c r="AF334" i="3" s="1"/>
  <c r="Y335" i="3" s="1"/>
  <c r="AA335" i="3" s="1"/>
  <c r="AG335" i="3" l="1"/>
  <c r="AH335" i="3"/>
  <c r="AB335" i="3"/>
  <c r="AC335" i="3" l="1"/>
  <c r="AD335" i="3" s="1"/>
  <c r="AE335" i="3" s="1"/>
  <c r="AF335" i="3" s="1"/>
  <c r="Y336" i="3" s="1"/>
  <c r="AA336" i="3" s="1"/>
  <c r="AG336" i="3" l="1"/>
  <c r="AH336" i="3"/>
  <c r="AB336" i="3"/>
  <c r="AC336" i="3" l="1"/>
  <c r="AD336" i="3" s="1"/>
  <c r="AE336" i="3" s="1"/>
  <c r="AF336" i="3" s="1"/>
  <c r="Y337" i="3" s="1"/>
  <c r="AA337" i="3" s="1"/>
  <c r="AG337" i="3" l="1"/>
  <c r="AH337" i="3"/>
  <c r="AB337" i="3"/>
  <c r="AC337" i="3" l="1"/>
  <c r="AD337" i="3" s="1"/>
  <c r="AE337" i="3" s="1"/>
  <c r="AF337" i="3" s="1"/>
  <c r="Y338" i="3" s="1"/>
  <c r="AA338" i="3" s="1"/>
  <c r="AG338" i="3" l="1"/>
  <c r="AH338" i="3"/>
  <c r="AB338" i="3"/>
  <c r="AC338" i="3" l="1"/>
  <c r="AD338" i="3" s="1"/>
  <c r="AE338" i="3" s="1"/>
  <c r="AF338" i="3" s="1"/>
  <c r="Y339" i="3" s="1"/>
  <c r="AA339" i="3" s="1"/>
  <c r="AG339" i="3" l="1"/>
  <c r="AH339" i="3"/>
  <c r="AB339" i="3"/>
  <c r="AC339" i="3" l="1"/>
  <c r="AD339" i="3" s="1"/>
  <c r="AE339" i="3" s="1"/>
  <c r="AF339" i="3" s="1"/>
  <c r="Y340" i="3" s="1"/>
  <c r="AA340" i="3" s="1"/>
  <c r="AG340" i="3" l="1"/>
  <c r="AH340" i="3"/>
  <c r="AB340" i="3"/>
  <c r="AC340" i="3" l="1"/>
  <c r="AD340" i="3" s="1"/>
  <c r="AE340" i="3" s="1"/>
  <c r="AF340" i="3" s="1"/>
  <c r="Y341" i="3" s="1"/>
  <c r="AA341" i="3" s="1"/>
  <c r="AG341" i="3" l="1"/>
  <c r="AH341" i="3"/>
  <c r="AB341" i="3"/>
  <c r="AC341" i="3" l="1"/>
  <c r="AD341" i="3" s="1"/>
  <c r="AE341" i="3" s="1"/>
  <c r="AF341" i="3" s="1"/>
  <c r="Y342" i="3" s="1"/>
  <c r="AA342" i="3" s="1"/>
  <c r="AG342" i="3" l="1"/>
  <c r="AH342" i="3"/>
  <c r="AB342" i="3"/>
  <c r="AC342" i="3" l="1"/>
  <c r="AD342" i="3" s="1"/>
  <c r="AE342" i="3" s="1"/>
  <c r="AF342" i="3" s="1"/>
  <c r="Y343" i="3" s="1"/>
  <c r="AA343" i="3" s="1"/>
  <c r="AG343" i="3" l="1"/>
  <c r="AH343" i="3"/>
  <c r="AB343" i="3"/>
  <c r="AC343" i="3" l="1"/>
  <c r="AD343" i="3" s="1"/>
  <c r="AE343" i="3" s="1"/>
  <c r="AF343" i="3" s="1"/>
  <c r="Y344" i="3" s="1"/>
  <c r="AA344" i="3" s="1"/>
  <c r="AG344" i="3" l="1"/>
  <c r="AH344" i="3"/>
  <c r="AB344" i="3"/>
  <c r="AC344" i="3" l="1"/>
  <c r="AD344" i="3" s="1"/>
  <c r="AE344" i="3" s="1"/>
  <c r="AF344" i="3" s="1"/>
  <c r="Y345" i="3" s="1"/>
  <c r="AA345" i="3" s="1"/>
  <c r="AG345" i="3" l="1"/>
  <c r="AH345" i="3"/>
  <c r="AB345" i="3"/>
  <c r="AC345" i="3" l="1"/>
  <c r="AD345" i="3" s="1"/>
  <c r="AE345" i="3" s="1"/>
  <c r="AF345" i="3" s="1"/>
  <c r="Y346" i="3" s="1"/>
  <c r="AA346" i="3" s="1"/>
  <c r="AG346" i="3" l="1"/>
  <c r="AH346" i="3"/>
  <c r="AB346" i="3"/>
  <c r="AC346" i="3" l="1"/>
  <c r="AD346" i="3" s="1"/>
  <c r="AE346" i="3" s="1"/>
  <c r="AF346" i="3" s="1"/>
  <c r="Y347" i="3" s="1"/>
  <c r="AA347" i="3" s="1"/>
  <c r="AG347" i="3" l="1"/>
  <c r="AH347" i="3"/>
  <c r="AB347" i="3"/>
  <c r="AC347" i="3" l="1"/>
  <c r="AD347" i="3" s="1"/>
  <c r="AE347" i="3" s="1"/>
  <c r="AF347" i="3" s="1"/>
  <c r="Y348" i="3" s="1"/>
  <c r="AA348" i="3" s="1"/>
  <c r="AG348" i="3" l="1"/>
  <c r="AH348" i="3"/>
  <c r="AB348" i="3"/>
  <c r="AC348" i="3" l="1"/>
  <c r="AD348" i="3" s="1"/>
  <c r="AE348" i="3" s="1"/>
  <c r="AF348" i="3" s="1"/>
  <c r="Y349" i="3" s="1"/>
  <c r="AA349" i="3" s="1"/>
  <c r="AG349" i="3" l="1"/>
  <c r="AH349" i="3"/>
  <c r="AB349" i="3"/>
  <c r="AC349" i="3" l="1"/>
  <c r="AD349" i="3" s="1"/>
  <c r="AE349" i="3" s="1"/>
  <c r="AF349" i="3" s="1"/>
  <c r="Y350" i="3" s="1"/>
  <c r="AA350" i="3" s="1"/>
  <c r="AG350" i="3" l="1"/>
  <c r="AH350" i="3"/>
  <c r="AB350" i="3"/>
  <c r="AC350" i="3" l="1"/>
  <c r="AD350" i="3" s="1"/>
  <c r="AE350" i="3" s="1"/>
  <c r="AF350" i="3" s="1"/>
  <c r="Y351" i="3" s="1"/>
  <c r="AA351" i="3" s="1"/>
  <c r="AG351" i="3" l="1"/>
  <c r="AH351" i="3"/>
  <c r="AB351" i="3"/>
  <c r="AC351" i="3" l="1"/>
  <c r="AD351" i="3" s="1"/>
  <c r="AE351" i="3" s="1"/>
  <c r="AF351" i="3" s="1"/>
  <c r="Y352" i="3" s="1"/>
  <c r="AA352" i="3" s="1"/>
  <c r="AG352" i="3" l="1"/>
  <c r="AH352" i="3"/>
  <c r="AB352" i="3"/>
  <c r="AC352" i="3" l="1"/>
  <c r="AD352" i="3" s="1"/>
  <c r="AE352" i="3" s="1"/>
  <c r="AF352" i="3" s="1"/>
  <c r="Y353" i="3" s="1"/>
  <c r="AA353" i="3" s="1"/>
  <c r="AG353" i="3" l="1"/>
  <c r="AH353" i="3"/>
  <c r="AB353" i="3"/>
  <c r="AC353" i="3" l="1"/>
  <c r="AD353" i="3" s="1"/>
  <c r="AE353" i="3" s="1"/>
  <c r="AF353" i="3" s="1"/>
  <c r="Y354" i="3" s="1"/>
  <c r="AA354" i="3" s="1"/>
  <c r="AG354" i="3" l="1"/>
  <c r="AH354" i="3"/>
  <c r="AB354" i="3"/>
  <c r="AC354" i="3" l="1"/>
  <c r="AD354" i="3" s="1"/>
  <c r="AE354" i="3" s="1"/>
  <c r="AF354" i="3" s="1"/>
  <c r="Y355" i="3" s="1"/>
  <c r="AA355" i="3" s="1"/>
  <c r="AG355" i="3" l="1"/>
  <c r="AH355" i="3"/>
  <c r="AB355" i="3"/>
  <c r="AC355" i="3" l="1"/>
  <c r="AD355" i="3" s="1"/>
  <c r="AE355" i="3" s="1"/>
  <c r="AF355" i="3" s="1"/>
  <c r="Y356" i="3" s="1"/>
  <c r="AA356" i="3" s="1"/>
  <c r="AG356" i="3" l="1"/>
  <c r="AH356" i="3"/>
  <c r="AB356" i="3"/>
  <c r="AC356" i="3" l="1"/>
  <c r="AD356" i="3" s="1"/>
  <c r="AE356" i="3" s="1"/>
  <c r="AF356" i="3" s="1"/>
  <c r="Y357" i="3" s="1"/>
  <c r="AA357" i="3" s="1"/>
  <c r="AG357" i="3" l="1"/>
  <c r="AH357" i="3"/>
  <c r="AB357" i="3"/>
  <c r="AC357" i="3" l="1"/>
  <c r="AD357" i="3" s="1"/>
  <c r="AE357" i="3" s="1"/>
  <c r="AF357" i="3" s="1"/>
  <c r="Y358" i="3" s="1"/>
  <c r="AA358" i="3" s="1"/>
  <c r="AG358" i="3" l="1"/>
  <c r="AH358" i="3"/>
  <c r="AB358" i="3"/>
  <c r="AC358" i="3" l="1"/>
  <c r="AD358" i="3" s="1"/>
  <c r="AE358" i="3" s="1"/>
  <c r="AF358" i="3" s="1"/>
  <c r="Y359" i="3" s="1"/>
  <c r="AA359" i="3" s="1"/>
  <c r="AG359" i="3" l="1"/>
  <c r="AH359" i="3"/>
  <c r="AB359" i="3"/>
  <c r="AC359" i="3" l="1"/>
  <c r="AD359" i="3" s="1"/>
  <c r="AE359" i="3" s="1"/>
  <c r="AF359" i="3" s="1"/>
  <c r="Y360" i="3" s="1"/>
  <c r="AA360" i="3" s="1"/>
  <c r="AG360" i="3" l="1"/>
  <c r="AH360" i="3"/>
  <c r="AB360" i="3"/>
  <c r="AC360" i="3" l="1"/>
  <c r="AD360" i="3" s="1"/>
  <c r="AE360" i="3" s="1"/>
  <c r="AF360" i="3" s="1"/>
  <c r="Y361" i="3" s="1"/>
  <c r="AA361" i="3" s="1"/>
  <c r="AG361" i="3" l="1"/>
  <c r="AH361" i="3"/>
  <c r="AB361" i="3"/>
  <c r="AC361" i="3" l="1"/>
  <c r="AD361" i="3" s="1"/>
  <c r="AE361" i="3" s="1"/>
  <c r="AF361" i="3" s="1"/>
  <c r="Y362" i="3" s="1"/>
  <c r="AA362" i="3" s="1"/>
  <c r="AG362" i="3" l="1"/>
  <c r="AH362" i="3"/>
  <c r="AB362" i="3"/>
  <c r="AC362" i="3" l="1"/>
  <c r="AD362" i="3" s="1"/>
  <c r="AE362" i="3" s="1"/>
  <c r="AF362" i="3" s="1"/>
  <c r="Y363" i="3" s="1"/>
  <c r="AA363" i="3" s="1"/>
  <c r="AG363" i="3" l="1"/>
  <c r="AH363" i="3"/>
  <c r="AB363" i="3"/>
  <c r="AC363" i="3" l="1"/>
  <c r="AD363" i="3" s="1"/>
  <c r="AE363" i="3" s="1"/>
  <c r="AF363" i="3" s="1"/>
  <c r="Y364" i="3" s="1"/>
  <c r="AA364" i="3" s="1"/>
  <c r="AG364" i="3" l="1"/>
  <c r="AH364" i="3"/>
  <c r="AB364" i="3"/>
  <c r="AC364" i="3" l="1"/>
  <c r="AD364" i="3" s="1"/>
  <c r="AE364" i="3" s="1"/>
  <c r="AF364" i="3" s="1"/>
  <c r="Y365" i="3" s="1"/>
  <c r="AA365" i="3" s="1"/>
  <c r="AG365" i="3" l="1"/>
  <c r="AH365" i="3"/>
  <c r="AB365" i="3"/>
  <c r="AC365" i="3" l="1"/>
  <c r="AD365" i="3" s="1"/>
  <c r="AE365" i="3" s="1"/>
  <c r="AF365" i="3" s="1"/>
  <c r="Y366" i="3" s="1"/>
  <c r="AA366" i="3" s="1"/>
  <c r="AG366" i="3" l="1"/>
  <c r="AH366" i="3"/>
  <c r="AB366" i="3"/>
  <c r="AC366" i="3" l="1"/>
  <c r="AD366" i="3" s="1"/>
  <c r="AE366" i="3" s="1"/>
  <c r="AF366" i="3" s="1"/>
  <c r="Y367" i="3" s="1"/>
  <c r="AA367" i="3" s="1"/>
  <c r="AG367" i="3" l="1"/>
  <c r="AH367" i="3"/>
  <c r="AB367" i="3"/>
  <c r="AC367" i="3" l="1"/>
  <c r="AD367" i="3" s="1"/>
  <c r="AE367" i="3" s="1"/>
  <c r="AF367" i="3" s="1"/>
  <c r="Y368" i="3" s="1"/>
  <c r="AA368" i="3" s="1"/>
  <c r="AG368" i="3" l="1"/>
  <c r="AH368" i="3"/>
  <c r="AB368" i="3"/>
  <c r="AC368" i="3" l="1"/>
  <c r="AD368" i="3" s="1"/>
  <c r="AE368" i="3" s="1"/>
  <c r="AF368" i="3" s="1"/>
  <c r="Y369" i="3" s="1"/>
  <c r="AA369" i="3" s="1"/>
  <c r="AG369" i="3" l="1"/>
  <c r="AH369" i="3"/>
  <c r="AB369" i="3"/>
  <c r="AC369" i="3" l="1"/>
  <c r="AD369" i="3" s="1"/>
  <c r="AE369" i="3" s="1"/>
  <c r="AF369" i="3" s="1"/>
  <c r="Y370" i="3" s="1"/>
  <c r="AA370" i="3" s="1"/>
  <c r="AG370" i="3" l="1"/>
  <c r="AH370" i="3"/>
  <c r="AB370" i="3"/>
  <c r="AC370" i="3" l="1"/>
  <c r="AD370" i="3" s="1"/>
  <c r="AE370" i="3" s="1"/>
  <c r="AF370" i="3" s="1"/>
  <c r="Y371" i="3" s="1"/>
  <c r="AA371" i="3" s="1"/>
  <c r="AG371" i="3" l="1"/>
  <c r="AH371" i="3"/>
  <c r="AB371" i="3"/>
  <c r="AC371" i="3" l="1"/>
  <c r="AD371" i="3" s="1"/>
  <c r="AE371" i="3" s="1"/>
  <c r="AF371" i="3" s="1"/>
  <c r="Y372" i="3" s="1"/>
  <c r="AA372" i="3" s="1"/>
  <c r="AG372" i="3" l="1"/>
  <c r="AH372" i="3"/>
  <c r="AB372" i="3"/>
  <c r="AC372" i="3" l="1"/>
  <c r="AD372" i="3" s="1"/>
  <c r="AE372" i="3" s="1"/>
  <c r="AF372" i="3" s="1"/>
  <c r="Y373" i="3" s="1"/>
  <c r="AA373" i="3" s="1"/>
  <c r="AG373" i="3" l="1"/>
  <c r="AH373" i="3"/>
  <c r="AB373" i="3"/>
  <c r="AC373" i="3" l="1"/>
  <c r="AD373" i="3" s="1"/>
  <c r="AE373" i="3" s="1"/>
  <c r="AF373" i="3" s="1"/>
  <c r="Y374" i="3" s="1"/>
  <c r="AA374" i="3" s="1"/>
  <c r="AG374" i="3" l="1"/>
  <c r="AH374" i="3"/>
  <c r="AB374" i="3"/>
  <c r="AC374" i="3" l="1"/>
  <c r="AD374" i="3" s="1"/>
  <c r="AE374" i="3" s="1"/>
  <c r="AF374" i="3" s="1"/>
  <c r="Y375" i="3" s="1"/>
  <c r="AA375" i="3" s="1"/>
  <c r="AG375" i="3" l="1"/>
  <c r="AH375" i="3"/>
  <c r="AB375" i="3"/>
  <c r="AC375" i="3" l="1"/>
  <c r="AD375" i="3" s="1"/>
  <c r="AE375" i="3" s="1"/>
  <c r="AF375" i="3" s="1"/>
  <c r="Y376" i="3" s="1"/>
  <c r="AA376" i="3" s="1"/>
  <c r="AG376" i="3" l="1"/>
  <c r="AH376" i="3"/>
  <c r="AB376" i="3"/>
  <c r="AC376" i="3" l="1"/>
  <c r="AD376" i="3" s="1"/>
  <c r="AE376" i="3" s="1"/>
  <c r="AF376" i="3" s="1"/>
  <c r="Y377" i="3" s="1"/>
  <c r="AA377" i="3" s="1"/>
  <c r="AG377" i="3" l="1"/>
  <c r="AH377" i="3"/>
  <c r="AB377" i="3"/>
  <c r="AC377" i="3" l="1"/>
  <c r="AD377" i="3" s="1"/>
  <c r="AE377" i="3" s="1"/>
  <c r="AF377" i="3" s="1"/>
  <c r="Y378" i="3" s="1"/>
  <c r="AA378" i="3" s="1"/>
  <c r="AG378" i="3" l="1"/>
  <c r="AH378" i="3"/>
  <c r="AB378" i="3"/>
  <c r="AC378" i="3" l="1"/>
  <c r="AD378" i="3" s="1"/>
  <c r="AE378" i="3" s="1"/>
  <c r="AF378" i="3" s="1"/>
  <c r="Y379" i="3" s="1"/>
  <c r="AA379" i="3" s="1"/>
  <c r="AG379" i="3" l="1"/>
  <c r="AH379" i="3"/>
  <c r="AB379" i="3"/>
  <c r="AC379" i="3" l="1"/>
  <c r="AD379" i="3" s="1"/>
  <c r="AE379" i="3" s="1"/>
  <c r="AF379" i="3" s="1"/>
  <c r="Y380" i="3" s="1"/>
  <c r="AA380" i="3" s="1"/>
  <c r="AG380" i="3" l="1"/>
  <c r="AH380" i="3"/>
  <c r="AB380" i="3"/>
  <c r="AC380" i="3" l="1"/>
  <c r="AD380" i="3" s="1"/>
  <c r="AE380" i="3" s="1"/>
  <c r="AF380" i="3" s="1"/>
  <c r="Y381" i="3" s="1"/>
  <c r="AA381" i="3" s="1"/>
  <c r="AG381" i="3" l="1"/>
  <c r="AH381" i="3"/>
  <c r="AB381" i="3"/>
  <c r="AC381" i="3" l="1"/>
  <c r="AD381" i="3" s="1"/>
  <c r="AE381" i="3" s="1"/>
  <c r="AF381" i="3" s="1"/>
  <c r="Y382" i="3" s="1"/>
  <c r="AA382" i="3" s="1"/>
  <c r="AG382" i="3" l="1"/>
  <c r="AH382" i="3"/>
  <c r="AB382" i="3"/>
  <c r="AC382" i="3" l="1"/>
  <c r="AD382" i="3" s="1"/>
  <c r="AE382" i="3" s="1"/>
  <c r="AF382" i="3" s="1"/>
  <c r="Y383" i="3" s="1"/>
  <c r="AA383" i="3" s="1"/>
  <c r="AG383" i="3" l="1"/>
  <c r="AH383" i="3"/>
  <c r="AB383" i="3"/>
  <c r="AC383" i="3" l="1"/>
  <c r="AD383" i="3" s="1"/>
  <c r="AE383" i="3" s="1"/>
  <c r="AF383" i="3" s="1"/>
  <c r="Y384" i="3" s="1"/>
  <c r="AA384" i="3" s="1"/>
  <c r="AG384" i="3" l="1"/>
  <c r="AH384" i="3"/>
  <c r="AB384" i="3"/>
  <c r="AC384" i="3" l="1"/>
  <c r="AD384" i="3" s="1"/>
  <c r="AE384" i="3" s="1"/>
  <c r="AF384" i="3" s="1"/>
  <c r="Y385" i="3" s="1"/>
  <c r="AA385" i="3" s="1"/>
  <c r="AG385" i="3" l="1"/>
  <c r="AH385" i="3"/>
  <c r="AB385" i="3"/>
  <c r="AC385" i="3" l="1"/>
  <c r="AD385" i="3" s="1"/>
  <c r="AE385" i="3" s="1"/>
  <c r="AF385" i="3" s="1"/>
  <c r="Y386" i="3" s="1"/>
  <c r="AA386" i="3" s="1"/>
  <c r="AG386" i="3" l="1"/>
  <c r="AH386" i="3"/>
  <c r="AB386" i="3"/>
  <c r="AC386" i="3" l="1"/>
  <c r="AD386" i="3" s="1"/>
  <c r="AE386" i="3" s="1"/>
  <c r="AF386" i="3" s="1"/>
  <c r="Y387" i="3" s="1"/>
  <c r="AA387" i="3" s="1"/>
  <c r="AG387" i="3" l="1"/>
  <c r="AH387" i="3"/>
  <c r="AB387" i="3"/>
  <c r="AC387" i="3" l="1"/>
  <c r="AD387" i="3" s="1"/>
  <c r="AE387" i="3" s="1"/>
  <c r="AF387" i="3" s="1"/>
  <c r="Y388" i="3" s="1"/>
  <c r="AA388" i="3" s="1"/>
  <c r="AG388" i="3" l="1"/>
  <c r="AH388" i="3"/>
  <c r="AB388" i="3"/>
  <c r="AC388" i="3" l="1"/>
  <c r="AD388" i="3" s="1"/>
  <c r="AE388" i="3" s="1"/>
  <c r="AF388" i="3" s="1"/>
  <c r="Y389" i="3" s="1"/>
  <c r="AA389" i="3" s="1"/>
  <c r="AG389" i="3" l="1"/>
  <c r="AH389" i="3"/>
  <c r="AB389" i="3"/>
  <c r="AC389" i="3" l="1"/>
  <c r="AD389" i="3" s="1"/>
  <c r="AE389" i="3" s="1"/>
  <c r="AF389" i="3" s="1"/>
  <c r="Y390" i="3" s="1"/>
  <c r="AA390" i="3" s="1"/>
  <c r="AG390" i="3" l="1"/>
  <c r="AH390" i="3"/>
  <c r="AB390" i="3"/>
  <c r="AC390" i="3" l="1"/>
  <c r="AD390" i="3" s="1"/>
  <c r="AE390" i="3" s="1"/>
  <c r="AF390" i="3" s="1"/>
  <c r="Y391" i="3" s="1"/>
  <c r="AA391" i="3" s="1"/>
  <c r="AG391" i="3" l="1"/>
  <c r="AH391" i="3"/>
  <c r="AB391" i="3"/>
  <c r="AC391" i="3" l="1"/>
  <c r="AD391" i="3" s="1"/>
  <c r="AE391" i="3" s="1"/>
  <c r="AF391" i="3" s="1"/>
  <c r="Y392" i="3" s="1"/>
  <c r="AA392" i="3" s="1"/>
  <c r="AG392" i="3" l="1"/>
  <c r="AH392" i="3"/>
  <c r="AB392" i="3"/>
  <c r="AC392" i="3" l="1"/>
  <c r="AD392" i="3" s="1"/>
  <c r="AE392" i="3" s="1"/>
  <c r="AF392" i="3" s="1"/>
  <c r="Y393" i="3" s="1"/>
  <c r="AA393" i="3" s="1"/>
  <c r="AG393" i="3" l="1"/>
  <c r="AH393" i="3"/>
  <c r="AB393" i="3"/>
  <c r="AC393" i="3" l="1"/>
  <c r="AD393" i="3" s="1"/>
  <c r="AE393" i="3" s="1"/>
  <c r="AF393" i="3" s="1"/>
  <c r="Y394" i="3" s="1"/>
  <c r="AA394" i="3" s="1"/>
  <c r="AG394" i="3" l="1"/>
  <c r="AH394" i="3"/>
  <c r="AB394" i="3"/>
  <c r="AC394" i="3" l="1"/>
  <c r="AD394" i="3" s="1"/>
  <c r="AE394" i="3" s="1"/>
  <c r="AF394" i="3" s="1"/>
  <c r="Y395" i="3" s="1"/>
  <c r="AA395" i="3" s="1"/>
  <c r="AG395" i="3" l="1"/>
  <c r="AH395" i="3"/>
  <c r="AB395" i="3"/>
  <c r="AC395" i="3" l="1"/>
  <c r="AD395" i="3" s="1"/>
  <c r="AE395" i="3" s="1"/>
  <c r="AF395" i="3" s="1"/>
  <c r="Y396" i="3" s="1"/>
  <c r="AA396" i="3" s="1"/>
  <c r="AG396" i="3" l="1"/>
  <c r="AH396" i="3"/>
  <c r="AB396" i="3"/>
  <c r="AC396" i="3" l="1"/>
  <c r="AD396" i="3" s="1"/>
  <c r="AE396" i="3" s="1"/>
  <c r="AF396" i="3" s="1"/>
  <c r="Y397" i="3" s="1"/>
  <c r="AA397" i="3" s="1"/>
  <c r="AG397" i="3" l="1"/>
  <c r="AH397" i="3"/>
  <c r="AB397" i="3"/>
  <c r="AC397" i="3" l="1"/>
  <c r="AD397" i="3" s="1"/>
  <c r="AE397" i="3" s="1"/>
  <c r="AF397" i="3" s="1"/>
  <c r="Y398" i="3" s="1"/>
  <c r="AA398" i="3" s="1"/>
  <c r="AG398" i="3" l="1"/>
  <c r="AH398" i="3"/>
  <c r="AB398" i="3"/>
  <c r="AC398" i="3" l="1"/>
  <c r="AD398" i="3" s="1"/>
  <c r="AE398" i="3" s="1"/>
  <c r="AF398" i="3" s="1"/>
  <c r="Y399" i="3" s="1"/>
  <c r="AA399" i="3" s="1"/>
  <c r="AG399" i="3" l="1"/>
  <c r="AH399" i="3"/>
  <c r="AB399" i="3"/>
  <c r="AC399" i="3" l="1"/>
  <c r="AD399" i="3" s="1"/>
  <c r="AE399" i="3" s="1"/>
  <c r="AF399" i="3" s="1"/>
  <c r="Y400" i="3" s="1"/>
  <c r="AA400" i="3" s="1"/>
  <c r="AG400" i="3" l="1"/>
  <c r="AH400" i="3"/>
  <c r="AB400" i="3"/>
  <c r="AC400" i="3" l="1"/>
  <c r="AD400" i="3" s="1"/>
  <c r="AE400" i="3" s="1"/>
  <c r="AF400" i="3" s="1"/>
  <c r="Y401" i="3" s="1"/>
  <c r="AA401" i="3" s="1"/>
  <c r="AG401" i="3" l="1"/>
  <c r="AH401" i="3"/>
  <c r="AB401" i="3"/>
  <c r="AC401" i="3" l="1"/>
  <c r="AD401" i="3" s="1"/>
  <c r="AE401" i="3" s="1"/>
  <c r="AF401" i="3" s="1"/>
  <c r="Y402" i="3" s="1"/>
  <c r="AA402" i="3" s="1"/>
  <c r="AG402" i="3" l="1"/>
  <c r="AH402" i="3"/>
  <c r="AB402" i="3"/>
  <c r="AC402" i="3" l="1"/>
  <c r="AD402" i="3" s="1"/>
  <c r="AE402" i="3" s="1"/>
  <c r="AF402" i="3" s="1"/>
  <c r="Y403" i="3" s="1"/>
  <c r="AA403" i="3" s="1"/>
  <c r="AG403" i="3" l="1"/>
  <c r="AH403" i="3"/>
  <c r="AB403" i="3"/>
  <c r="AC403" i="3" l="1"/>
  <c r="AD403" i="3" s="1"/>
  <c r="AE403" i="3" s="1"/>
  <c r="AF403" i="3" s="1"/>
  <c r="Y404" i="3" s="1"/>
  <c r="AA404" i="3" s="1"/>
  <c r="AG404" i="3" l="1"/>
  <c r="AH404" i="3"/>
  <c r="AB404" i="3"/>
  <c r="AC404" i="3" l="1"/>
  <c r="AD404" i="3" s="1"/>
  <c r="AE404" i="3" s="1"/>
  <c r="AF404" i="3" s="1"/>
  <c r="Y405" i="3" s="1"/>
  <c r="AA405" i="3" s="1"/>
  <c r="AG405" i="3" l="1"/>
  <c r="AH405" i="3"/>
  <c r="AB405" i="3"/>
  <c r="AC405" i="3" l="1"/>
  <c r="AD405" i="3" s="1"/>
  <c r="AE405" i="3" s="1"/>
  <c r="AF405" i="3" s="1"/>
  <c r="Y406" i="3" s="1"/>
  <c r="AA406" i="3" s="1"/>
  <c r="AG406" i="3" l="1"/>
  <c r="AH406" i="3"/>
  <c r="AB406" i="3"/>
  <c r="AC406" i="3" l="1"/>
  <c r="AD406" i="3" s="1"/>
  <c r="AE406" i="3" s="1"/>
  <c r="AF406" i="3" s="1"/>
  <c r="Y407" i="3" s="1"/>
  <c r="AA407" i="3" s="1"/>
  <c r="AG407" i="3" l="1"/>
  <c r="AH407" i="3"/>
  <c r="AB407" i="3"/>
  <c r="AC407" i="3" l="1"/>
  <c r="AD407" i="3" s="1"/>
  <c r="AE407" i="3" s="1"/>
  <c r="AF407" i="3" s="1"/>
  <c r="Y408" i="3" s="1"/>
  <c r="AA408" i="3" s="1"/>
  <c r="AG408" i="3" l="1"/>
  <c r="AH408" i="3"/>
  <c r="AB408" i="3"/>
  <c r="AC408" i="3" l="1"/>
  <c r="AD408" i="3" s="1"/>
  <c r="AE408" i="3" s="1"/>
  <c r="AF408" i="3" s="1"/>
  <c r="Y409" i="3" s="1"/>
  <c r="AA409" i="3" s="1"/>
  <c r="AG409" i="3" l="1"/>
  <c r="AH409" i="3"/>
  <c r="AB409" i="3"/>
  <c r="AC409" i="3" l="1"/>
  <c r="AD409" i="3" s="1"/>
  <c r="AE409" i="3" s="1"/>
  <c r="AF409" i="3" s="1"/>
  <c r="Y410" i="3" s="1"/>
  <c r="AA410" i="3" s="1"/>
  <c r="AG410" i="3" l="1"/>
  <c r="AH410" i="3"/>
  <c r="AB410" i="3"/>
  <c r="AC410" i="3" l="1"/>
  <c r="AD410" i="3" s="1"/>
  <c r="AE410" i="3" s="1"/>
  <c r="AF410" i="3" s="1"/>
  <c r="Y411" i="3" s="1"/>
  <c r="AA411" i="3" s="1"/>
  <c r="AG411" i="3" l="1"/>
  <c r="AH411" i="3"/>
  <c r="AB411" i="3"/>
  <c r="AC411" i="3" l="1"/>
  <c r="AD411" i="3" s="1"/>
  <c r="AE411" i="3" s="1"/>
  <c r="AF411" i="3" s="1"/>
  <c r="Y412" i="3" s="1"/>
  <c r="AA412" i="3" s="1"/>
  <c r="AG412" i="3" l="1"/>
  <c r="AH412" i="3"/>
  <c r="AB412" i="3"/>
  <c r="AC412" i="3" l="1"/>
  <c r="AD412" i="3" s="1"/>
  <c r="AE412" i="3" s="1"/>
  <c r="AF412" i="3" s="1"/>
  <c r="Y413" i="3" s="1"/>
  <c r="AA413" i="3" s="1"/>
  <c r="AG413" i="3" l="1"/>
  <c r="AH413" i="3"/>
  <c r="AB413" i="3"/>
  <c r="AC413" i="3" l="1"/>
  <c r="AD413" i="3" s="1"/>
  <c r="AE413" i="3" s="1"/>
  <c r="AF413" i="3" s="1"/>
  <c r="Y414" i="3" s="1"/>
  <c r="AA414" i="3" s="1"/>
  <c r="AG414" i="3" l="1"/>
  <c r="AH414" i="3"/>
  <c r="AB414" i="3"/>
  <c r="AC414" i="3" l="1"/>
  <c r="AD414" i="3" s="1"/>
  <c r="AE414" i="3" s="1"/>
  <c r="AF414" i="3" s="1"/>
  <c r="Y415" i="3" s="1"/>
  <c r="AA415" i="3" s="1"/>
  <c r="AG415" i="3" l="1"/>
  <c r="AH415" i="3"/>
  <c r="AB415" i="3"/>
  <c r="AC415" i="3" l="1"/>
  <c r="AD415" i="3" s="1"/>
  <c r="AE415" i="3" s="1"/>
  <c r="AF415" i="3" s="1"/>
  <c r="Y416" i="3" s="1"/>
  <c r="AA416" i="3" s="1"/>
  <c r="AG416" i="3" l="1"/>
  <c r="AH416" i="3"/>
  <c r="AB416" i="3"/>
  <c r="AC416" i="3" l="1"/>
  <c r="AD416" i="3" s="1"/>
  <c r="AE416" i="3" s="1"/>
  <c r="AF416" i="3" s="1"/>
  <c r="Y417" i="3" s="1"/>
  <c r="AA417" i="3" s="1"/>
  <c r="AG417" i="3" l="1"/>
  <c r="AH417" i="3"/>
  <c r="AB417" i="3"/>
  <c r="AC417" i="3" l="1"/>
  <c r="AD417" i="3" s="1"/>
  <c r="AE417" i="3" s="1"/>
  <c r="AF417" i="3" s="1"/>
  <c r="Y418" i="3" s="1"/>
  <c r="AA418" i="3" s="1"/>
  <c r="AG418" i="3" l="1"/>
  <c r="AH418" i="3"/>
  <c r="AB418" i="3"/>
  <c r="AC418" i="3" l="1"/>
  <c r="AD418" i="3" s="1"/>
  <c r="AE418" i="3" s="1"/>
  <c r="AF418" i="3" s="1"/>
  <c r="Y419" i="3" s="1"/>
  <c r="AA419" i="3" s="1"/>
  <c r="AG419" i="3" l="1"/>
  <c r="AH419" i="3"/>
  <c r="AB419" i="3"/>
  <c r="AC419" i="3" l="1"/>
  <c r="AD419" i="3" s="1"/>
  <c r="AE419" i="3" s="1"/>
  <c r="AF419" i="3" s="1"/>
  <c r="Y420" i="3" s="1"/>
  <c r="AA420" i="3" s="1"/>
  <c r="AG420" i="3" l="1"/>
  <c r="AH420" i="3"/>
  <c r="AB420" i="3"/>
  <c r="AC420" i="3" l="1"/>
  <c r="AD420" i="3" s="1"/>
  <c r="AE420" i="3" s="1"/>
  <c r="AF420" i="3" s="1"/>
  <c r="Y421" i="3" s="1"/>
  <c r="AA421" i="3" s="1"/>
  <c r="AG421" i="3" l="1"/>
  <c r="AH421" i="3"/>
  <c r="AB421" i="3"/>
  <c r="AC421" i="3" l="1"/>
  <c r="AD421" i="3" s="1"/>
  <c r="AE421" i="3" s="1"/>
  <c r="AF421" i="3" s="1"/>
  <c r="Y422" i="3" s="1"/>
  <c r="AA422" i="3" s="1"/>
  <c r="AG422" i="3" l="1"/>
  <c r="AH422" i="3"/>
  <c r="AB422" i="3"/>
  <c r="AC422" i="3" l="1"/>
  <c r="AD422" i="3" s="1"/>
  <c r="AE422" i="3" s="1"/>
  <c r="AF422" i="3" s="1"/>
  <c r="Y423" i="3" s="1"/>
  <c r="AA423" i="3" s="1"/>
  <c r="AG423" i="3" l="1"/>
  <c r="AH423" i="3"/>
  <c r="AB423" i="3"/>
  <c r="AC423" i="3" l="1"/>
  <c r="AD423" i="3" s="1"/>
  <c r="AE423" i="3" s="1"/>
  <c r="AF423" i="3" s="1"/>
  <c r="Y424" i="3" s="1"/>
  <c r="AA424" i="3" s="1"/>
  <c r="AG424" i="3" l="1"/>
  <c r="AH424" i="3"/>
  <c r="AB424" i="3"/>
  <c r="AC424" i="3" l="1"/>
  <c r="AD424" i="3" s="1"/>
  <c r="AE424" i="3" s="1"/>
  <c r="AF424" i="3" s="1"/>
  <c r="Y425" i="3" s="1"/>
  <c r="AA425" i="3" s="1"/>
  <c r="AG425" i="3" l="1"/>
  <c r="AH425" i="3"/>
  <c r="AB425" i="3"/>
  <c r="AC425" i="3" l="1"/>
  <c r="AD425" i="3" s="1"/>
  <c r="AE425" i="3" s="1"/>
  <c r="AF425" i="3" s="1"/>
  <c r="Y426" i="3" s="1"/>
  <c r="AA426" i="3" s="1"/>
  <c r="AG426" i="3" l="1"/>
  <c r="AH426" i="3"/>
  <c r="AB426" i="3"/>
  <c r="AC426" i="3" l="1"/>
  <c r="AD426" i="3" s="1"/>
  <c r="AE426" i="3" s="1"/>
  <c r="AF426" i="3" s="1"/>
  <c r="Y427" i="3" s="1"/>
  <c r="AA427" i="3" s="1"/>
  <c r="AG427" i="3" l="1"/>
  <c r="AH427" i="3"/>
  <c r="AB427" i="3"/>
  <c r="AC427" i="3" l="1"/>
  <c r="AD427" i="3" s="1"/>
  <c r="AE427" i="3" s="1"/>
  <c r="AF427" i="3" s="1"/>
  <c r="Y428" i="3" s="1"/>
  <c r="AA428" i="3" s="1"/>
  <c r="AG428" i="3" l="1"/>
  <c r="AH428" i="3"/>
  <c r="AB428" i="3"/>
  <c r="AC428" i="3" l="1"/>
  <c r="AD428" i="3" s="1"/>
  <c r="AE428" i="3" s="1"/>
  <c r="AF428" i="3" s="1"/>
  <c r="Y429" i="3" s="1"/>
  <c r="AA429" i="3" s="1"/>
  <c r="AG429" i="3" l="1"/>
  <c r="AH429" i="3"/>
  <c r="AB429" i="3"/>
  <c r="AC429" i="3" l="1"/>
  <c r="AD429" i="3" s="1"/>
  <c r="AE429" i="3" s="1"/>
  <c r="AF429" i="3" s="1"/>
  <c r="Y430" i="3" s="1"/>
  <c r="AA430" i="3" s="1"/>
  <c r="AG430" i="3" l="1"/>
  <c r="AH430" i="3"/>
  <c r="AB430" i="3"/>
  <c r="AC430" i="3" l="1"/>
  <c r="AD430" i="3" s="1"/>
  <c r="AE430" i="3" s="1"/>
  <c r="AF430" i="3" s="1"/>
  <c r="Y431" i="3" s="1"/>
  <c r="AA431" i="3" s="1"/>
  <c r="AG431" i="3" l="1"/>
  <c r="AH431" i="3"/>
  <c r="AB431" i="3"/>
  <c r="AC431" i="3" l="1"/>
  <c r="AD431" i="3" s="1"/>
  <c r="AE431" i="3" s="1"/>
  <c r="AF431" i="3" s="1"/>
  <c r="Y432" i="3" s="1"/>
  <c r="AA432" i="3" s="1"/>
  <c r="AG432" i="3" l="1"/>
  <c r="AH432" i="3"/>
  <c r="AB432" i="3"/>
  <c r="AC432" i="3" l="1"/>
  <c r="AD432" i="3" s="1"/>
  <c r="AE432" i="3" s="1"/>
  <c r="AF432" i="3" s="1"/>
  <c r="Y433" i="3" s="1"/>
  <c r="AA433" i="3" s="1"/>
  <c r="AG433" i="3" l="1"/>
  <c r="AH433" i="3"/>
  <c r="AB433" i="3"/>
  <c r="AC433" i="3" l="1"/>
  <c r="AD433" i="3" s="1"/>
  <c r="AE433" i="3" s="1"/>
  <c r="AF433" i="3" s="1"/>
  <c r="Y434" i="3" s="1"/>
  <c r="AA434" i="3" s="1"/>
  <c r="AG434" i="3" l="1"/>
  <c r="AH434" i="3"/>
  <c r="AB434" i="3"/>
  <c r="AC434" i="3" l="1"/>
  <c r="AD434" i="3" s="1"/>
  <c r="AE434" i="3" s="1"/>
  <c r="AF434" i="3" s="1"/>
  <c r="Y435" i="3" s="1"/>
  <c r="AA435" i="3" s="1"/>
  <c r="AG435" i="3" l="1"/>
  <c r="AH435" i="3"/>
  <c r="AB435" i="3"/>
  <c r="AC435" i="3" l="1"/>
  <c r="AD435" i="3" s="1"/>
  <c r="AE435" i="3" s="1"/>
  <c r="AF435" i="3" s="1"/>
  <c r="Y436" i="3" s="1"/>
  <c r="AA436" i="3" s="1"/>
  <c r="AG436" i="3" l="1"/>
  <c r="AH436" i="3"/>
  <c r="AB436" i="3"/>
  <c r="AC436" i="3" l="1"/>
  <c r="AD436" i="3" s="1"/>
  <c r="AE436" i="3" s="1"/>
  <c r="AF436" i="3" s="1"/>
  <c r="Y437" i="3" s="1"/>
  <c r="AA437" i="3" s="1"/>
  <c r="AG437" i="3" l="1"/>
  <c r="AH437" i="3"/>
  <c r="AB437" i="3"/>
  <c r="AC437" i="3" l="1"/>
  <c r="AD437" i="3" s="1"/>
  <c r="AE437" i="3" s="1"/>
  <c r="AF437" i="3" s="1"/>
  <c r="Y438" i="3" s="1"/>
  <c r="AA438" i="3" s="1"/>
  <c r="AG438" i="3" l="1"/>
  <c r="AH438" i="3"/>
  <c r="AB438" i="3"/>
  <c r="AC438" i="3" l="1"/>
  <c r="AD438" i="3" s="1"/>
  <c r="AE438" i="3" s="1"/>
  <c r="AF438" i="3" s="1"/>
  <c r="Y439" i="3" s="1"/>
  <c r="AA439" i="3" s="1"/>
  <c r="AG439" i="3" l="1"/>
  <c r="AH439" i="3"/>
  <c r="AB439" i="3"/>
  <c r="AC439" i="3" l="1"/>
  <c r="AD439" i="3" s="1"/>
  <c r="AE439" i="3" s="1"/>
  <c r="AF439" i="3" s="1"/>
  <c r="Y440" i="3" s="1"/>
  <c r="AA440" i="3" s="1"/>
  <c r="AG440" i="3" l="1"/>
  <c r="AH440" i="3"/>
  <c r="AB440" i="3"/>
  <c r="AC440" i="3" l="1"/>
  <c r="AD440" i="3" s="1"/>
  <c r="AE440" i="3" s="1"/>
  <c r="AF440" i="3" s="1"/>
  <c r="Y441" i="3" s="1"/>
  <c r="AA441" i="3" s="1"/>
  <c r="AG441" i="3" l="1"/>
  <c r="AH441" i="3"/>
  <c r="AB441" i="3"/>
  <c r="AC441" i="3" l="1"/>
  <c r="AD441" i="3" s="1"/>
  <c r="AE441" i="3" s="1"/>
  <c r="AF441" i="3" s="1"/>
  <c r="Y442" i="3" s="1"/>
  <c r="AA442" i="3" s="1"/>
  <c r="AG442" i="3" l="1"/>
  <c r="AH442" i="3"/>
  <c r="AB442" i="3"/>
  <c r="AC442" i="3" l="1"/>
  <c r="AD442" i="3" s="1"/>
  <c r="AE442" i="3" s="1"/>
  <c r="AF442" i="3" s="1"/>
  <c r="Y443" i="3" s="1"/>
  <c r="AA443" i="3" s="1"/>
  <c r="AG443" i="3" l="1"/>
  <c r="AH443" i="3"/>
  <c r="AB443" i="3"/>
  <c r="AC443" i="3" l="1"/>
  <c r="AD443" i="3" s="1"/>
  <c r="AE443" i="3" s="1"/>
  <c r="AF443" i="3" s="1"/>
  <c r="Y444" i="3" s="1"/>
  <c r="AA444" i="3" s="1"/>
  <c r="AG444" i="3" l="1"/>
  <c r="AH444" i="3"/>
  <c r="AB444" i="3"/>
  <c r="AC444" i="3" l="1"/>
  <c r="AD444" i="3" s="1"/>
  <c r="AE444" i="3" s="1"/>
  <c r="AF444" i="3" s="1"/>
  <c r="Y445" i="3" s="1"/>
  <c r="AA445" i="3" s="1"/>
  <c r="AG445" i="3" l="1"/>
  <c r="AH445" i="3"/>
  <c r="AB445" i="3"/>
  <c r="AC445" i="3" l="1"/>
  <c r="AD445" i="3" s="1"/>
  <c r="AE445" i="3" s="1"/>
  <c r="AF445" i="3" s="1"/>
  <c r="Y446" i="3" s="1"/>
  <c r="AA446" i="3" s="1"/>
  <c r="AG446" i="3" l="1"/>
  <c r="AH446" i="3"/>
  <c r="AB446" i="3"/>
  <c r="AC446" i="3" l="1"/>
  <c r="AD446" i="3" s="1"/>
  <c r="AE446" i="3" s="1"/>
  <c r="AF446" i="3" s="1"/>
  <c r="Y447" i="3" s="1"/>
  <c r="AA447" i="3" s="1"/>
  <c r="AG447" i="3" l="1"/>
  <c r="AH447" i="3"/>
  <c r="AB447" i="3"/>
  <c r="AC447" i="3" l="1"/>
  <c r="AD447" i="3" s="1"/>
  <c r="AE447" i="3" s="1"/>
  <c r="AF447" i="3" s="1"/>
  <c r="Y448" i="3" s="1"/>
  <c r="AA448" i="3" s="1"/>
  <c r="AG448" i="3" l="1"/>
  <c r="AH448" i="3"/>
  <c r="AB448" i="3"/>
  <c r="AC448" i="3" l="1"/>
  <c r="AD448" i="3" s="1"/>
  <c r="AE448" i="3" s="1"/>
  <c r="AF448" i="3" s="1"/>
  <c r="Y449" i="3" s="1"/>
  <c r="AA449" i="3" s="1"/>
  <c r="AG449" i="3" l="1"/>
  <c r="AH449" i="3"/>
  <c r="AB449" i="3"/>
  <c r="AC449" i="3" l="1"/>
  <c r="AD449" i="3" s="1"/>
  <c r="AE449" i="3" s="1"/>
  <c r="AF449" i="3" s="1"/>
  <c r="Y450" i="3" s="1"/>
  <c r="AA450" i="3" s="1"/>
  <c r="AG450" i="3" l="1"/>
  <c r="AH450" i="3"/>
  <c r="AB450" i="3"/>
  <c r="AC450" i="3" l="1"/>
  <c r="AD450" i="3" s="1"/>
  <c r="AE450" i="3" s="1"/>
  <c r="AF450" i="3" s="1"/>
  <c r="Y451" i="3" s="1"/>
  <c r="AA451" i="3" s="1"/>
  <c r="AG451" i="3" l="1"/>
  <c r="AH451" i="3"/>
  <c r="AB451" i="3"/>
  <c r="AC451" i="3" l="1"/>
  <c r="AD451" i="3" s="1"/>
  <c r="AE451" i="3" s="1"/>
  <c r="AF451" i="3" s="1"/>
  <c r="Y452" i="3" s="1"/>
  <c r="AA452" i="3" s="1"/>
  <c r="AG452" i="3" l="1"/>
  <c r="AH452" i="3"/>
  <c r="AB452" i="3"/>
  <c r="AC452" i="3" l="1"/>
  <c r="AD452" i="3" s="1"/>
  <c r="AE452" i="3" s="1"/>
  <c r="AF452" i="3" s="1"/>
  <c r="Y453" i="3" s="1"/>
  <c r="AA453" i="3" s="1"/>
  <c r="AG453" i="3" l="1"/>
  <c r="AH453" i="3"/>
  <c r="AB453" i="3"/>
  <c r="AC453" i="3" l="1"/>
  <c r="AD453" i="3" s="1"/>
  <c r="AE453" i="3" s="1"/>
  <c r="AF453" i="3" s="1"/>
  <c r="Y454" i="3" s="1"/>
  <c r="AA454" i="3" s="1"/>
  <c r="AG454" i="3" l="1"/>
  <c r="AH454" i="3"/>
  <c r="AB454" i="3"/>
  <c r="AC454" i="3" l="1"/>
  <c r="AD454" i="3" s="1"/>
  <c r="AE454" i="3" s="1"/>
  <c r="AF454" i="3" s="1"/>
  <c r="Y455" i="3" s="1"/>
  <c r="AA455" i="3" s="1"/>
  <c r="AG455" i="3" l="1"/>
  <c r="AH455" i="3"/>
  <c r="AB455" i="3"/>
  <c r="AC455" i="3" l="1"/>
  <c r="AD455" i="3" s="1"/>
  <c r="AE455" i="3" s="1"/>
  <c r="AF455" i="3" s="1"/>
  <c r="Y456" i="3" s="1"/>
  <c r="AA456" i="3" s="1"/>
  <c r="AG456" i="3" l="1"/>
  <c r="AH456" i="3"/>
  <c r="AB456" i="3"/>
  <c r="AC456" i="3" l="1"/>
  <c r="AD456" i="3" s="1"/>
  <c r="AE456" i="3" s="1"/>
  <c r="AF456" i="3" s="1"/>
  <c r="Y457" i="3" s="1"/>
  <c r="AA457" i="3" s="1"/>
  <c r="AG457" i="3" l="1"/>
  <c r="AH457" i="3"/>
  <c r="AB457" i="3"/>
  <c r="AC457" i="3" l="1"/>
  <c r="AD457" i="3" s="1"/>
  <c r="AE457" i="3" s="1"/>
  <c r="AF457" i="3" s="1"/>
  <c r="Y458" i="3" s="1"/>
  <c r="AA458" i="3" s="1"/>
  <c r="AG458" i="3" l="1"/>
  <c r="AH458" i="3"/>
  <c r="AB458" i="3"/>
  <c r="AC458" i="3" l="1"/>
  <c r="AD458" i="3" s="1"/>
  <c r="AE458" i="3" s="1"/>
  <c r="AF458" i="3" s="1"/>
  <c r="Y459" i="3" s="1"/>
  <c r="AA459" i="3" s="1"/>
  <c r="AG459" i="3" l="1"/>
  <c r="AH459" i="3"/>
  <c r="AB459" i="3"/>
  <c r="AC459" i="3" l="1"/>
  <c r="AD459" i="3" s="1"/>
  <c r="AE459" i="3" s="1"/>
  <c r="AF459" i="3" s="1"/>
  <c r="Y460" i="3" s="1"/>
  <c r="AA460" i="3" s="1"/>
  <c r="AG460" i="3" l="1"/>
  <c r="AH460" i="3"/>
  <c r="AB460" i="3"/>
  <c r="AC460" i="3" l="1"/>
  <c r="AD460" i="3" s="1"/>
  <c r="AE460" i="3" s="1"/>
  <c r="AF460" i="3" s="1"/>
  <c r="Y461" i="3" s="1"/>
  <c r="AA461" i="3" s="1"/>
  <c r="AG461" i="3" l="1"/>
  <c r="AH461" i="3"/>
  <c r="AB461" i="3"/>
  <c r="AC461" i="3" l="1"/>
  <c r="AD461" i="3" s="1"/>
  <c r="AE461" i="3" s="1"/>
  <c r="AF461" i="3" s="1"/>
  <c r="Y462" i="3" s="1"/>
  <c r="AA462" i="3" s="1"/>
  <c r="AG462" i="3" l="1"/>
  <c r="AH462" i="3"/>
  <c r="AB462" i="3"/>
  <c r="AC462" i="3" l="1"/>
  <c r="AD462" i="3" s="1"/>
  <c r="AE462" i="3" s="1"/>
  <c r="AF462" i="3" s="1"/>
  <c r="Y463" i="3" s="1"/>
  <c r="AA463" i="3" s="1"/>
  <c r="AG463" i="3" l="1"/>
  <c r="AH463" i="3"/>
  <c r="AB463" i="3"/>
  <c r="AC463" i="3" l="1"/>
  <c r="AD463" i="3" s="1"/>
  <c r="AE463" i="3" s="1"/>
  <c r="AF463" i="3" s="1"/>
  <c r="Y464" i="3" s="1"/>
  <c r="AA464" i="3" s="1"/>
  <c r="AG464" i="3" l="1"/>
  <c r="AH464" i="3"/>
  <c r="AB464" i="3"/>
  <c r="AC464" i="3" l="1"/>
  <c r="AD464" i="3" s="1"/>
  <c r="AE464" i="3" s="1"/>
  <c r="AF464" i="3" s="1"/>
  <c r="Y465" i="3" s="1"/>
  <c r="AA465" i="3" s="1"/>
  <c r="AG465" i="3" l="1"/>
  <c r="AH465" i="3"/>
  <c r="AB465" i="3"/>
  <c r="AC465" i="3" l="1"/>
  <c r="AD465" i="3" s="1"/>
  <c r="AE465" i="3" s="1"/>
  <c r="AF465" i="3" s="1"/>
  <c r="Y466" i="3" s="1"/>
  <c r="AA466" i="3" s="1"/>
  <c r="AG466" i="3" l="1"/>
  <c r="AH466" i="3"/>
  <c r="AB466" i="3"/>
  <c r="AC466" i="3" l="1"/>
  <c r="AD466" i="3" s="1"/>
  <c r="AE466" i="3" s="1"/>
  <c r="AF466" i="3" s="1"/>
  <c r="Y467" i="3" s="1"/>
  <c r="AA467" i="3" s="1"/>
  <c r="AG467" i="3" l="1"/>
  <c r="AH467" i="3"/>
  <c r="AB467" i="3"/>
  <c r="AC467" i="3" l="1"/>
  <c r="AD467" i="3" s="1"/>
  <c r="AE467" i="3" s="1"/>
  <c r="AF467" i="3" s="1"/>
  <c r="Y468" i="3" s="1"/>
  <c r="AA468" i="3" s="1"/>
  <c r="AG468" i="3" l="1"/>
  <c r="AH468" i="3"/>
  <c r="AB468" i="3"/>
  <c r="AC468" i="3" l="1"/>
  <c r="AD468" i="3" s="1"/>
  <c r="AE468" i="3" s="1"/>
  <c r="AF468" i="3" s="1"/>
  <c r="Y469" i="3" s="1"/>
  <c r="AA469" i="3" s="1"/>
  <c r="AG469" i="3" l="1"/>
  <c r="AH469" i="3"/>
  <c r="AB469" i="3"/>
  <c r="AC469" i="3" l="1"/>
  <c r="AD469" i="3" s="1"/>
  <c r="AE469" i="3" s="1"/>
  <c r="AF469" i="3" s="1"/>
  <c r="Y470" i="3" s="1"/>
  <c r="AA470" i="3" s="1"/>
  <c r="AG470" i="3" l="1"/>
  <c r="AH470" i="3"/>
  <c r="AB470" i="3"/>
  <c r="AC470" i="3" l="1"/>
  <c r="AD470" i="3" s="1"/>
  <c r="AE470" i="3" s="1"/>
  <c r="AF470" i="3" s="1"/>
  <c r="Y471" i="3" s="1"/>
  <c r="AA471" i="3" s="1"/>
  <c r="AG471" i="3" l="1"/>
  <c r="AH471" i="3"/>
  <c r="AB471" i="3"/>
  <c r="AC471" i="3" l="1"/>
  <c r="AD471" i="3" s="1"/>
  <c r="AE471" i="3" s="1"/>
  <c r="AF471" i="3" s="1"/>
  <c r="Y472" i="3" s="1"/>
  <c r="AA472" i="3" s="1"/>
  <c r="AG472" i="3" l="1"/>
  <c r="AH472" i="3"/>
  <c r="AB472" i="3"/>
  <c r="AC472" i="3" l="1"/>
  <c r="AD472" i="3" s="1"/>
  <c r="AE472" i="3" s="1"/>
  <c r="AF472" i="3" s="1"/>
  <c r="Y473" i="3" s="1"/>
  <c r="AA473" i="3" s="1"/>
  <c r="AG473" i="3" l="1"/>
  <c r="AH473" i="3"/>
  <c r="AB473" i="3"/>
  <c r="AC473" i="3" l="1"/>
  <c r="AD473" i="3" s="1"/>
  <c r="AE473" i="3" s="1"/>
  <c r="AF473" i="3" s="1"/>
  <c r="Y474" i="3" s="1"/>
  <c r="AA474" i="3" s="1"/>
  <c r="AG474" i="3" l="1"/>
  <c r="AH474" i="3"/>
  <c r="AB474" i="3"/>
  <c r="AC474" i="3" l="1"/>
  <c r="AD474" i="3" s="1"/>
  <c r="AE474" i="3" s="1"/>
  <c r="AF474" i="3" s="1"/>
  <c r="Y475" i="3" s="1"/>
  <c r="AA475" i="3" s="1"/>
  <c r="AG475" i="3" l="1"/>
  <c r="AH475" i="3"/>
  <c r="AB475" i="3"/>
  <c r="AC475" i="3" l="1"/>
  <c r="AD475" i="3" s="1"/>
  <c r="AE475" i="3" s="1"/>
  <c r="AF475" i="3" s="1"/>
  <c r="Y476" i="3" s="1"/>
  <c r="AA476" i="3" s="1"/>
  <c r="AG476" i="3" l="1"/>
  <c r="AH476" i="3"/>
  <c r="AB476" i="3"/>
  <c r="AC476" i="3" l="1"/>
  <c r="AD476" i="3" s="1"/>
  <c r="AE476" i="3" s="1"/>
  <c r="AF476" i="3" s="1"/>
  <c r="Y477" i="3" s="1"/>
  <c r="AA477" i="3" s="1"/>
  <c r="AG477" i="3" l="1"/>
  <c r="AH477" i="3"/>
  <c r="AB477" i="3"/>
  <c r="AC477" i="3" l="1"/>
  <c r="AD477" i="3" s="1"/>
  <c r="AE477" i="3" s="1"/>
  <c r="AF477" i="3" s="1"/>
  <c r="Y478" i="3" s="1"/>
  <c r="AA478" i="3" s="1"/>
  <c r="AG478" i="3" l="1"/>
  <c r="AH478" i="3"/>
  <c r="AB478" i="3"/>
  <c r="AC478" i="3" l="1"/>
  <c r="AD478" i="3" s="1"/>
  <c r="AE478" i="3" s="1"/>
  <c r="AF478" i="3" s="1"/>
  <c r="Y479" i="3" s="1"/>
  <c r="AA479" i="3" s="1"/>
  <c r="AG479" i="3" l="1"/>
  <c r="AH479" i="3"/>
  <c r="AB479" i="3"/>
  <c r="AC479" i="3" l="1"/>
  <c r="AD479" i="3" s="1"/>
  <c r="AE479" i="3" s="1"/>
  <c r="AF479" i="3" s="1"/>
  <c r="Y480" i="3" s="1"/>
  <c r="AA480" i="3" s="1"/>
  <c r="AG480" i="3" l="1"/>
  <c r="AH480" i="3"/>
  <c r="AB480" i="3"/>
  <c r="AC480" i="3" l="1"/>
  <c r="AD480" i="3" s="1"/>
  <c r="AE480" i="3" s="1"/>
  <c r="AF480" i="3" s="1"/>
  <c r="Y481" i="3" s="1"/>
  <c r="AA481" i="3" s="1"/>
  <c r="AG481" i="3" l="1"/>
  <c r="AH481" i="3"/>
  <c r="AB481" i="3"/>
  <c r="AC481" i="3" l="1"/>
  <c r="AD481" i="3" s="1"/>
  <c r="AE481" i="3" s="1"/>
  <c r="AF481" i="3" s="1"/>
  <c r="Y482" i="3" s="1"/>
  <c r="AA482" i="3" s="1"/>
  <c r="AG482" i="3" l="1"/>
  <c r="AH482" i="3"/>
  <c r="AB482" i="3"/>
  <c r="AC482" i="3" l="1"/>
  <c r="AD482" i="3" s="1"/>
  <c r="AE482" i="3" s="1"/>
  <c r="AF482" i="3" s="1"/>
  <c r="Y483" i="3" s="1"/>
  <c r="AA483" i="3" s="1"/>
  <c r="AG483" i="3" l="1"/>
  <c r="AH483" i="3"/>
  <c r="AB483" i="3"/>
  <c r="AC483" i="3" l="1"/>
  <c r="AD483" i="3" s="1"/>
  <c r="AE483" i="3" s="1"/>
  <c r="AF483" i="3" s="1"/>
  <c r="Y484" i="3" s="1"/>
  <c r="AA484" i="3" s="1"/>
  <c r="AG484" i="3" l="1"/>
  <c r="AH484" i="3"/>
  <c r="AB484" i="3"/>
  <c r="AC484" i="3" l="1"/>
  <c r="AD484" i="3" s="1"/>
  <c r="AE484" i="3" s="1"/>
  <c r="AF484" i="3" s="1"/>
  <c r="Y485" i="3" s="1"/>
  <c r="AA485" i="3" s="1"/>
  <c r="AG485" i="3" l="1"/>
  <c r="AH485" i="3"/>
  <c r="AB485" i="3"/>
  <c r="AC485" i="3" l="1"/>
  <c r="AD485" i="3" s="1"/>
  <c r="AE485" i="3" s="1"/>
  <c r="AF485" i="3" s="1"/>
  <c r="Y486" i="3" s="1"/>
  <c r="AA486" i="3" s="1"/>
  <c r="AG486" i="3" l="1"/>
  <c r="AH486" i="3"/>
  <c r="AB486" i="3"/>
  <c r="AC486" i="3" l="1"/>
  <c r="AD486" i="3" s="1"/>
  <c r="AE486" i="3" s="1"/>
  <c r="AF486" i="3" s="1"/>
  <c r="Y487" i="3" s="1"/>
  <c r="AA487" i="3" s="1"/>
  <c r="AG487" i="3" l="1"/>
  <c r="AH487" i="3"/>
  <c r="AB487" i="3"/>
  <c r="AC487" i="3" l="1"/>
  <c r="AD487" i="3" s="1"/>
  <c r="AE487" i="3" s="1"/>
  <c r="AF487" i="3" s="1"/>
  <c r="Y488" i="3" s="1"/>
  <c r="AA488" i="3" s="1"/>
  <c r="AG488" i="3" l="1"/>
  <c r="AH488" i="3"/>
  <c r="AB488" i="3"/>
  <c r="AC488" i="3" l="1"/>
  <c r="AD488" i="3" s="1"/>
  <c r="AE488" i="3" s="1"/>
  <c r="AF488" i="3" s="1"/>
  <c r="Y489" i="3" s="1"/>
  <c r="AA489" i="3" s="1"/>
  <c r="AG489" i="3" l="1"/>
  <c r="AH489" i="3"/>
  <c r="AB489" i="3"/>
  <c r="AC489" i="3" l="1"/>
  <c r="AD489" i="3" s="1"/>
  <c r="AE489" i="3" s="1"/>
  <c r="AF489" i="3" s="1"/>
  <c r="Y490" i="3" s="1"/>
  <c r="AA490" i="3" s="1"/>
  <c r="AG490" i="3" l="1"/>
  <c r="AH490" i="3"/>
  <c r="AB490" i="3"/>
  <c r="AC490" i="3" l="1"/>
  <c r="AD490" i="3" s="1"/>
  <c r="AE490" i="3" s="1"/>
  <c r="AF490" i="3" s="1"/>
  <c r="Y491" i="3" s="1"/>
  <c r="AA491" i="3" s="1"/>
  <c r="AG491" i="3" l="1"/>
  <c r="AH491" i="3"/>
  <c r="AB491" i="3"/>
  <c r="AC491" i="3" l="1"/>
  <c r="AD491" i="3" s="1"/>
  <c r="AE491" i="3" s="1"/>
  <c r="AF491" i="3" s="1"/>
  <c r="Y492" i="3" s="1"/>
  <c r="AA492" i="3" s="1"/>
  <c r="AG492" i="3" l="1"/>
  <c r="AH492" i="3"/>
  <c r="AB492" i="3"/>
  <c r="AC492" i="3" l="1"/>
  <c r="AD492" i="3" s="1"/>
  <c r="AE492" i="3" s="1"/>
  <c r="AF492" i="3" s="1"/>
  <c r="Y493" i="3" s="1"/>
  <c r="AA493" i="3" s="1"/>
  <c r="AG493" i="3" l="1"/>
  <c r="AH493" i="3"/>
  <c r="AB493" i="3"/>
  <c r="AC493" i="3" l="1"/>
  <c r="AD493" i="3" s="1"/>
  <c r="AE493" i="3" s="1"/>
  <c r="AF493" i="3" s="1"/>
  <c r="Y494" i="3" s="1"/>
  <c r="AA494" i="3" s="1"/>
  <c r="AG494" i="3" l="1"/>
  <c r="AH494" i="3"/>
  <c r="AB494" i="3"/>
  <c r="AC494" i="3" l="1"/>
  <c r="AD494" i="3" s="1"/>
  <c r="AE494" i="3" s="1"/>
  <c r="AF494" i="3" s="1"/>
  <c r="Y495" i="3" s="1"/>
  <c r="AA495" i="3" s="1"/>
  <c r="AG495" i="3" l="1"/>
  <c r="AH495" i="3"/>
  <c r="AB495" i="3"/>
  <c r="AC495" i="3" l="1"/>
  <c r="AD495" i="3" s="1"/>
  <c r="AE495" i="3" s="1"/>
  <c r="AF495" i="3" s="1"/>
  <c r="Y496" i="3" s="1"/>
  <c r="AA496" i="3" s="1"/>
  <c r="AG496" i="3" l="1"/>
  <c r="AH496" i="3"/>
  <c r="AB496" i="3"/>
  <c r="AC496" i="3" l="1"/>
  <c r="AD496" i="3" s="1"/>
  <c r="AE496" i="3" s="1"/>
  <c r="AF496" i="3" s="1"/>
  <c r="Y497" i="3" s="1"/>
  <c r="AA497" i="3" s="1"/>
  <c r="AG497" i="3" l="1"/>
  <c r="AH497" i="3"/>
  <c r="AB497" i="3"/>
  <c r="AC497" i="3" l="1"/>
  <c r="AD497" i="3" s="1"/>
  <c r="AE497" i="3" s="1"/>
  <c r="AF497" i="3" s="1"/>
  <c r="Y498" i="3" s="1"/>
  <c r="AA498" i="3" s="1"/>
  <c r="AG498" i="3" l="1"/>
  <c r="AH498" i="3"/>
  <c r="AB498" i="3"/>
  <c r="AC498" i="3" l="1"/>
  <c r="AD498" i="3" s="1"/>
  <c r="AE498" i="3" s="1"/>
  <c r="AF498" i="3" s="1"/>
  <c r="Y499" i="3" s="1"/>
  <c r="AA499" i="3" s="1"/>
  <c r="AG499" i="3" l="1"/>
  <c r="AH499" i="3"/>
  <c r="AB499" i="3"/>
  <c r="AC499" i="3" l="1"/>
  <c r="AD499" i="3" s="1"/>
  <c r="AE499" i="3" s="1"/>
  <c r="AF499" i="3" s="1"/>
  <c r="Y500" i="3" s="1"/>
  <c r="AA500" i="3" s="1"/>
  <c r="AG500" i="3" l="1"/>
  <c r="AH500" i="3"/>
  <c r="AB500" i="3"/>
  <c r="AC500" i="3" l="1"/>
  <c r="AD500" i="3" s="1"/>
  <c r="AE500" i="3" s="1"/>
  <c r="AF500" i="3" s="1"/>
  <c r="Y501" i="3" s="1"/>
  <c r="AA501" i="3" s="1"/>
  <c r="AG501" i="3" l="1"/>
  <c r="AH501" i="3"/>
  <c r="AB501" i="3"/>
  <c r="AC501" i="3" l="1"/>
  <c r="AD501" i="3" s="1"/>
  <c r="AE501" i="3" s="1"/>
  <c r="AF501" i="3" s="1"/>
  <c r="Y502" i="3" s="1"/>
  <c r="AA502" i="3" s="1"/>
  <c r="AG502" i="3" l="1"/>
  <c r="AH502" i="3"/>
  <c r="AB502" i="3"/>
  <c r="AC502" i="3" l="1"/>
  <c r="AD502" i="3" s="1"/>
  <c r="AE502" i="3" s="1"/>
  <c r="AF502" i="3" s="1"/>
  <c r="Y503" i="3" s="1"/>
  <c r="AA503" i="3" s="1"/>
  <c r="AG503" i="3" l="1"/>
  <c r="AH503" i="3"/>
  <c r="AB503" i="3"/>
  <c r="AC503" i="3" l="1"/>
  <c r="AD503" i="3" s="1"/>
  <c r="AE503" i="3" s="1"/>
  <c r="AF503" i="3" s="1"/>
  <c r="Y504" i="3" s="1"/>
  <c r="AA504" i="3" s="1"/>
  <c r="AG504" i="3" l="1"/>
  <c r="AH504" i="3"/>
  <c r="AB504" i="3"/>
  <c r="AC504" i="3" l="1"/>
  <c r="AD504" i="3" s="1"/>
  <c r="AE504" i="3" s="1"/>
  <c r="AF504" i="3" s="1"/>
  <c r="Y505" i="3" s="1"/>
  <c r="AA505" i="3" s="1"/>
  <c r="AG505" i="3" l="1"/>
  <c r="AH505" i="3"/>
  <c r="AB505" i="3"/>
  <c r="AC505" i="3" l="1"/>
  <c r="AD505" i="3" s="1"/>
  <c r="AE505" i="3" s="1"/>
  <c r="AF505" i="3" s="1"/>
  <c r="Y506" i="3" s="1"/>
  <c r="AA506" i="3" s="1"/>
  <c r="AG506" i="3" l="1"/>
  <c r="AH506" i="3"/>
  <c r="AB506" i="3"/>
  <c r="AC506" i="3" l="1"/>
  <c r="AD506" i="3" s="1"/>
  <c r="AE506" i="3" s="1"/>
  <c r="AF506" i="3" s="1"/>
  <c r="Y507" i="3" s="1"/>
  <c r="AA507" i="3" s="1"/>
  <c r="AG507" i="3" l="1"/>
  <c r="AH507" i="3"/>
  <c r="AB507" i="3"/>
  <c r="AC507" i="3" l="1"/>
  <c r="AD507" i="3" s="1"/>
  <c r="AE507" i="3" s="1"/>
  <c r="AF507" i="3" s="1"/>
  <c r="Y508" i="3" s="1"/>
  <c r="AA508" i="3" s="1"/>
  <c r="AG508" i="3" l="1"/>
  <c r="AH508" i="3"/>
  <c r="AB508" i="3"/>
  <c r="AC508" i="3" l="1"/>
  <c r="AD508" i="3" s="1"/>
  <c r="AE508" i="3" s="1"/>
  <c r="AF508" i="3" s="1"/>
  <c r="Y509" i="3" s="1"/>
  <c r="AA509" i="3" s="1"/>
  <c r="AG509" i="3" l="1"/>
  <c r="AH509" i="3"/>
  <c r="AB509" i="3"/>
  <c r="AC509" i="3" l="1"/>
  <c r="AD509" i="3" s="1"/>
  <c r="AE509" i="3" s="1"/>
  <c r="AF509" i="3" s="1"/>
  <c r="Y510" i="3" s="1"/>
  <c r="AA510" i="3" s="1"/>
  <c r="AG510" i="3" l="1"/>
  <c r="AH510" i="3"/>
  <c r="AB510" i="3"/>
  <c r="AC510" i="3" l="1"/>
  <c r="AD510" i="3" s="1"/>
  <c r="AE510" i="3" s="1"/>
  <c r="AF510" i="3" s="1"/>
  <c r="Y511" i="3" s="1"/>
  <c r="AA511" i="3" s="1"/>
  <c r="AG511" i="3" l="1"/>
  <c r="AH511" i="3"/>
  <c r="AB511" i="3"/>
  <c r="AC511" i="3" l="1"/>
  <c r="AD511" i="3" s="1"/>
  <c r="AE511" i="3" s="1"/>
  <c r="AF511" i="3" s="1"/>
  <c r="Y512" i="3" s="1"/>
  <c r="AA512" i="3" s="1"/>
  <c r="AG512" i="3" l="1"/>
  <c r="AH512" i="3"/>
  <c r="AB512" i="3"/>
  <c r="AC512" i="3" l="1"/>
  <c r="AD512" i="3" s="1"/>
  <c r="AE512" i="3" s="1"/>
  <c r="AF512" i="3" s="1"/>
  <c r="Y513" i="3" s="1"/>
  <c r="AA513" i="3" s="1"/>
  <c r="AG513" i="3" l="1"/>
  <c r="AH513" i="3"/>
  <c r="AB513" i="3"/>
  <c r="AC513" i="3" l="1"/>
  <c r="AD513" i="3" s="1"/>
  <c r="AE513" i="3" s="1"/>
  <c r="AF513" i="3" s="1"/>
  <c r="Y514" i="3" s="1"/>
  <c r="AA514" i="3" s="1"/>
  <c r="AG514" i="3" l="1"/>
  <c r="AH514" i="3"/>
  <c r="AB514" i="3"/>
  <c r="AC514" i="3" l="1"/>
  <c r="AD514" i="3" s="1"/>
  <c r="AE514" i="3" s="1"/>
  <c r="AF514" i="3" s="1"/>
  <c r="Y515" i="3" s="1"/>
  <c r="AA515" i="3" s="1"/>
  <c r="AG515" i="3" l="1"/>
  <c r="AH515" i="3"/>
  <c r="AB515" i="3"/>
  <c r="AC515" i="3" l="1"/>
  <c r="AD515" i="3" s="1"/>
  <c r="AE515" i="3" s="1"/>
  <c r="AF515" i="3" s="1"/>
  <c r="Y516" i="3" s="1"/>
  <c r="AA516" i="3" s="1"/>
  <c r="AG516" i="3" l="1"/>
  <c r="AH516" i="3"/>
  <c r="AB516" i="3"/>
  <c r="AC516" i="3" l="1"/>
  <c r="AD516" i="3" s="1"/>
  <c r="AE516" i="3" s="1"/>
  <c r="AF516" i="3" s="1"/>
  <c r="Y517" i="3" s="1"/>
  <c r="AA517" i="3" s="1"/>
  <c r="AG517" i="3" l="1"/>
  <c r="AH517" i="3"/>
  <c r="AB517" i="3"/>
  <c r="AC517" i="3" l="1"/>
  <c r="AD517" i="3" s="1"/>
  <c r="AE517" i="3" s="1"/>
  <c r="AF517" i="3" s="1"/>
  <c r="Y518" i="3" s="1"/>
  <c r="AA518" i="3" s="1"/>
  <c r="AG518" i="3" l="1"/>
  <c r="AH518" i="3"/>
  <c r="AB518" i="3"/>
  <c r="AC518" i="3" l="1"/>
  <c r="AD518" i="3" s="1"/>
  <c r="AE518" i="3" s="1"/>
  <c r="AF518" i="3" s="1"/>
  <c r="Y519" i="3" s="1"/>
  <c r="AA519" i="3" s="1"/>
  <c r="AG519" i="3" l="1"/>
  <c r="AH519" i="3"/>
  <c r="AB519" i="3"/>
  <c r="AC519" i="3" l="1"/>
  <c r="AD519" i="3" s="1"/>
  <c r="AE519" i="3" s="1"/>
  <c r="AF519" i="3" s="1"/>
  <c r="Y520" i="3" s="1"/>
  <c r="AA520" i="3" s="1"/>
  <c r="AG520" i="3" l="1"/>
  <c r="AH520" i="3"/>
  <c r="AB520" i="3"/>
  <c r="AC520" i="3" l="1"/>
  <c r="AD520" i="3" s="1"/>
  <c r="AE520" i="3" s="1"/>
  <c r="AF520" i="3" s="1"/>
  <c r="Y521" i="3" s="1"/>
  <c r="AA521" i="3" s="1"/>
  <c r="AG521" i="3" l="1"/>
  <c r="AH521" i="3"/>
  <c r="AB521" i="3"/>
  <c r="AC521" i="3" l="1"/>
  <c r="AD521" i="3" s="1"/>
  <c r="AE521" i="3" s="1"/>
  <c r="AF521" i="3" s="1"/>
  <c r="Y522" i="3" s="1"/>
  <c r="AA522" i="3" s="1"/>
  <c r="AG522" i="3" l="1"/>
  <c r="AH522" i="3"/>
  <c r="AB522" i="3"/>
  <c r="AC522" i="3" l="1"/>
  <c r="AD522" i="3" s="1"/>
  <c r="AE522" i="3" s="1"/>
  <c r="AF522" i="3" s="1"/>
  <c r="Y523" i="3" s="1"/>
  <c r="AA523" i="3" s="1"/>
  <c r="AG523" i="3" l="1"/>
  <c r="AH523" i="3"/>
  <c r="AB523" i="3"/>
  <c r="AC523" i="3" l="1"/>
  <c r="AD523" i="3" s="1"/>
  <c r="AE523" i="3" s="1"/>
  <c r="AF523" i="3" s="1"/>
  <c r="Y524" i="3" s="1"/>
  <c r="AA524" i="3" s="1"/>
  <c r="AG524" i="3" l="1"/>
  <c r="AH524" i="3"/>
  <c r="AB524" i="3"/>
  <c r="AC524" i="3" l="1"/>
  <c r="AD524" i="3" s="1"/>
  <c r="AE524" i="3" s="1"/>
  <c r="AF524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Harvey Oslick</author>
  </authors>
  <commentList>
    <comment ref="W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need to update</t>
        </r>
      </text>
    </comment>
    <comment ref="AG3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Existing basin is 62.66 acres at el 10</t>
        </r>
      </text>
    </comment>
    <comment ref="D5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Assume basin could be excavated to el 0 basin on ditch grades in vicinity</t>
        </r>
      </text>
    </comment>
    <comment ref="D6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Harvey Oslick:</t>
        </r>
        <r>
          <rPr>
            <sz val="9"/>
            <color indexed="81"/>
            <rFont val="Tahoma"/>
            <family val="2"/>
          </rPr>
          <t xml:space="preserve">
Max storage elevation at 10 ft basin on expected acceptable non-jurisdictional elevation</t>
        </r>
      </text>
    </comment>
  </commentList>
</comments>
</file>

<file path=xl/sharedStrings.xml><?xml version="1.0" encoding="utf-8"?>
<sst xmlns="http://schemas.openxmlformats.org/spreadsheetml/2006/main" count="243" uniqueCount="173">
  <si>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</si>
  <si>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</si>
  <si>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</si>
  <si>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</si>
  <si>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</si>
  <si>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</si>
  <si>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</si>
  <si>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</si>
  <si>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</si>
  <si>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</si>
  <si>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</si>
  <si>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</si>
  <si>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</si>
  <si>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</si>
  <si>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</si>
  <si>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</si>
  <si>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</si>
  <si>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</si>
  <si>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</si>
  <si>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</si>
  <si>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</si>
  <si>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</si>
  <si>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</si>
  <si>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</si>
  <si>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</si>
  <si>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</si>
  <si>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</si>
  <si>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</si>
  <si>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</si>
  <si>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</si>
  <si>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</si>
  <si>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</si>
  <si>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</si>
  <si>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</si>
  <si>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</si>
  <si>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</si>
  <si>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</si>
  <si>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</si>
  <si>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</si>
  <si>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</si>
  <si>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</si>
  <si>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</si>
  <si>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</si>
  <si>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</si>
  <si>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</si>
  <si>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</si>
  <si>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</si>
  <si>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</si>
  <si>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</si>
  <si>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</si>
  <si>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</si>
  <si>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</si>
  <si>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</si>
  <si>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</si>
  <si>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</si>
  <si>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</si>
  <si>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</si>
  <si>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</si>
  <si>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</si>
  <si>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</si>
  <si>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</si>
  <si>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</si>
  <si>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</si>
  <si>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</si>
  <si>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</si>
  <si>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</si>
  <si>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</si>
  <si>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</si>
  <si>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</si>
  <si>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</si>
  <si>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</si>
  <si>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</si>
  <si>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</si>
  <si>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</si>
  <si>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</si>
  <si>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</si>
  <si>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</si>
  <si>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</si>
  <si>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</si>
  <si>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</si>
  <si>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</si>
  <si>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</si>
  <si>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</si>
  <si>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</si>
  <si>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</si>
  <si>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</si>
  <si>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</si>
  <si>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</si>
  <si>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</si>
  <si>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</si>
  <si>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</si>
  <si>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</si>
  <si>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</si>
  <si>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</si>
  <si>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</si>
  <si>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</si>
  <si>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</si>
  <si>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</si>
  <si>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</si>
  <si>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</si>
  <si>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</si>
  <si>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</si>
  <si>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</si>
  <si>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</si>
  <si>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</si>
  <si>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</si>
  <si>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</si>
  <si>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</si>
  <si>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</si>
  <si>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</si>
  <si>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</si>
  <si>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</si>
  <si>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</si>
  <si>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</si>
  <si>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</si>
  <si>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</si>
  <si>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</si>
  <si>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</si>
  <si>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</si>
  <si>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</si>
  <si>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</si>
  <si>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</si>
  <si>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</si>
  <si>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</si>
  <si>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</si>
  <si>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</si>
  <si>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</si>
  <si>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</si>
  <si>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</si>
  <si>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</si>
  <si>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</si>
  <si>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</si>
  <si>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</si>
  <si>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</si>
  <si>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</si>
  <si>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</si>
  <si>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</si>
  <si>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</si>
  <si>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</si>
  <si>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</si>
  <si>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</si>
  <si>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</si>
  <si>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</si>
  <si>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</si>
  <si>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</si>
  <si>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</si>
  <si>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</si>
  <si>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</si>
  <si>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</si>
  <si>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W02</t>
  </si>
  <si>
    <t>W04</t>
  </si>
  <si>
    <t>W09</t>
  </si>
  <si>
    <t>W03</t>
  </si>
  <si>
    <t>W10</t>
  </si>
  <si>
    <t>E</t>
  </si>
  <si>
    <t>P</t>
  </si>
  <si>
    <t>DA</t>
  </si>
  <si>
    <t>Area (ac.)</t>
  </si>
  <si>
    <t>% Imp.</t>
  </si>
  <si>
    <t>Total</t>
  </si>
  <si>
    <t>ft                                    Bottom length:</t>
  </si>
  <si>
    <t>Orifice invert:</t>
  </si>
  <si>
    <t>Vault invert:</t>
  </si>
  <si>
    <t>Daily runoff</t>
  </si>
  <si>
    <t>factor</t>
  </si>
  <si>
    <t>factored</t>
  </si>
  <si>
    <t>Base</t>
  </si>
  <si>
    <t>Cumulative Precip by Day</t>
  </si>
  <si>
    <t>Buildout tributary area from:</t>
  </si>
  <si>
    <t>\\woodrodgers.loc\ProductionData\Jobs\Jobs\8750_City_of_Tracy\Tracy_SDMP_Update_8750001\Civil\Studies\Drain\Excel\Final_Time_of_Concentration.xlsx</t>
  </si>
  <si>
    <t>force main</t>
  </si>
  <si>
    <t>in. dia</t>
  </si>
  <si>
    <t>fps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</si>
</sst>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5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theme" Target="theme/theme1.xml"/><Relationship Id="rId5" Type="http://schemas.openxmlformats.org/officeDocument/2006/relationships/worksheet" Target="worksheets/sheet3.xml"/><Relationship Id="rId10" Type="http://schemas.openxmlformats.org/officeDocument/2006/relationships/externalLink" Target="externalLinks/externalLink3.xml"/><Relationship Id="rId4" Type="http://schemas.openxmlformats.org/officeDocument/2006/relationships/chartsheet" Target="chartsheets/sheet2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0.27201383323112749</c:v>
                </c:pt>
                <c:pt idx="6">
                  <c:v>1.9198167245295961</c:v>
                </c:pt>
                <c:pt idx="7">
                  <c:v>4.1427391834931315</c:v>
                </c:pt>
                <c:pt idx="8">
                  <c:v>6.9601474131579044</c:v>
                </c:pt>
                <c:pt idx="9">
                  <c:v>10.621276384552631</c:v>
                </c:pt>
                <c:pt idx="10">
                  <c:v>15.553051319896561</c:v>
                </c:pt>
                <c:pt idx="11">
                  <c:v>22.574113512679929</c:v>
                </c:pt>
                <c:pt idx="12">
                  <c:v>33.559885893232732</c:v>
                </c:pt>
                <c:pt idx="13">
                  <c:v>54.511601678317064</c:v>
                </c:pt>
                <c:pt idx="14">
                  <c:v>195.19523690313326</c:v>
                </c:pt>
                <c:pt idx="15">
                  <c:v>107.21211108442336</c:v>
                </c:pt>
                <c:pt idx="16">
                  <c:v>44.726085878014175</c:v>
                </c:pt>
                <c:pt idx="17">
                  <c:v>30.084482281652175</c:v>
                </c:pt>
                <c:pt idx="18">
                  <c:v>22.404484958635262</c:v>
                </c:pt>
                <c:pt idx="19">
                  <c:v>17.571229313979462</c:v>
                </c:pt>
                <c:pt idx="20">
                  <c:v>14.240099982759086</c:v>
                </c:pt>
                <c:pt idx="21">
                  <c:v>11.811942604888181</c:v>
                </c:pt>
                <c:pt idx="22">
                  <c:v>9.9721444235080519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0.55943903035032683</c:v>
                </c:pt>
                <c:pt idx="81">
                  <c:v>2.0640126839280768</c:v>
                </c:pt>
                <c:pt idx="82">
                  <c:v>4.1884248505561743</c:v>
                </c:pt>
                <c:pt idx="83">
                  <c:v>7.3408362369515743</c:v>
                </c:pt>
                <c:pt idx="84">
                  <c:v>12.455690255396714</c:v>
                </c:pt>
                <c:pt idx="85">
                  <c:v>22.510478611343427</c:v>
                </c:pt>
                <c:pt idx="86">
                  <c:v>91.820749266029125</c:v>
                </c:pt>
                <c:pt idx="87">
                  <c:v>54.494054188250935</c:v>
                </c:pt>
                <c:pt idx="88">
                  <c:v>23.27649386468476</c:v>
                </c:pt>
                <c:pt idx="89">
                  <c:v>15.806663806772606</c:v>
                </c:pt>
                <c:pt idx="90">
                  <c:v>11.843336644404538</c:v>
                </c:pt>
                <c:pt idx="91">
                  <c:v>9.3287948804759733</c:v>
                </c:pt>
                <c:pt idx="92">
                  <c:v>7.5851497680047695</c:v>
                </c:pt>
                <c:pt idx="93">
                  <c:v>6.3080849939051786</c:v>
                </c:pt>
                <c:pt idx="94">
                  <c:v>5.336747399030493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0.58781167413780366</c:v>
                </c:pt>
                <c:pt idx="103">
                  <c:v>2.3034805222844952</c:v>
                </c:pt>
                <c:pt idx="104">
                  <c:v>4.5192154480181843</c:v>
                </c:pt>
                <c:pt idx="105">
                  <c:v>7.434398204705122</c:v>
                </c:pt>
                <c:pt idx="106">
                  <c:v>11.405223670578939</c:v>
                </c:pt>
                <c:pt idx="107">
                  <c:v>17.113914445589163</c:v>
                </c:pt>
                <c:pt idx="108">
                  <c:v>26.121283877430788</c:v>
                </c:pt>
                <c:pt idx="109">
                  <c:v>43.414713276531593</c:v>
                </c:pt>
                <c:pt idx="110">
                  <c:v>160.12318788496702</c:v>
                </c:pt>
                <c:pt idx="111">
                  <c:v>89.556909212237841</c:v>
                </c:pt>
                <c:pt idx="112">
                  <c:v>37.566672674573653</c:v>
                </c:pt>
                <c:pt idx="113">
                  <c:v>25.324684309650106</c:v>
                </c:pt>
                <c:pt idx="114">
                  <c:v>18.886318203627063</c:v>
                </c:pt>
                <c:pt idx="115">
                  <c:v>14.82687275622628</c:v>
                </c:pt>
                <c:pt idx="116">
                  <c:v>12.025128144901169</c:v>
                </c:pt>
                <c:pt idx="117">
                  <c:v>9.9806130068044077</c:v>
                </c:pt>
                <c:pt idx="118">
                  <c:v>8.4301319078228296</c:v>
                </c:pt>
                <c:pt idx="119">
                  <c:v>0</c:v>
                </c:pt>
                <c:pt idx="120">
                  <c:v>6.4556036805676076</c:v>
                </c:pt>
                <c:pt idx="121">
                  <c:v>27.02700336016051</c:v>
                </c:pt>
                <c:pt idx="122">
                  <c:v>45.372766783529954</c:v>
                </c:pt>
                <c:pt idx="123">
                  <c:v>62.245174735399736</c:v>
                </c:pt>
                <c:pt idx="124">
                  <c:v>78.784365236632695</c:v>
                </c:pt>
                <c:pt idx="125">
                  <c:v>95.923611910909557</c:v>
                </c:pt>
                <c:pt idx="126">
                  <c:v>114.56711713699677</c:v>
                </c:pt>
                <c:pt idx="127">
                  <c:v>135.74748233367808</c:v>
                </c:pt>
                <c:pt idx="128">
                  <c:v>160.82442352237425</c:v>
                </c:pt>
                <c:pt idx="129">
                  <c:v>191.81827072367108</c:v>
                </c:pt>
                <c:pt idx="130">
                  <c:v>232.24972741488492</c:v>
                </c:pt>
                <c:pt idx="131">
                  <c:v>298.18000781524177</c:v>
                </c:pt>
                <c:pt idx="132">
                  <c:v>408.55661468653943</c:v>
                </c:pt>
                <c:pt idx="133">
                  <c:v>622.35194911538542</c:v>
                </c:pt>
                <c:pt idx="134">
                  <c:v>2097.0045919394033</c:v>
                </c:pt>
                <c:pt idx="135">
                  <c:v>1127.1879109393485</c:v>
                </c:pt>
                <c:pt idx="136">
                  <c:v>469.13084394105607</c:v>
                </c:pt>
                <c:pt idx="137">
                  <c:v>315.45898571155038</c:v>
                </c:pt>
                <c:pt idx="138">
                  <c:v>234.92700123574642</c:v>
                </c:pt>
                <c:pt idx="139">
                  <c:v>184.26301995496573</c:v>
                </c:pt>
                <c:pt idx="140">
                  <c:v>149.34829966498617</c:v>
                </c:pt>
                <c:pt idx="141">
                  <c:v>123.89753396609008</c:v>
                </c:pt>
                <c:pt idx="142">
                  <c:v>104.61228866460544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0.26602145460381055</c:v>
                </c:pt>
                <c:pt idx="155">
                  <c:v>1.6447031639165288</c:v>
                </c:pt>
                <c:pt idx="156">
                  <c:v>4.0707738440220052</c:v>
                </c:pt>
                <c:pt idx="157">
                  <c:v>9.0354724382296805</c:v>
                </c:pt>
                <c:pt idx="158">
                  <c:v>44.674941079549697</c:v>
                </c:pt>
                <c:pt idx="159">
                  <c:v>29.218088240144457</c:v>
                </c:pt>
                <c:pt idx="160">
                  <c:v>12.844783562548685</c:v>
                </c:pt>
                <c:pt idx="161">
                  <c:v>8.8246792335485225</c:v>
                </c:pt>
                <c:pt idx="162">
                  <c:v>6.6612260478757435</c:v>
                </c:pt>
                <c:pt idx="163">
                  <c:v>5.2747848334329319</c:v>
                </c:pt>
                <c:pt idx="164">
                  <c:v>4.3061227342946387</c:v>
                </c:pt>
                <c:pt idx="165">
                  <c:v>3.5924782278898419</c:v>
                </c:pt>
                <c:pt idx="166">
                  <c:v>3.0471076169400586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4.9847634852176269E-2</c:v>
                </c:pt>
                <c:pt idx="196">
                  <c:v>1.7818098274513203</c:v>
                </c:pt>
                <c:pt idx="197">
                  <c:v>4.6462332936582698</c:v>
                </c:pt>
                <c:pt idx="198">
                  <c:v>8.0291684474486136</c:v>
                </c:pt>
                <c:pt idx="199">
                  <c:v>12.094332088650606</c:v>
                </c:pt>
                <c:pt idx="200">
                  <c:v>17.087395782202645</c:v>
                </c:pt>
                <c:pt idx="201">
                  <c:v>23.398868183473269</c:v>
                </c:pt>
                <c:pt idx="202">
                  <c:v>31.700070794200016</c:v>
                </c:pt>
                <c:pt idx="203">
                  <c:v>43.282926280517813</c:v>
                </c:pt>
                <c:pt idx="204">
                  <c:v>61.11767467129421</c:v>
                </c:pt>
                <c:pt idx="205">
                  <c:v>94.742150822969336</c:v>
                </c:pt>
                <c:pt idx="206">
                  <c:v>319.09368902998546</c:v>
                </c:pt>
                <c:pt idx="207">
                  <c:v>168.76300695480433</c:v>
                </c:pt>
                <c:pt idx="208">
                  <c:v>69.616369751044843</c:v>
                </c:pt>
                <c:pt idx="209">
                  <c:v>46.617271481714148</c:v>
                </c:pt>
                <c:pt idx="210">
                  <c:v>34.618274625368258</c:v>
                </c:pt>
                <c:pt idx="211">
                  <c:v>27.095438713777707</c:v>
                </c:pt>
                <c:pt idx="212">
                  <c:v>21.925282242923924</c:v>
                </c:pt>
                <c:pt idx="213">
                  <c:v>18.164910320068987</c:v>
                </c:pt>
                <c:pt idx="214">
                  <c:v>15.320740348682193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scatterChart>
        <c:scatterStyle val="lineMarker"/>
        <c:varyColors val="0"/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18.238499999999998</c:v>
                </c:pt>
                <c:pt idx="1">
                  <c:v>18.238499999999998</c:v>
                </c:pt>
                <c:pt idx="2">
                  <c:v>18.238499999999998</c:v>
                </c:pt>
                <c:pt idx="3">
                  <c:v>18.238499999999998</c:v>
                </c:pt>
                <c:pt idx="4">
                  <c:v>18.238499999999998</c:v>
                </c:pt>
                <c:pt idx="5">
                  <c:v>18.238499999999998</c:v>
                </c:pt>
                <c:pt idx="6">
                  <c:v>18.238499999999998</c:v>
                </c:pt>
                <c:pt idx="7">
                  <c:v>18.238499999999998</c:v>
                </c:pt>
                <c:pt idx="8">
                  <c:v>18.238499999999998</c:v>
                </c:pt>
                <c:pt idx="9">
                  <c:v>18.238499999999998</c:v>
                </c:pt>
                <c:pt idx="10">
                  <c:v>18.238499999999998</c:v>
                </c:pt>
                <c:pt idx="11">
                  <c:v>18.238499999999998</c:v>
                </c:pt>
                <c:pt idx="12">
                  <c:v>18.239284915664665</c:v>
                </c:pt>
                <c:pt idx="13">
                  <c:v>18.242058543817688</c:v>
                </c:pt>
                <c:pt idx="14">
                  <c:v>18.248624750070455</c:v>
                </c:pt>
                <c:pt idx="15">
                  <c:v>18.280604633458083</c:v>
                </c:pt>
                <c:pt idx="16">
                  <c:v>18.296642897985279</c:v>
                </c:pt>
                <c:pt idx="17">
                  <c:v>18.301405578471599</c:v>
                </c:pt>
                <c:pt idx="18">
                  <c:v>18.303528931185671</c:v>
                </c:pt>
                <c:pt idx="19">
                  <c:v>18.304267938181084</c:v>
                </c:pt>
                <c:pt idx="20">
                  <c:v>18.304135841989961</c:v>
                </c:pt>
                <c:pt idx="21">
                  <c:v>18.303403488141374</c:v>
                </c:pt>
                <c:pt idx="22">
                  <c:v>18.302233703590872</c:v>
                </c:pt>
                <c:pt idx="23">
                  <c:v>18.300732591604007</c:v>
                </c:pt>
                <c:pt idx="24">
                  <c:v>18.297434733905483</c:v>
                </c:pt>
                <c:pt idx="25">
                  <c:v>18.294137470492753</c:v>
                </c:pt>
                <c:pt idx="26">
                  <c:v>18.290840131629221</c:v>
                </c:pt>
                <c:pt idx="27">
                  <c:v>18.287540246237402</c:v>
                </c:pt>
                <c:pt idx="28">
                  <c:v>18.284240956184206</c:v>
                </c:pt>
                <c:pt idx="29">
                  <c:v>18.280942261362231</c:v>
                </c:pt>
                <c:pt idx="30">
                  <c:v>18.277643530198127</c:v>
                </c:pt>
                <c:pt idx="31">
                  <c:v>18.274342211178986</c:v>
                </c:pt>
                <c:pt idx="32">
                  <c:v>18.27104148844608</c:v>
                </c:pt>
                <c:pt idx="33">
                  <c:v>18.267741361891712</c:v>
                </c:pt>
                <c:pt idx="34">
                  <c:v>18.264441231567208</c:v>
                </c:pt>
                <c:pt idx="35">
                  <c:v>18.261138478596656</c:v>
                </c:pt>
                <c:pt idx="36">
                  <c:v>18.257836322861849</c:v>
                </c:pt>
                <c:pt idx="37">
                  <c:v>18.254534764254789</c:v>
                </c:pt>
                <c:pt idx="38">
                  <c:v>18.25123322789123</c:v>
                </c:pt>
                <c:pt idx="39">
                  <c:v>18.247929040648032</c:v>
                </c:pt>
                <c:pt idx="40">
                  <c:v>18.24462545159199</c:v>
                </c:pt>
                <c:pt idx="41">
                  <c:v>18.241322460614807</c:v>
                </c:pt>
                <c:pt idx="42">
                  <c:v>18.238499999999998</c:v>
                </c:pt>
                <c:pt idx="43">
                  <c:v>18.238499999999998</c:v>
                </c:pt>
                <c:pt idx="44">
                  <c:v>18.238499999999998</c:v>
                </c:pt>
                <c:pt idx="45">
                  <c:v>18.238499999999998</c:v>
                </c:pt>
                <c:pt idx="46">
                  <c:v>18.238499999999998</c:v>
                </c:pt>
                <c:pt idx="47">
                  <c:v>18.238499999999998</c:v>
                </c:pt>
                <c:pt idx="48">
                  <c:v>18.238499999999998</c:v>
                </c:pt>
                <c:pt idx="49">
                  <c:v>18.238499999999998</c:v>
                </c:pt>
                <c:pt idx="50">
                  <c:v>18.238499999999998</c:v>
                </c:pt>
                <c:pt idx="51">
                  <c:v>18.238499999999998</c:v>
                </c:pt>
                <c:pt idx="52">
                  <c:v>18.238499999999998</c:v>
                </c:pt>
                <c:pt idx="53">
                  <c:v>18.238499999999998</c:v>
                </c:pt>
                <c:pt idx="54">
                  <c:v>18.238499999999998</c:v>
                </c:pt>
                <c:pt idx="55">
                  <c:v>18.238499999999998</c:v>
                </c:pt>
                <c:pt idx="56">
                  <c:v>18.238499999999998</c:v>
                </c:pt>
                <c:pt idx="57">
                  <c:v>18.238499999999998</c:v>
                </c:pt>
                <c:pt idx="58">
                  <c:v>18.238499999999998</c:v>
                </c:pt>
                <c:pt idx="59">
                  <c:v>18.238499999999998</c:v>
                </c:pt>
                <c:pt idx="60">
                  <c:v>18.238499999999998</c:v>
                </c:pt>
                <c:pt idx="61">
                  <c:v>18.238499999999998</c:v>
                </c:pt>
                <c:pt idx="62">
                  <c:v>18.238499999999998</c:v>
                </c:pt>
                <c:pt idx="63">
                  <c:v>18.238499999999998</c:v>
                </c:pt>
                <c:pt idx="64">
                  <c:v>18.238499999999998</c:v>
                </c:pt>
                <c:pt idx="65">
                  <c:v>18.238499999999998</c:v>
                </c:pt>
                <c:pt idx="66">
                  <c:v>18.238499999999998</c:v>
                </c:pt>
                <c:pt idx="67">
                  <c:v>18.238499999999998</c:v>
                </c:pt>
                <c:pt idx="68">
                  <c:v>18.238499999999998</c:v>
                </c:pt>
                <c:pt idx="69">
                  <c:v>18.238499999999998</c:v>
                </c:pt>
                <c:pt idx="70">
                  <c:v>18.238499999999998</c:v>
                </c:pt>
                <c:pt idx="71">
                  <c:v>18.238499999999998</c:v>
                </c:pt>
                <c:pt idx="72">
                  <c:v>18.238499999999998</c:v>
                </c:pt>
                <c:pt idx="73">
                  <c:v>18.238499999999998</c:v>
                </c:pt>
                <c:pt idx="74">
                  <c:v>18.238499999999998</c:v>
                </c:pt>
                <c:pt idx="75">
                  <c:v>18.238499999999998</c:v>
                </c:pt>
                <c:pt idx="76">
                  <c:v>18.238499999999998</c:v>
                </c:pt>
                <c:pt idx="77">
                  <c:v>18.238499999999998</c:v>
                </c:pt>
                <c:pt idx="78">
                  <c:v>18.238499999999998</c:v>
                </c:pt>
                <c:pt idx="79">
                  <c:v>18.238499999999998</c:v>
                </c:pt>
                <c:pt idx="80">
                  <c:v>18.238499999999998</c:v>
                </c:pt>
                <c:pt idx="81">
                  <c:v>18.238499999999998</c:v>
                </c:pt>
                <c:pt idx="82">
                  <c:v>18.238499999999998</c:v>
                </c:pt>
                <c:pt idx="83">
                  <c:v>18.238499999999998</c:v>
                </c:pt>
                <c:pt idx="84">
                  <c:v>18.238499999999998</c:v>
                </c:pt>
                <c:pt idx="85">
                  <c:v>18.238499999999998</c:v>
                </c:pt>
                <c:pt idx="86">
                  <c:v>18.239273395257982</c:v>
                </c:pt>
                <c:pt idx="87">
                  <c:v>18.25259352079215</c:v>
                </c:pt>
                <c:pt idx="88">
                  <c:v>18.25914705234338</c:v>
                </c:pt>
                <c:pt idx="89">
                  <c:v>18.260054337536431</c:v>
                </c:pt>
                <c:pt idx="90">
                  <c:v>18.259610691724294</c:v>
                </c:pt>
                <c:pt idx="91">
                  <c:v>18.258450438974101</c:v>
                </c:pt>
                <c:pt idx="92">
                  <c:v>18.256835692262282</c:v>
                </c:pt>
                <c:pt idx="93">
                  <c:v>18.25490593476572</c:v>
                </c:pt>
                <c:pt idx="94">
                  <c:v>18.25274559501862</c:v>
                </c:pt>
                <c:pt idx="95">
                  <c:v>18.250408470256435</c:v>
                </c:pt>
                <c:pt idx="96">
                  <c:v>18.247104432326633</c:v>
                </c:pt>
                <c:pt idx="97">
                  <c:v>18.243800992556956</c:v>
                </c:pt>
                <c:pt idx="98">
                  <c:v>18.240498150839116</c:v>
                </c:pt>
                <c:pt idx="99">
                  <c:v>18.238499999999998</c:v>
                </c:pt>
                <c:pt idx="100">
                  <c:v>18.238499999999998</c:v>
                </c:pt>
                <c:pt idx="101">
                  <c:v>18.238499999999998</c:v>
                </c:pt>
                <c:pt idx="102">
                  <c:v>18.238499999999998</c:v>
                </c:pt>
                <c:pt idx="103">
                  <c:v>18.238499999999998</c:v>
                </c:pt>
                <c:pt idx="104">
                  <c:v>18.238499999999998</c:v>
                </c:pt>
                <c:pt idx="105">
                  <c:v>18.238499999999998</c:v>
                </c:pt>
                <c:pt idx="106">
                  <c:v>18.238499999999998</c:v>
                </c:pt>
                <c:pt idx="107">
                  <c:v>18.238499999999998</c:v>
                </c:pt>
                <c:pt idx="108">
                  <c:v>18.238499999999998</c:v>
                </c:pt>
                <c:pt idx="109">
                  <c:v>18.239927092273902</c:v>
                </c:pt>
                <c:pt idx="110">
                  <c:v>18.244484713467038</c:v>
                </c:pt>
                <c:pt idx="111">
                  <c:v>18.270142974778171</c:v>
                </c:pt>
                <c:pt idx="112">
                  <c:v>18.28301325367795</c:v>
                </c:pt>
                <c:pt idx="113">
                  <c:v>18.286492255493386</c:v>
                </c:pt>
                <c:pt idx="114">
                  <c:v>18.28776202916027</c:v>
                </c:pt>
                <c:pt idx="115">
                  <c:v>18.287870015822563</c:v>
                </c:pt>
                <c:pt idx="116">
                  <c:v>18.287245610698694</c:v>
                </c:pt>
                <c:pt idx="117">
                  <c:v>18.286115850130095</c:v>
                </c:pt>
                <c:pt idx="118">
                  <c:v>18.284617438503993</c:v>
                </c:pt>
                <c:pt idx="119">
                  <c:v>18.282839571953712</c:v>
                </c:pt>
                <c:pt idx="120">
                  <c:v>18.27954112995814</c:v>
                </c:pt>
                <c:pt idx="121">
                  <c:v>18.277407046094787</c:v>
                </c:pt>
                <c:pt idx="122">
                  <c:v>18.278986482040672</c:v>
                </c:pt>
                <c:pt idx="123">
                  <c:v>18.283874522676456</c:v>
                </c:pt>
                <c:pt idx="124">
                  <c:v>18.291805219421438</c:v>
                </c:pt>
                <c:pt idx="125">
                  <c:v>18.302706195858175</c:v>
                </c:pt>
                <c:pt idx="126">
                  <c:v>18.316679863545051</c:v>
                </c:pt>
                <c:pt idx="127">
                  <c:v>18.333982613022823</c:v>
                </c:pt>
                <c:pt idx="128">
                  <c:v>18.355055474538833</c:v>
                </c:pt>
                <c:pt idx="129">
                  <c:v>18.380573004625095</c:v>
                </c:pt>
                <c:pt idx="130">
                  <c:v>18.41156228173487</c:v>
                </c:pt>
                <c:pt idx="131">
                  <c:v>18.44965494557843</c:v>
                </c:pt>
                <c:pt idx="132">
                  <c:v>18.499294815559956</c:v>
                </c:pt>
                <c:pt idx="133">
                  <c:v>18.568161977913793</c:v>
                </c:pt>
                <c:pt idx="134">
                  <c:v>18.673963407616284</c:v>
                </c:pt>
                <c:pt idx="135">
                  <c:v>19.031010734281374</c:v>
                </c:pt>
                <c:pt idx="136">
                  <c:v>19.217071859084708</c:v>
                </c:pt>
                <c:pt idx="137">
                  <c:v>19.291791744681802</c:v>
                </c:pt>
                <c:pt idx="138">
                  <c:v>19.34072641951958</c:v>
                </c:pt>
                <c:pt idx="139">
                  <c:v>19.376223624930567</c:v>
                </c:pt>
                <c:pt idx="140">
                  <c:v>19.403301112330233</c:v>
                </c:pt>
                <c:pt idx="141">
                  <c:v>19.42459662688054</c:v>
                </c:pt>
                <c:pt idx="142">
                  <c:v>19.441692909882946</c:v>
                </c:pt>
                <c:pt idx="143">
                  <c:v>19.455611952980586</c:v>
                </c:pt>
                <c:pt idx="144">
                  <c:v>19.45243259498012</c:v>
                </c:pt>
                <c:pt idx="145">
                  <c:v>19.449253756537576</c:v>
                </c:pt>
                <c:pt idx="146">
                  <c:v>19.446075437568048</c:v>
                </c:pt>
                <c:pt idx="147">
                  <c:v>19.442897637986647</c:v>
                </c:pt>
                <c:pt idx="148">
                  <c:v>19.439717390264676</c:v>
                </c:pt>
                <c:pt idx="149">
                  <c:v>19.436537150734157</c:v>
                </c:pt>
                <c:pt idx="150">
                  <c:v>19.433357431474754</c:v>
                </c:pt>
                <c:pt idx="151">
                  <c:v>19.430178232401353</c:v>
                </c:pt>
                <c:pt idx="152">
                  <c:v>19.4269971421189</c:v>
                </c:pt>
                <c:pt idx="153">
                  <c:v>19.423815500969809</c:v>
                </c:pt>
                <c:pt idx="154">
                  <c:v>19.420634380891489</c:v>
                </c:pt>
                <c:pt idx="155">
                  <c:v>19.417497349252713</c:v>
                </c:pt>
                <c:pt idx="156">
                  <c:v>19.414585106963216</c:v>
                </c:pt>
                <c:pt idx="157">
                  <c:v>19.412069431073938</c:v>
                </c:pt>
                <c:pt idx="158">
                  <c:v>19.410368148751033</c:v>
                </c:pt>
                <c:pt idx="159">
                  <c:v>19.414510371037643</c:v>
                </c:pt>
                <c:pt idx="160">
                  <c:v>19.416117542921359</c:v>
                </c:pt>
                <c:pt idx="161">
                  <c:v>19.415040309621531</c:v>
                </c:pt>
                <c:pt idx="162">
                  <c:v>19.41330397986869</c:v>
                </c:pt>
                <c:pt idx="163">
                  <c:v>19.411213228461367</c:v>
                </c:pt>
                <c:pt idx="164">
                  <c:v>19.408895507559798</c:v>
                </c:pt>
                <c:pt idx="165">
                  <c:v>19.406419350842548</c:v>
                </c:pt>
                <c:pt idx="166">
                  <c:v>19.403826595384619</c:v>
                </c:pt>
                <c:pt idx="167">
                  <c:v>19.401143099287928</c:v>
                </c:pt>
                <c:pt idx="168">
                  <c:v>19.39795871870551</c:v>
                </c:pt>
                <c:pt idx="169">
                  <c:v>19.394774860787127</c:v>
                </c:pt>
                <c:pt idx="170">
                  <c:v>19.391591525446987</c:v>
                </c:pt>
                <c:pt idx="171">
                  <c:v>19.388407503533866</c:v>
                </c:pt>
                <c:pt idx="172">
                  <c:v>19.385221719851739</c:v>
                </c:pt>
                <c:pt idx="173">
                  <c:v>19.382036459637959</c:v>
                </c:pt>
                <c:pt idx="174">
                  <c:v>19.378851722806512</c:v>
                </c:pt>
                <c:pt idx="175">
                  <c:v>19.375666836432003</c:v>
                </c:pt>
                <c:pt idx="176">
                  <c:v>19.372479649126475</c:v>
                </c:pt>
                <c:pt idx="177">
                  <c:v>19.369292986095182</c:v>
                </c:pt>
                <c:pt idx="178">
                  <c:v>19.366106847251885</c:v>
                </c:pt>
                <c:pt idx="179">
                  <c:v>19.362921090969749</c:v>
                </c:pt>
                <c:pt idx="180">
                  <c:v>19.359732499518845</c:v>
                </c:pt>
                <c:pt idx="181">
                  <c:v>19.356544433149637</c:v>
                </c:pt>
                <c:pt idx="182">
                  <c:v>19.353356891775658</c:v>
                </c:pt>
                <c:pt idx="183">
                  <c:v>19.350169875310449</c:v>
                </c:pt>
                <c:pt idx="184">
                  <c:v>19.346980264008259</c:v>
                </c:pt>
                <c:pt idx="185">
                  <c:v>19.34379079378246</c:v>
                </c:pt>
                <c:pt idx="186">
                  <c:v>19.340601849360695</c:v>
                </c:pt>
                <c:pt idx="187">
                  <c:v>19.337413430656287</c:v>
                </c:pt>
                <c:pt idx="188">
                  <c:v>19.334222935564433</c:v>
                </c:pt>
                <c:pt idx="189">
                  <c:v>19.331032060965097</c:v>
                </c:pt>
                <c:pt idx="190">
                  <c:v>19.327841712980188</c:v>
                </c:pt>
                <c:pt idx="191">
                  <c:v>19.324651891522791</c:v>
                </c:pt>
                <c:pt idx="192">
                  <c:v>19.321460507147357</c:v>
                </c:pt>
                <c:pt idx="193">
                  <c:v>19.318268227659289</c:v>
                </c:pt>
                <c:pt idx="194">
                  <c:v>19.315076475597621</c:v>
                </c:pt>
                <c:pt idx="195">
                  <c:v>19.311885250875207</c:v>
                </c:pt>
                <c:pt idx="196">
                  <c:v>19.308701216605858</c:v>
                </c:pt>
                <c:pt idx="197">
                  <c:v>19.30580224419564</c:v>
                </c:pt>
                <c:pt idx="198">
                  <c:v>19.303377530937041</c:v>
                </c:pt>
                <c:pt idx="199">
                  <c:v>19.301512760947062</c:v>
                </c:pt>
                <c:pt idx="200">
                  <c:v>19.300320683158677</c:v>
                </c:pt>
                <c:pt idx="201">
                  <c:v>19.299954662277319</c:v>
                </c:pt>
                <c:pt idx="202">
                  <c:v>19.300632628320809</c:v>
                </c:pt>
                <c:pt idx="203">
                  <c:v>19.302683512778696</c:v>
                </c:pt>
                <c:pt idx="204">
                  <c:v>19.306649878555177</c:v>
                </c:pt>
                <c:pt idx="205">
                  <c:v>19.313561699409298</c:v>
                </c:pt>
                <c:pt idx="206">
                  <c:v>19.326021032891276</c:v>
                </c:pt>
                <c:pt idx="207">
                  <c:v>19.37540947210217</c:v>
                </c:pt>
                <c:pt idx="208">
                  <c:v>19.399945420251292</c:v>
                </c:pt>
                <c:pt idx="209">
                  <c:v>19.408181655302336</c:v>
                </c:pt>
                <c:pt idx="210">
                  <c:v>19.41264268848845</c:v>
                </c:pt>
                <c:pt idx="211">
                  <c:v>19.415135709354605</c:v>
                </c:pt>
                <c:pt idx="212">
                  <c:v>19.416394458644735</c:v>
                </c:pt>
                <c:pt idx="213">
                  <c:v>19.416805349764683</c:v>
                </c:pt>
                <c:pt idx="214">
                  <c:v>19.416600321642647</c:v>
                </c:pt>
                <c:pt idx="215">
                  <c:v>19.415929481020999</c:v>
                </c:pt>
                <c:pt idx="216">
                  <c:v>19.412746165948473</c:v>
                </c:pt>
                <c:pt idx="217">
                  <c:v>19.409563372792494</c:v>
                </c:pt>
                <c:pt idx="218">
                  <c:v>19.406381101467492</c:v>
                </c:pt>
                <c:pt idx="219">
                  <c:v>19.403199351887906</c:v>
                </c:pt>
                <c:pt idx="220">
                  <c:v>19.400015137724285</c:v>
                </c:pt>
                <c:pt idx="221">
                  <c:v>19.396830942278328</c:v>
                </c:pt>
                <c:pt idx="222">
                  <c:v>19.393647269466012</c:v>
                </c:pt>
                <c:pt idx="223">
                  <c:v>19.390464119201564</c:v>
                </c:pt>
                <c:pt idx="224">
                  <c:v>19.387279044911452</c:v>
                </c:pt>
                <c:pt idx="225">
                  <c:v>19.384093446650692</c:v>
                </c:pt>
                <c:pt idx="226">
                  <c:v>19.380908371827811</c:v>
                </c:pt>
                <c:pt idx="227">
                  <c:v>19.37772382035681</c:v>
                </c:pt>
                <c:pt idx="228">
                  <c:v>19.374537880508061</c:v>
                </c:pt>
                <c:pt idx="229">
                  <c:v>19.371350878909379</c:v>
                </c:pt>
                <c:pt idx="230">
                  <c:v>19.368164401554388</c:v>
                </c:pt>
                <c:pt idx="231">
                  <c:v>19.364978448356847</c:v>
                </c:pt>
                <c:pt idx="232">
                  <c:v>19.361791637563265</c:v>
                </c:pt>
                <c:pt idx="233">
                  <c:v>19.358603232105242</c:v>
                </c:pt>
                <c:pt idx="234">
                  <c:v>19.355415351698284</c:v>
                </c:pt>
                <c:pt idx="235">
                  <c:v>19.352227996255934</c:v>
                </c:pt>
                <c:pt idx="236">
                  <c:v>19.349040309081946</c:v>
                </c:pt>
                <c:pt idx="237">
                  <c:v>19.345850499244882</c:v>
                </c:pt>
                <c:pt idx="238">
                  <c:v>19.342661215267839</c:v>
                </c:pt>
                <c:pt idx="239">
                  <c:v>19.339472457064133</c:v>
                </c:pt>
                <c:pt idx="240">
                  <c:v>19.336283888032497</c:v>
                </c:pt>
                <c:pt idx="241">
                  <c:v>19.333092673298424</c:v>
                </c:pt>
                <c:pt idx="242">
                  <c:v>19.329901985234908</c:v>
                </c:pt>
                <c:pt idx="243">
                  <c:v>19.326711823755033</c:v>
                </c:pt>
                <c:pt idx="244">
                  <c:v>19.323522188771893</c:v>
                </c:pt>
                <c:pt idx="245">
                  <c:v>19.320329747226261</c:v>
                </c:pt>
                <c:pt idx="246">
                  <c:v>19.317137654561634</c:v>
                </c:pt>
                <c:pt idx="247">
                  <c:v>19.313946089292536</c:v>
                </c:pt>
                <c:pt idx="248">
                  <c:v>19.310755051331835</c:v>
                </c:pt>
                <c:pt idx="249">
                  <c:v>19.307561713979062</c:v>
                </c:pt>
                <c:pt idx="250">
                  <c:v>19.304368216200441</c:v>
                </c:pt>
                <c:pt idx="251">
                  <c:v>19.301175246630827</c:v>
                </c:pt>
                <c:pt idx="252">
                  <c:v>19.297982805182858</c:v>
                </c:pt>
                <c:pt idx="253">
                  <c:v>19.294788566497768</c:v>
                </c:pt>
                <c:pt idx="254">
                  <c:v>19.291593663094037</c:v>
                </c:pt>
                <c:pt idx="255">
                  <c:v>19.288399288714388</c:v>
                </c:pt>
                <c:pt idx="256">
                  <c:v>19.28520544327122</c:v>
                </c:pt>
                <c:pt idx="257">
                  <c:v>19.282010297713565</c:v>
                </c:pt>
                <c:pt idx="258">
                  <c:v>19.278813988175401</c:v>
                </c:pt>
                <c:pt idx="259">
                  <c:v>19.275618208477976</c:v>
                </c:pt>
                <c:pt idx="260">
                  <c:v>19.272422958533468</c:v>
                </c:pt>
                <c:pt idx="261">
                  <c:v>19.26922690061852</c:v>
                </c:pt>
                <c:pt idx="262">
                  <c:v>19.266029184438366</c:v>
                </c:pt>
                <c:pt idx="263">
                  <c:v>19.262831998917218</c:v>
                </c:pt>
                <c:pt idx="264">
                  <c:v>19.259635343967009</c:v>
                </c:pt>
                <c:pt idx="265">
                  <c:v>19.256438368134894</c:v>
                </c:pt>
                <c:pt idx="266">
                  <c:v>19.253239244807006</c:v>
                </c:pt>
                <c:pt idx="267">
                  <c:v>19.250040652957981</c:v>
                </c:pt>
                <c:pt idx="268">
                  <c:v>19.246842592499533</c:v>
                </c:pt>
                <c:pt idx="269">
                  <c:v>19.243644693163969</c:v>
                </c:pt>
                <c:pt idx="270">
                  <c:v>19.24044416218441</c:v>
                </c:pt>
                <c:pt idx="271">
                  <c:v>19.237244163505185</c:v>
                </c:pt>
                <c:pt idx="272">
                  <c:v>19.234044697037771</c:v>
                </c:pt>
                <c:pt idx="273">
                  <c:v>19.230845762693644</c:v>
                </c:pt>
                <c:pt idx="274">
                  <c:v>19.227643929463898</c:v>
                </c:pt>
                <c:pt idx="275">
                  <c:v>19.224442523453977</c:v>
                </c:pt>
                <c:pt idx="276">
                  <c:v>19.221241650478699</c:v>
                </c:pt>
                <c:pt idx="277">
                  <c:v>19.218041310449323</c:v>
                </c:pt>
                <c:pt idx="278">
                  <c:v>19.214838539529008</c:v>
                </c:pt>
                <c:pt idx="279">
                  <c:v>19.211635725689725</c:v>
                </c:pt>
                <c:pt idx="280">
                  <c:v>19.208433445709545</c:v>
                </c:pt>
                <c:pt idx="281">
                  <c:v>19.205231699499482</c:v>
                </c:pt>
                <c:pt idx="282">
                  <c:v>19.202027985253483</c:v>
                </c:pt>
                <c:pt idx="283">
                  <c:v>19.198823763088033</c:v>
                </c:pt>
                <c:pt idx="284">
                  <c:v>19.195620075607756</c:v>
                </c:pt>
                <c:pt idx="285">
                  <c:v>19.192416922723435</c:v>
                </c:pt>
                <c:pt idx="286">
                  <c:v>19.189212259501275</c:v>
                </c:pt>
                <c:pt idx="287">
                  <c:v>19.186006628514715</c:v>
                </c:pt>
                <c:pt idx="288">
                  <c:v>19.182801533041022</c:v>
                </c:pt>
                <c:pt idx="289">
                  <c:v>19.179596972990733</c:v>
                </c:pt>
                <c:pt idx="290">
                  <c:v>19.176391355157087</c:v>
                </c:pt>
                <c:pt idx="291">
                  <c:v>19.173184314856346</c:v>
                </c:pt>
                <c:pt idx="292">
                  <c:v>19.169977810897784</c:v>
                </c:pt>
                <c:pt idx="293">
                  <c:v>19.166771843191704</c:v>
                </c:pt>
                <c:pt idx="294">
                  <c:v>19.163565265109813</c:v>
                </c:pt>
                <c:pt idx="295">
                  <c:v>19.160356815003702</c:v>
                </c:pt>
                <c:pt idx="296">
                  <c:v>19.157148902070709</c:v>
                </c:pt>
                <c:pt idx="297">
                  <c:v>19.153941526220894</c:v>
                </c:pt>
                <c:pt idx="298">
                  <c:v>19.150733982193291</c:v>
                </c:pt>
                <c:pt idx="299">
                  <c:v>19.147524121792515</c:v>
                </c:pt>
                <c:pt idx="300">
                  <c:v>19.144314799397424</c:v>
                </c:pt>
                <c:pt idx="301">
                  <c:v>19.141106014917842</c:v>
                </c:pt>
                <c:pt idx="302">
                  <c:v>19.137897499231507</c:v>
                </c:pt>
                <c:pt idx="303">
                  <c:v>19.134686228048679</c:v>
                </c:pt>
                <c:pt idx="304">
                  <c:v>19.131475495705743</c:v>
                </c:pt>
                <c:pt idx="305">
                  <c:v>19.128265302112283</c:v>
                </c:pt>
                <c:pt idx="306">
                  <c:v>19.125055647177895</c:v>
                </c:pt>
                <c:pt idx="307">
                  <c:v>19.12184312658826</c:v>
                </c:pt>
                <c:pt idx="308">
                  <c:v>19.118630983813656</c:v>
                </c:pt>
                <c:pt idx="309">
                  <c:v>19.115419380624129</c:v>
                </c:pt>
                <c:pt idx="310">
                  <c:v>19.112208316929038</c:v>
                </c:pt>
                <c:pt idx="311">
                  <c:v>19.108994810217482</c:v>
                </c:pt>
                <c:pt idx="312">
                  <c:v>19.105781256529323</c:v>
                </c:pt>
                <c:pt idx="313">
                  <c:v>19.10256824326348</c:v>
                </c:pt>
                <c:pt idx="314">
                  <c:v>19.09935577032908</c:v>
                </c:pt>
                <c:pt idx="315">
                  <c:v>19.096141271732705</c:v>
                </c:pt>
                <c:pt idx="316">
                  <c:v>19.092926306651059</c:v>
                </c:pt>
                <c:pt idx="317">
                  <c:v>19.089711882830617</c:v>
                </c:pt>
                <c:pt idx="318">
                  <c:v>19.086498000180256</c:v>
                </c:pt>
                <c:pt idx="319">
                  <c:v>19.083282503920451</c:v>
                </c:pt>
                <c:pt idx="320">
                  <c:v>19.080066126967338</c:v>
                </c:pt>
                <c:pt idx="321">
                  <c:v>19.076850292115967</c:v>
                </c:pt>
                <c:pt idx="322">
                  <c:v>19.073634999274972</c:v>
                </c:pt>
                <c:pt idx="323">
                  <c:v>19.070418499564404</c:v>
                </c:pt>
                <c:pt idx="324">
                  <c:v>19.067200710263826</c:v>
                </c:pt>
                <c:pt idx="325">
                  <c:v>19.063983463907178</c:v>
                </c:pt>
                <c:pt idx="326">
                  <c:v>19.060766760402849</c:v>
                </c:pt>
                <c:pt idx="327">
                  <c:v>19.05754925149229</c:v>
                </c:pt>
                <c:pt idx="328">
                  <c:v>19.054330049370218</c:v>
                </c:pt>
                <c:pt idx="329">
                  <c:v>19.051111391035924</c:v>
                </c:pt>
                <c:pt idx="330">
                  <c:v>19.047893276397549</c:v>
                </c:pt>
                <c:pt idx="331">
                  <c:v>19.044674752460267</c:v>
                </c:pt>
                <c:pt idx="332">
                  <c:v>19.041454137044678</c:v>
                </c:pt>
                <c:pt idx="333">
                  <c:v>19.038234066262365</c:v>
                </c:pt>
                <c:pt idx="334">
                  <c:v>19.035014540021233</c:v>
                </c:pt>
                <c:pt idx="335">
                  <c:v>19.031794995214597</c:v>
                </c:pt>
                <c:pt idx="336">
                  <c:v>19.028572966035469</c:v>
                </c:pt>
                <c:pt idx="337">
                  <c:v>19.025351482336788</c:v>
                </c:pt>
                <c:pt idx="338">
                  <c:v>19.022130544026204</c:v>
                </c:pt>
                <c:pt idx="339">
                  <c:v>19.018909972491624</c:v>
                </c:pt>
                <c:pt idx="340">
                  <c:v>19.015686529080963</c:v>
                </c:pt>
                <c:pt idx="341">
                  <c:v>19.012463631999584</c:v>
                </c:pt>
                <c:pt idx="342">
                  <c:v>19.009241281154889</c:v>
                </c:pt>
                <c:pt idx="343">
                  <c:v>19.006019476454302</c:v>
                </c:pt>
                <c:pt idx="344">
                  <c:v>19.002794818909631</c:v>
                </c:pt>
                <c:pt idx="345">
                  <c:v>18.999570507981261</c:v>
                </c:pt>
                <c:pt idx="346">
                  <c:v>18.996346744139839</c:v>
                </c:pt>
                <c:pt idx="347">
                  <c:v>18.993123527292532</c:v>
                </c:pt>
                <c:pt idx="348">
                  <c:v>18.989897828240029</c:v>
                </c:pt>
                <c:pt idx="349">
                  <c:v>18.986672103002434</c:v>
                </c:pt>
                <c:pt idx="350">
                  <c:v>18.983446925703714</c:v>
                </c:pt>
                <c:pt idx="351">
                  <c:v>18.980222296250798</c:v>
                </c:pt>
                <c:pt idx="352">
                  <c:v>18.976995549780799</c:v>
                </c:pt>
                <c:pt idx="353">
                  <c:v>18.973768409773797</c:v>
                </c:pt>
                <c:pt idx="354">
                  <c:v>18.970541818559287</c:v>
                </c:pt>
                <c:pt idx="355">
                  <c:v>18.967315776043939</c:v>
                </c:pt>
                <c:pt idx="356">
                  <c:v>18.964087976230655</c:v>
                </c:pt>
                <c:pt idx="357">
                  <c:v>18.960859420996151</c:v>
                </c:pt>
                <c:pt idx="358">
                  <c:v>18.957631415409427</c:v>
                </c:pt>
                <c:pt idx="359">
                  <c:v>18.954403959376911</c:v>
                </c:pt>
                <c:pt idx="360">
                  <c:v>18.951175100278377</c:v>
                </c:pt>
                <c:pt idx="361">
                  <c:v>18.947945129360356</c:v>
                </c:pt>
                <c:pt idx="362">
                  <c:v>18.944715708947093</c:v>
                </c:pt>
                <c:pt idx="363">
                  <c:v>18.941486838944769</c:v>
                </c:pt>
                <c:pt idx="364">
                  <c:v>18.938256914637716</c:v>
                </c:pt>
                <c:pt idx="365">
                  <c:v>18.935025527582262</c:v>
                </c:pt>
                <c:pt idx="366">
                  <c:v>18.931794691890239</c:v>
                </c:pt>
                <c:pt idx="367">
                  <c:v>18.928564407467565</c:v>
                </c:pt>
                <c:pt idx="368">
                  <c:v>18.925333412001521</c:v>
                </c:pt>
                <c:pt idx="369">
                  <c:v>18.922100608356825</c:v>
                </c:pt>
                <c:pt idx="370">
                  <c:v>18.918868356935924</c:v>
                </c:pt>
                <c:pt idx="371">
                  <c:v>18.915636657644484</c:v>
                </c:pt>
                <c:pt idx="372">
                  <c:v>18.912404585027929</c:v>
                </c:pt>
                <c:pt idx="373">
                  <c:v>18.909170364344313</c:v>
                </c:pt>
                <c:pt idx="374">
                  <c:v>18.905936696746547</c:v>
                </c:pt>
                <c:pt idx="375">
                  <c:v>18.902703582140052</c:v>
                </c:pt>
                <c:pt idx="376">
                  <c:v>18.899470426365109</c:v>
                </c:pt>
                <c:pt idx="377">
                  <c:v>18.896234788195024</c:v>
                </c:pt>
                <c:pt idx="378">
                  <c:v>18.892999703974557</c:v>
                </c:pt>
                <c:pt idx="379">
                  <c:v>18.889765173608868</c:v>
                </c:pt>
                <c:pt idx="380">
                  <c:v>18.886530928651236</c:v>
                </c:pt>
                <c:pt idx="381">
                  <c:v>18.883293872549299</c:v>
                </c:pt>
                <c:pt idx="382">
                  <c:v>18.880057371262446</c:v>
                </c:pt>
                <c:pt idx="383">
                  <c:v>18.876821424695578</c:v>
                </c:pt>
                <c:pt idx="384">
                  <c:v>18.873586032753625</c:v>
                </c:pt>
                <c:pt idx="385">
                  <c:v>18.870347610037498</c:v>
                </c:pt>
                <c:pt idx="386">
                  <c:v>18.867109691242739</c:v>
                </c:pt>
                <c:pt idx="387">
                  <c:v>18.863872328034891</c:v>
                </c:pt>
                <c:pt idx="388">
                  <c:v>18.86063552031862</c:v>
                </c:pt>
                <c:pt idx="389">
                  <c:v>18.857395993280001</c:v>
                </c:pt>
                <c:pt idx="390">
                  <c:v>18.854156656538002</c:v>
                </c:pt>
                <c:pt idx="391">
                  <c:v>18.85091787625155</c:v>
                </c:pt>
                <c:pt idx="392">
                  <c:v>18.847679652325048</c:v>
                </c:pt>
                <c:pt idx="393">
                  <c:v>18.844439014887193</c:v>
                </c:pt>
                <c:pt idx="394">
                  <c:v>18.841198259760816</c:v>
                </c:pt>
                <c:pt idx="395">
                  <c:v>18.837958061960336</c:v>
                </c:pt>
                <c:pt idx="396">
                  <c:v>18.834718421389898</c:v>
                </c:pt>
                <c:pt idx="397">
                  <c:v>18.831476667459466</c:v>
                </c:pt>
                <c:pt idx="398">
                  <c:v>18.828234493513783</c:v>
                </c:pt>
                <c:pt idx="399">
                  <c:v>18.824992877766061</c:v>
                </c:pt>
                <c:pt idx="400">
                  <c:v>18.821751820120198</c:v>
                </c:pt>
                <c:pt idx="401">
                  <c:v>18.818508943587211</c:v>
                </c:pt>
                <c:pt idx="402">
                  <c:v>18.815265350389506</c:v>
                </c:pt>
                <c:pt idx="403">
                  <c:v>18.812022316263558</c:v>
                </c:pt>
                <c:pt idx="404">
                  <c:v>18.808779841113004</c:v>
                </c:pt>
                <c:pt idx="405">
                  <c:v>18.805535835850797</c:v>
                </c:pt>
                <c:pt idx="406">
                  <c:v>18.802290822970598</c:v>
                </c:pt>
                <c:pt idx="407">
                  <c:v>18.799046370037676</c:v>
                </c:pt>
                <c:pt idx="408">
                  <c:v>18.795802476955412</c:v>
                </c:pt>
                <c:pt idx="409">
                  <c:v>18.792557336824611</c:v>
                </c:pt>
                <c:pt idx="410">
                  <c:v>18.789310903833687</c:v>
                </c:pt>
                <c:pt idx="411">
                  <c:v>18.786065031667295</c:v>
                </c:pt>
                <c:pt idx="412">
                  <c:v>18.782819720228549</c:v>
                </c:pt>
                <c:pt idx="413">
                  <c:v>18.779573439113108</c:v>
                </c:pt>
                <c:pt idx="414">
                  <c:v>18.776325585585486</c:v>
                </c:pt>
                <c:pt idx="415">
                  <c:v>18.773078293761383</c:v>
                </c:pt>
                <c:pt idx="416">
                  <c:v>18.769831563543658</c:v>
                </c:pt>
                <c:pt idx="417">
                  <c:v>18.766584135265717</c:v>
                </c:pt>
                <c:pt idx="418">
                  <c:v>18.76333486077769</c:v>
                </c:pt>
                <c:pt idx="419">
                  <c:v>18.760086148873917</c:v>
                </c:pt>
                <c:pt idx="420">
                  <c:v>18.756837999456987</c:v>
                </c:pt>
                <c:pt idx="421">
                  <c:v>18.753589417821811</c:v>
                </c:pt>
                <c:pt idx="422">
                  <c:v>18.750338721951969</c:v>
                </c:pt>
                <c:pt idx="423">
                  <c:v>18.747088589548856</c:v>
                </c:pt>
                <c:pt idx="424">
                  <c:v>18.743839020514798</c:v>
                </c:pt>
                <c:pt idx="425">
                  <c:v>18.740589279310704</c:v>
                </c:pt>
                <c:pt idx="426">
                  <c:v>18.737337161639939</c:v>
                </c:pt>
                <c:pt idx="427">
                  <c:v>18.734085608320118</c:v>
                </c:pt>
                <c:pt idx="428">
                  <c:v>18.730834619253315</c:v>
                </c:pt>
                <c:pt idx="429">
                  <c:v>18.727583712251658</c:v>
                </c:pt>
                <c:pt idx="430">
                  <c:v>18.724330172363167</c:v>
                </c:pt>
                <c:pt idx="431">
                  <c:v>18.721077197711601</c:v>
                </c:pt>
                <c:pt idx="432">
                  <c:v>18.717824788198758</c:v>
                </c:pt>
                <c:pt idx="433">
                  <c:v>18.714572709153853</c:v>
                </c:pt>
                <c:pt idx="434">
                  <c:v>18.711317746633171</c:v>
                </c:pt>
                <c:pt idx="435">
                  <c:v>18.708063350237143</c:v>
                </c:pt>
                <c:pt idx="436">
                  <c:v>18.704809519867307</c:v>
                </c:pt>
                <c:pt idx="437">
                  <c:v>18.701556255425213</c:v>
                </c:pt>
                <c:pt idx="438">
                  <c:v>18.698299876951392</c:v>
                </c:pt>
                <c:pt idx="439">
                  <c:v>18.695044058400537</c:v>
                </c:pt>
                <c:pt idx="440">
                  <c:v>18.691788806765103</c:v>
                </c:pt>
                <c:pt idx="441">
                  <c:v>18.688534121946368</c:v>
                </c:pt>
                <c:pt idx="442">
                  <c:v>18.685276555809203</c:v>
                </c:pt>
                <c:pt idx="443">
                  <c:v>18.682019314695523</c:v>
                </c:pt>
                <c:pt idx="444">
                  <c:v>18.678762641388246</c:v>
                </c:pt>
                <c:pt idx="445">
                  <c:v>18.67550653578839</c:v>
                </c:pt>
                <c:pt idx="446">
                  <c:v>18.672247775687904</c:v>
                </c:pt>
                <c:pt idx="447">
                  <c:v>18.668989111605764</c:v>
                </c:pt>
                <c:pt idx="448">
                  <c:v>18.665731016222786</c:v>
                </c:pt>
                <c:pt idx="449">
                  <c:v>18.662473489439712</c:v>
                </c:pt>
                <c:pt idx="450">
                  <c:v>18.659213529058707</c:v>
                </c:pt>
                <c:pt idx="451">
                  <c:v>18.655953441604868</c:v>
                </c:pt>
                <c:pt idx="452">
                  <c:v>18.652693923744714</c:v>
                </c:pt>
                <c:pt idx="453">
                  <c:v>18.649434975378725</c:v>
                </c:pt>
                <c:pt idx="454">
                  <c:v>18.646173808382731</c:v>
                </c:pt>
                <c:pt idx="455">
                  <c:v>18.64291229715635</c:v>
                </c:pt>
                <c:pt idx="456">
                  <c:v>18.639651356419957</c:v>
                </c:pt>
                <c:pt idx="457">
                  <c:v>18.636390986073767</c:v>
                </c:pt>
                <c:pt idx="458">
                  <c:v>18.63312860611099</c:v>
                </c:pt>
                <c:pt idx="459">
                  <c:v>18.629865670713645</c:v>
                </c:pt>
                <c:pt idx="460">
                  <c:v>18.626603306704375</c:v>
                </c:pt>
                <c:pt idx="461">
                  <c:v>18.623341513983114</c:v>
                </c:pt>
                <c:pt idx="462">
                  <c:v>18.620077914684401</c:v>
                </c:pt>
                <c:pt idx="463">
                  <c:v>18.616813554720103</c:v>
                </c:pt>
                <c:pt idx="464">
                  <c:v>18.613549767043743</c:v>
                </c:pt>
                <c:pt idx="465">
                  <c:v>18.610286551554989</c:v>
                </c:pt>
                <c:pt idx="466">
                  <c:v>18.607021726533766</c:v>
                </c:pt>
                <c:pt idx="467">
                  <c:v>18.603755941608963</c:v>
                </c:pt>
                <c:pt idx="468">
                  <c:v>18.600490729873755</c:v>
                </c:pt>
                <c:pt idx="469">
                  <c:v>18.597226091227533</c:v>
                </c:pt>
                <c:pt idx="470">
                  <c:v>18.593960034079757</c:v>
                </c:pt>
                <c:pt idx="471">
                  <c:v>18.590692823803366</c:v>
                </c:pt>
                <c:pt idx="472">
                  <c:v>18.587426187620014</c:v>
                </c:pt>
                <c:pt idx="473">
                  <c:v>18.58416012542882</c:v>
                </c:pt>
                <c:pt idx="474">
                  <c:v>18.58089282974241</c:v>
                </c:pt>
                <c:pt idx="475">
                  <c:v>18.577624193725811</c:v>
                </c:pt>
                <c:pt idx="476">
                  <c:v>18.574356132707493</c:v>
                </c:pt>
                <c:pt idx="477">
                  <c:v>18.571088646586304</c:v>
                </c:pt>
                <c:pt idx="478">
                  <c:v>18.567820105944396</c:v>
                </c:pt>
                <c:pt idx="479">
                  <c:v>18.564550043801457</c:v>
                </c:pt>
                <c:pt idx="480">
                  <c:v>18.56128055756384</c:v>
                </c:pt>
                <c:pt idx="481">
                  <c:v>18.558011647130122</c:v>
                </c:pt>
                <c:pt idx="482">
                  <c:v>18.554741855075008</c:v>
                </c:pt>
                <c:pt idx="483">
                  <c:v>18.551470366422098</c:v>
                </c:pt>
                <c:pt idx="484">
                  <c:v>18.548199454583362</c:v>
                </c:pt>
                <c:pt idx="485">
                  <c:v>18.544929119457088</c:v>
                </c:pt>
                <c:pt idx="486">
                  <c:v>18.541658069513385</c:v>
                </c:pt>
                <c:pt idx="487">
                  <c:v>18.538385153969394</c:v>
                </c:pt>
                <c:pt idx="488">
                  <c:v>18.535112816150228</c:v>
                </c:pt>
                <c:pt idx="489">
                  <c:v>18.531841055953908</c:v>
                </c:pt>
                <c:pt idx="490">
                  <c:v>18.528568741628508</c:v>
                </c:pt>
                <c:pt idx="491">
                  <c:v>18.525294398814854</c:v>
                </c:pt>
                <c:pt idx="492">
                  <c:v>18.522020634638491</c:v>
                </c:pt>
                <c:pt idx="493">
                  <c:v>18.518747448997164</c:v>
                </c:pt>
                <c:pt idx="494">
                  <c:v>18.515473863779189</c:v>
                </c:pt>
                <c:pt idx="495">
                  <c:v>18.512198093319835</c:v>
                </c:pt>
                <c:pt idx="496">
                  <c:v>18.50892290241206</c:v>
                </c:pt>
                <c:pt idx="497">
                  <c:v>18.505648290953328</c:v>
                </c:pt>
                <c:pt idx="498">
                  <c:v>18.502373428314069</c:v>
                </c:pt>
                <c:pt idx="499">
                  <c:v>18.499096229835544</c:v>
                </c:pt>
                <c:pt idx="500">
                  <c:v>18.495819611824704</c:v>
                </c:pt>
                <c:pt idx="501">
                  <c:v>18.492543574178733</c:v>
                </c:pt>
                <c:pt idx="502">
                  <c:v>18.489267427571605</c:v>
                </c:pt>
                <c:pt idx="503">
                  <c:v>18.485988800703012</c:v>
                </c:pt>
                <c:pt idx="504">
                  <c:v>18.482710755220033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35553392"/>
        <c:axId val="635549128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  <c:max val="2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valAx>
        <c:axId val="635549128"/>
        <c:scaling>
          <c:orientation val="minMax"/>
          <c:max val="1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Outflow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5553392"/>
        <c:crosses val="max"/>
        <c:crossBetween val="midCat"/>
      </c:valAx>
      <c:valAx>
        <c:axId val="635553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35549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522436936517471"/>
          <c:y val="0.11862996049732275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10.7</c:v>
                </c:pt>
                <c:pt idx="1">
                  <c:v>10.7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6.3481463431041066E-3</c:v>
                </c:pt>
                <c:pt idx="13">
                  <c:v>2.8780361941996156E-2</c:v>
                </c:pt>
                <c:pt idx="14">
                  <c:v>8.1885733751996384E-2</c:v>
                </c:pt>
                <c:pt idx="15">
                  <c:v>0.3405287815582087</c:v>
                </c:pt>
                <c:pt idx="16">
                  <c:v>0.47024112505103555</c:v>
                </c:pt>
                <c:pt idx="17">
                  <c:v>0.50876015846267741</c:v>
                </c:pt>
                <c:pt idx="18">
                  <c:v>0.52593315471404445</c:v>
                </c:pt>
                <c:pt idx="19">
                  <c:v>0.53191000645323439</c:v>
                </c:pt>
                <c:pt idx="20">
                  <c:v>0.5308416547941025</c:v>
                </c:pt>
                <c:pt idx="21">
                  <c:v>0.52491861157423148</c:v>
                </c:pt>
                <c:pt idx="22">
                  <c:v>0.51545776902672336</c:v>
                </c:pt>
                <c:pt idx="23">
                  <c:v>0.50331725635894109</c:v>
                </c:pt>
                <c:pt idx="24">
                  <c:v>0.47664524020308841</c:v>
                </c:pt>
                <c:pt idx="25">
                  <c:v>0.44997803044027901</c:v>
                </c:pt>
                <c:pt idx="26">
                  <c:v>0.42331021045552564</c:v>
                </c:pt>
                <c:pt idx="27">
                  <c:v>0.39662179496613925</c:v>
                </c:pt>
                <c:pt idx="28">
                  <c:v>0.36993819438474901</c:v>
                </c:pt>
                <c:pt idx="29">
                  <c:v>0.3432594078426881</c:v>
                </c:pt>
                <c:pt idx="30">
                  <c:v>0.31658032737715669</c:v>
                </c:pt>
                <c:pt idx="31">
                  <c:v>0.28988031716944151</c:v>
                </c:pt>
                <c:pt idx="32">
                  <c:v>0.26318512953370415</c:v>
                </c:pt>
                <c:pt idx="33">
                  <c:v>0.23649476359888882</c:v>
                </c:pt>
                <c:pt idx="34">
                  <c:v>0.20980436717245399</c:v>
                </c:pt>
                <c:pt idx="35">
                  <c:v>0.18309275962526653</c:v>
                </c:pt>
                <c:pt idx="36">
                  <c:v>0.1563859823293885</c:v>
                </c:pt>
                <c:pt idx="37">
                  <c:v>0.12968403441136711</c:v>
                </c:pt>
                <c:pt idx="38">
                  <c:v>0.10298226639167764</c:v>
                </c:pt>
                <c:pt idx="39">
                  <c:v>7.6259058906986157E-2</c:v>
                </c:pt>
                <c:pt idx="40">
                  <c:v>4.9540689368320887E-2</c:v>
                </c:pt>
                <c:pt idx="41">
                  <c:v>2.282715689982432E-2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6.2549729859698328E-3</c:v>
                </c:pt>
                <c:pt idx="87">
                  <c:v>0.11398387942252983</c:v>
                </c:pt>
                <c:pt idx="88">
                  <c:v>0.1669867423085204</c:v>
                </c:pt>
                <c:pt idx="89">
                  <c:v>0.17432457417976099</c:v>
                </c:pt>
                <c:pt idx="90">
                  <c:v>0.17073650903246901</c:v>
                </c:pt>
                <c:pt idx="91">
                  <c:v>0.16135275663105469</c:v>
                </c:pt>
                <c:pt idx="92">
                  <c:v>0.14829320272595578</c:v>
                </c:pt>
                <c:pt idx="93">
                  <c:v>0.1326859425496667</c:v>
                </c:pt>
                <c:pt idx="94">
                  <c:v>0.11521380702891282</c:v>
                </c:pt>
                <c:pt idx="95">
                  <c:v>9.631189096286677E-2</c:v>
                </c:pt>
                <c:pt idx="96">
                  <c:v>6.9589891077087865E-2</c:v>
                </c:pt>
                <c:pt idx="97">
                  <c:v>4.2872728918712535E-2</c:v>
                </c:pt>
                <c:pt idx="98">
                  <c:v>1.6160403611922843E-2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1.1541864951440486E-2</c:v>
                </c:pt>
                <c:pt idx="110">
                  <c:v>4.8402444518007848E-2</c:v>
                </c:pt>
                <c:pt idx="111">
                  <c:v>0.25591823894668186</c:v>
                </c:pt>
                <c:pt idx="112">
                  <c:v>0.36000892997284528</c:v>
                </c:pt>
                <c:pt idx="113">
                  <c:v>0.38814598169255987</c:v>
                </c:pt>
                <c:pt idx="114">
                  <c:v>0.39841550416849114</c:v>
                </c:pt>
                <c:pt idx="115">
                  <c:v>0.39928886568512717</c:v>
                </c:pt>
                <c:pt idx="116">
                  <c:v>0.39423887715496631</c:v>
                </c:pt>
                <c:pt idx="117">
                  <c:v>0.38510173574605167</c:v>
                </c:pt>
                <c:pt idx="118">
                  <c:v>0.37298306273071807</c:v>
                </c:pt>
                <c:pt idx="119">
                  <c:v>0.3586042478493735</c:v>
                </c:pt>
                <c:pt idx="120">
                  <c:v>0.33192750608624749</c:v>
                </c:pt>
                <c:pt idx="121">
                  <c:v>0.31466771973864338</c:v>
                </c:pt>
                <c:pt idx="122">
                  <c:v>0.32744169148542879</c:v>
                </c:pt>
                <c:pt idx="123">
                  <c:v>0.36697459761005791</c:v>
                </c:pt>
                <c:pt idx="124">
                  <c:v>0.43111553122402346</c:v>
                </c:pt>
                <c:pt idx="125">
                  <c:v>0.51927913505855894</c:v>
                </c:pt>
                <c:pt idx="126">
                  <c:v>0.63229368097660932</c:v>
                </c:pt>
                <c:pt idx="127">
                  <c:v>0.7722327735028075</c:v>
                </c:pt>
                <c:pt idx="128">
                  <c:v>0.94266332393464392</c:v>
                </c:pt>
                <c:pt idx="129">
                  <c:v>1.1490409293186115</c:v>
                </c:pt>
                <c:pt idx="130">
                  <c:v>1.3996722710227556</c:v>
                </c:pt>
                <c:pt idx="131">
                  <c:v>1.70775352810975</c:v>
                </c:pt>
                <c:pt idx="132">
                  <c:v>2.1092248877486957</c:v>
                </c:pt>
                <c:pt idx="133">
                  <c:v>2.6662004260601675</c:v>
                </c:pt>
                <c:pt idx="134">
                  <c:v>3.5218884818550755</c:v>
                </c:pt>
                <c:pt idx="135">
                  <c:v>6.4095728320564973</c:v>
                </c:pt>
                <c:pt idx="136">
                  <c:v>7.9143755798990112</c:v>
                </c:pt>
                <c:pt idx="137">
                  <c:v>8.5186860680992442</c:v>
                </c:pt>
                <c:pt idx="138">
                  <c:v>8.9144540354191619</c:v>
                </c:pt>
                <c:pt idx="139">
                  <c:v>9.2015440565057585</c:v>
                </c:pt>
                <c:pt idx="140">
                  <c:v>9.420538096699584</c:v>
                </c:pt>
                <c:pt idx="141">
                  <c:v>9.5927693935161322</c:v>
                </c:pt>
                <c:pt idx="142">
                  <c:v>9.7310386513586824</c:v>
                </c:pt>
                <c:pt idx="143">
                  <c:v>9.8436114111052753</c:v>
                </c:pt>
                <c:pt idx="144">
                  <c:v>9.8178977825300873</c:v>
                </c:pt>
                <c:pt idx="145">
                  <c:v>9.7921883559728524</c:v>
                </c:pt>
                <c:pt idx="146">
                  <c:v>9.7664831307468969</c:v>
                </c:pt>
                <c:pt idx="147">
                  <c:v>9.7407821061656517</c:v>
                </c:pt>
                <c:pt idx="148">
                  <c:v>9.7150612818080582</c:v>
                </c:pt>
                <c:pt idx="149">
                  <c:v>9.6893405237003059</c:v>
                </c:pt>
                <c:pt idx="150">
                  <c:v>9.6636239733786056</c:v>
                </c:pt>
                <c:pt idx="151">
                  <c:v>9.6379116301545853</c:v>
                </c:pt>
                <c:pt idx="152">
                  <c:v>9.6121839914378633</c:v>
                </c:pt>
                <c:pt idx="153">
                  <c:v>9.5864518974882902</c:v>
                </c:pt>
                <c:pt idx="154">
                  <c:v>9.5607240177921273</c:v>
                </c:pt>
                <c:pt idx="155">
                  <c:v>9.5353527112653786</c:v>
                </c:pt>
                <c:pt idx="156">
                  <c:v>9.511799428954248</c:v>
                </c:pt>
                <c:pt idx="157">
                  <c:v>9.4914534485950153</c:v>
                </c:pt>
                <c:pt idx="158">
                  <c:v>9.4776940224006925</c:v>
                </c:pt>
                <c:pt idx="159">
                  <c:v>9.5111949887398666</c:v>
                </c:pt>
                <c:pt idx="160">
                  <c:v>9.5241932798628977</c:v>
                </c:pt>
                <c:pt idx="161">
                  <c:v>9.5154809621696437</c:v>
                </c:pt>
                <c:pt idx="162">
                  <c:v>9.5014380835941381</c:v>
                </c:pt>
                <c:pt idx="163">
                  <c:v>9.4845287562635576</c:v>
                </c:pt>
                <c:pt idx="164">
                  <c:v>9.4657837724035438</c:v>
                </c:pt>
                <c:pt idx="165">
                  <c:v>9.4457574104424218</c:v>
                </c:pt>
                <c:pt idx="166">
                  <c:v>9.4247880352346627</c:v>
                </c:pt>
                <c:pt idx="167">
                  <c:v>9.4030847788215226</c:v>
                </c:pt>
                <c:pt idx="168">
                  <c:v>9.3773305292131646</c:v>
                </c:pt>
                <c:pt idx="169">
                  <c:v>9.3515805067439999</c:v>
                </c:pt>
                <c:pt idx="170">
                  <c:v>9.3258347107202102</c:v>
                </c:pt>
                <c:pt idx="171">
                  <c:v>9.300083361914167</c:v>
                </c:pt>
                <c:pt idx="172">
                  <c:v>9.274317764485005</c:v>
                </c:pt>
                <c:pt idx="173">
                  <c:v>9.2485564007000871</c:v>
                </c:pt>
                <c:pt idx="174">
                  <c:v>9.2227992698637671</c:v>
                </c:pt>
                <c:pt idx="175">
                  <c:v>9.1970409295710418</c:v>
                </c:pt>
                <c:pt idx="176">
                  <c:v>9.1712639800856639</c:v>
                </c:pt>
                <c:pt idx="177">
                  <c:v>9.1454912707622835</c:v>
                </c:pt>
                <c:pt idx="178">
                  <c:v>9.1197228009034159</c:v>
                </c:pt>
                <c:pt idx="179">
                  <c:v>9.0939574250765922</c:v>
                </c:pt>
                <c:pt idx="180">
                  <c:v>9.068169119313426</c:v>
                </c:pt>
                <c:pt idx="181">
                  <c:v>9.0423850602427347</c:v>
                </c:pt>
                <c:pt idx="182">
                  <c:v>9.0166052471651934</c:v>
                </c:pt>
                <c:pt idx="183">
                  <c:v>8.9908296793815925</c:v>
                </c:pt>
                <c:pt idx="184">
                  <c:v>8.9650331253880626</c:v>
                </c:pt>
                <c:pt idx="185">
                  <c:v>8.9392377123751618</c:v>
                </c:pt>
                <c:pt idx="186">
                  <c:v>8.9134465518967989</c:v>
                </c:pt>
                <c:pt idx="187">
                  <c:v>8.887659643251915</c:v>
                </c:pt>
                <c:pt idx="188">
                  <c:v>8.8618559414508429</c:v>
                </c:pt>
                <c:pt idx="189">
                  <c:v>8.8360491703148654</c:v>
                </c:pt>
                <c:pt idx="190">
                  <c:v>8.8102466582675927</c:v>
                </c:pt>
                <c:pt idx="191">
                  <c:v>8.7844484046061133</c:v>
                </c:pt>
                <c:pt idx="192">
                  <c:v>8.7586375105644283</c:v>
                </c:pt>
                <c:pt idx="193">
                  <c:v>8.732819377138636</c:v>
                </c:pt>
                <c:pt idx="194">
                  <c:v>8.7070055093685248</c:v>
                </c:pt>
                <c:pt idx="195">
                  <c:v>8.6811959065493234</c:v>
                </c:pt>
                <c:pt idx="196">
                  <c:v>8.6554444578100647</c:v>
                </c:pt>
                <c:pt idx="197">
                  <c:v>8.6319984980297573</c:v>
                </c:pt>
                <c:pt idx="198">
                  <c:v>8.6123881942754004</c:v>
                </c:pt>
                <c:pt idx="199">
                  <c:v>8.5973065322249465</c:v>
                </c:pt>
                <c:pt idx="200">
                  <c:v>8.5876653891140435</c:v>
                </c:pt>
                <c:pt idx="201">
                  <c:v>8.5847051295293486</c:v>
                </c:pt>
                <c:pt idx="202">
                  <c:v>8.5901883016120131</c:v>
                </c:pt>
                <c:pt idx="203">
                  <c:v>8.6067751978322704</c:v>
                </c:pt>
                <c:pt idx="204">
                  <c:v>8.6388538930766732</c:v>
                </c:pt>
                <c:pt idx="205">
                  <c:v>8.6947544850185317</c:v>
                </c:pt>
                <c:pt idx="206">
                  <c:v>8.7955215812068772</c:v>
                </c:pt>
                <c:pt idx="207">
                  <c:v>9.1949594493524298</c:v>
                </c:pt>
                <c:pt idx="208">
                  <c:v>9.3933983346098948</c:v>
                </c:pt>
                <c:pt idx="209">
                  <c:v>9.4600103641232334</c:v>
                </c:pt>
                <c:pt idx="210">
                  <c:v>9.4960897708438967</c:v>
                </c:pt>
                <c:pt idx="211">
                  <c:v>9.5162525246366698</c:v>
                </c:pt>
                <c:pt idx="212">
                  <c:v>9.5264328854865763</c:v>
                </c:pt>
                <c:pt idx="213">
                  <c:v>9.5297560411807734</c:v>
                </c:pt>
                <c:pt idx="214">
                  <c:v>9.5280978394379368</c:v>
                </c:pt>
                <c:pt idx="215">
                  <c:v>9.5226722954835683</c:v>
                </c:pt>
                <c:pt idx="216">
                  <c:v>9.4969266633777316</c:v>
                </c:pt>
                <c:pt idx="217">
                  <c:v>9.4711852523656521</c:v>
                </c:pt>
                <c:pt idx="218">
                  <c:v>9.4454480617552665</c:v>
                </c:pt>
                <c:pt idx="219">
                  <c:v>9.4197150908546217</c:v>
                </c:pt>
                <c:pt idx="220">
                  <c:v>9.3939621871881425</c:v>
                </c:pt>
                <c:pt idx="221">
                  <c:v>9.3682094349041183</c:v>
                </c:pt>
                <c:pt idx="222">
                  <c:v>9.3424609095135249</c:v>
                </c:pt>
                <c:pt idx="223">
                  <c:v>9.3167166103225867</c:v>
                </c:pt>
                <c:pt idx="224">
                  <c:v>9.2909567502287107</c:v>
                </c:pt>
                <c:pt idx="225">
                  <c:v>9.2651926524281567</c:v>
                </c:pt>
                <c:pt idx="226">
                  <c:v>9.2394327880254377</c:v>
                </c:pt>
                <c:pt idx="227">
                  <c:v>9.2136771563249482</c:v>
                </c:pt>
                <c:pt idx="228">
                  <c:v>9.1879102958702283</c:v>
                </c:pt>
                <c:pt idx="229">
                  <c:v>9.162134848322312</c:v>
                </c:pt>
                <c:pt idx="230">
                  <c:v>9.136363640689332</c:v>
                </c:pt>
                <c:pt idx="231">
                  <c:v>9.1105966722738447</c:v>
                </c:pt>
                <c:pt idx="232">
                  <c:v>9.0848227678964051</c:v>
                </c:pt>
                <c:pt idx="233">
                  <c:v>9.0590359663840516</c:v>
                </c:pt>
                <c:pt idx="234">
                  <c:v>9.0332534113164602</c:v>
                </c:pt>
                <c:pt idx="235">
                  <c:v>9.0074751019943484</c:v>
                </c:pt>
                <c:pt idx="236">
                  <c:v>8.9816941097330769</c:v>
                </c:pt>
                <c:pt idx="237">
                  <c:v>8.9558959500531081</c:v>
                </c:pt>
                <c:pt idx="238">
                  <c:v>8.930102043360483</c:v>
                </c:pt>
                <c:pt idx="239">
                  <c:v>8.9043123889540698</c:v>
                </c:pt>
                <c:pt idx="240">
                  <c:v>8.8785242645107818</c:v>
                </c:pt>
                <c:pt idx="241">
                  <c:v>8.8527147424740402</c:v>
                </c:pt>
                <c:pt idx="242">
                  <c:v>8.826909479980003</c:v>
                </c:pt>
                <c:pt idx="243">
                  <c:v>8.8011084763256893</c:v>
                </c:pt>
                <c:pt idx="244">
                  <c:v>8.7753117308082267</c:v>
                </c:pt>
                <c:pt idx="245">
                  <c:v>8.7494922867127887</c:v>
                </c:pt>
                <c:pt idx="246">
                  <c:v>8.723675664255099</c:v>
                </c:pt>
                <c:pt idx="247">
                  <c:v>8.6978633072034466</c:v>
                </c:pt>
                <c:pt idx="248">
                  <c:v>8.6720552148531063</c:v>
                </c:pt>
                <c:pt idx="249">
                  <c:v>8.6462285257566158</c:v>
                </c:pt>
                <c:pt idx="250">
                  <c:v>8.6204005391872514</c:v>
                </c:pt>
                <c:pt idx="251">
                  <c:v>8.5945768246030809</c:v>
                </c:pt>
                <c:pt idx="252">
                  <c:v>8.5687573812975089</c:v>
                </c:pt>
                <c:pt idx="253">
                  <c:v>8.5429234025140861</c:v>
                </c:pt>
                <c:pt idx="254">
                  <c:v>8.5170840476993437</c:v>
                </c:pt>
                <c:pt idx="255">
                  <c:v>8.4912489714618111</c:v>
                </c:pt>
                <c:pt idx="256">
                  <c:v>8.4654181730930276</c:v>
                </c:pt>
                <c:pt idx="257">
                  <c:v>8.4395768598149541</c:v>
                </c:pt>
                <c:pt idx="258">
                  <c:v>8.4137261326355297</c:v>
                </c:pt>
                <c:pt idx="259">
                  <c:v>8.3878796906382309</c:v>
                </c:pt>
                <c:pt idx="260">
                  <c:v>8.3620375331127157</c:v>
                </c:pt>
                <c:pt idx="261">
                  <c:v>8.3361888409812401</c:v>
                </c:pt>
                <c:pt idx="262">
                  <c:v>8.3103267373322272</c:v>
                </c:pt>
                <c:pt idx="263">
                  <c:v>8.2844689254831785</c:v>
                </c:pt>
                <c:pt idx="264">
                  <c:v>8.2586154047218709</c:v>
                </c:pt>
                <c:pt idx="265">
                  <c:v>8.2327592887705165</c:v>
                </c:pt>
                <c:pt idx="266">
                  <c:v>8.2068858045615833</c:v>
                </c:pt>
                <c:pt idx="267">
                  <c:v>8.1810166187834046</c:v>
                </c:pt>
                <c:pt idx="268">
                  <c:v>8.1551517307218706</c:v>
                </c:pt>
                <c:pt idx="269">
                  <c:v>8.1292881457706017</c:v>
                </c:pt>
                <c:pt idx="270">
                  <c:v>8.1034032769260875</c:v>
                </c:pt>
                <c:pt idx="271">
                  <c:v>8.0775227131561032</c:v>
                </c:pt>
                <c:pt idx="272">
                  <c:v>8.0516464537446453</c:v>
                </c:pt>
                <c:pt idx="273">
                  <c:v>8.0257744979758279</c:v>
                </c:pt>
                <c:pt idx="274">
                  <c:v>7.9998790969491766</c:v>
                </c:pt>
                <c:pt idx="275">
                  <c:v>7.9739871511395082</c:v>
                </c:pt>
                <c:pt idx="276">
                  <c:v>7.9480995163432535</c:v>
                </c:pt>
                <c:pt idx="277">
                  <c:v>7.9222161918426304</c:v>
                </c:pt>
                <c:pt idx="278">
                  <c:v>7.8963132070751509</c:v>
                </c:pt>
                <c:pt idx="279">
                  <c:v>7.8704098751928058</c:v>
                </c:pt>
                <c:pt idx="280">
                  <c:v>7.8445108609918028</c:v>
                </c:pt>
                <c:pt idx="281">
                  <c:v>7.8186161637524512</c:v>
                </c:pt>
                <c:pt idx="282">
                  <c:v>7.7927055496691686</c:v>
                </c:pt>
                <c:pt idx="283">
                  <c:v>7.7667908276961395</c:v>
                </c:pt>
                <c:pt idx="284">
                  <c:v>7.7408804300854452</c:v>
                </c:pt>
                <c:pt idx="285">
                  <c:v>7.7149743561154827</c:v>
                </c:pt>
                <c:pt idx="286">
                  <c:v>7.6890560670171393</c:v>
                </c:pt>
                <c:pt idx="287">
                  <c:v>7.6631299509504913</c:v>
                </c:pt>
                <c:pt idx="288">
                  <c:v>7.6372081659402671</c:v>
                </c:pt>
                <c:pt idx="289">
                  <c:v>7.6112907112629475</c:v>
                </c:pt>
                <c:pt idx="290">
                  <c:v>7.5853647015728258</c:v>
                </c:pt>
                <c:pt idx="291">
                  <c:v>7.5594271874247507</c:v>
                </c:pt>
                <c:pt idx="292">
                  <c:v>7.5334940110403155</c:v>
                </c:pt>
                <c:pt idx="293">
                  <c:v>7.5075651716940772</c:v>
                </c:pt>
                <c:pt idx="294">
                  <c:v>7.4816313958239258</c:v>
                </c:pt>
                <c:pt idx="295">
                  <c:v>7.4556824796218155</c:v>
                </c:pt>
                <c:pt idx="296">
                  <c:v>7.4297379079037196</c:v>
                </c:pt>
                <c:pt idx="297">
                  <c:v>7.4037976799422642</c:v>
                </c:pt>
                <c:pt idx="298">
                  <c:v>7.3778560918127418</c:v>
                </c:pt>
                <c:pt idx="299">
                  <c:v>7.351895769599345</c:v>
                </c:pt>
                <c:pt idx="300">
                  <c:v>7.325939798603522</c:v>
                </c:pt>
                <c:pt idx="301">
                  <c:v>7.2999881780959646</c:v>
                </c:pt>
                <c:pt idx="302">
                  <c:v>7.2740387315020065</c:v>
                </c:pt>
                <c:pt idx="303">
                  <c:v>7.2480669993355225</c:v>
                </c:pt>
                <c:pt idx="304">
                  <c:v>7.2220996251333913</c:v>
                </c:pt>
                <c:pt idx="305">
                  <c:v>7.1961366081643598</c:v>
                </c:pt>
                <c:pt idx="306">
                  <c:v>7.1701779476973027</c:v>
                </c:pt>
                <c:pt idx="307">
                  <c:v>7.1441961107289726</c:v>
                </c:pt>
                <c:pt idx="308">
                  <c:v>7.1182173294075257</c:v>
                </c:pt>
                <c:pt idx="309">
                  <c:v>7.092242912077257</c:v>
                </c:pt>
                <c:pt idx="310">
                  <c:v>7.0662728580050898</c:v>
                </c:pt>
                <c:pt idx="311">
                  <c:v>7.0402830455986987</c:v>
                </c:pt>
                <c:pt idx="312">
                  <c:v>7.0142928532606028</c:v>
                </c:pt>
                <c:pt idx="313">
                  <c:v>6.9883070316850322</c:v>
                </c:pt>
                <c:pt idx="314">
                  <c:v>6.9623255801369597</c:v>
                </c:pt>
                <c:pt idx="315">
                  <c:v>6.9363277456840544</c:v>
                </c:pt>
                <c:pt idx="316">
                  <c:v>6.9103261384477399</c:v>
                </c:pt>
                <c:pt idx="317">
                  <c:v>6.8843289087586053</c:v>
                </c:pt>
                <c:pt idx="318">
                  <c:v>6.8583360558796578</c:v>
                </c:pt>
                <c:pt idx="319">
                  <c:v>6.8323301526446452</c:v>
                </c:pt>
                <c:pt idx="320">
                  <c:v>6.8063171266444149</c:v>
                </c:pt>
                <c:pt idx="321">
                  <c:v>6.7803084849893462</c:v>
                </c:pt>
                <c:pt idx="322">
                  <c:v>6.7543042269404827</c:v>
                </c:pt>
                <c:pt idx="323">
                  <c:v>6.7282902081172713</c:v>
                </c:pt>
                <c:pt idx="324">
                  <c:v>6.7022657595033763</c:v>
                </c:pt>
                <c:pt idx="325">
                  <c:v>6.6762457020459882</c:v>
                </c:pt>
                <c:pt idx="326">
                  <c:v>6.6502300350041805</c:v>
                </c:pt>
                <c:pt idx="327">
                  <c:v>6.6242078540948865</c:v>
                </c:pt>
                <c:pt idx="328">
                  <c:v>6.5981719790335545</c:v>
                </c:pt>
                <c:pt idx="329">
                  <c:v>6.5721405019534691</c:v>
                </c:pt>
                <c:pt idx="330">
                  <c:v>6.5461134221117252</c:v>
                </c:pt>
                <c:pt idx="331">
                  <c:v>6.5200830319916099</c:v>
                </c:pt>
                <c:pt idx="332">
                  <c:v>6.494035726665226</c:v>
                </c:pt>
                <c:pt idx="333">
                  <c:v>6.4679928261582553</c:v>
                </c:pt>
                <c:pt idx="334">
                  <c:v>6.4419543297258057</c:v>
                </c:pt>
                <c:pt idx="335">
                  <c:v>6.4159156831415043</c:v>
                </c:pt>
                <c:pt idx="336">
                  <c:v>6.3898569437487129</c:v>
                </c:pt>
                <c:pt idx="337">
                  <c:v>6.3638026160269545</c:v>
                </c:pt>
                <c:pt idx="338">
                  <c:v>6.3377526992293465</c:v>
                </c:pt>
                <c:pt idx="339">
                  <c:v>6.3117057487985058</c:v>
                </c:pt>
                <c:pt idx="340">
                  <c:v>6.2856355715543044</c:v>
                </c:pt>
                <c:pt idx="341">
                  <c:v>6.2595698128462427</c:v>
                </c:pt>
                <c:pt idx="342">
                  <c:v>6.2335084719254406</c:v>
                </c:pt>
                <c:pt idx="343">
                  <c:v>6.2074515480431423</c:v>
                </c:pt>
                <c:pt idx="344">
                  <c:v>6.1813715512721794</c:v>
                </c:pt>
                <c:pt idx="345">
                  <c:v>6.155294357822787</c:v>
                </c:pt>
                <c:pt idx="346">
                  <c:v>6.1292215890372725</c:v>
                </c:pt>
                <c:pt idx="347">
                  <c:v>6.1031532441648784</c:v>
                </c:pt>
                <c:pt idx="348">
                  <c:v>6.0770648240123641</c:v>
                </c:pt>
                <c:pt idx="349">
                  <c:v>6.0509761920831986</c:v>
                </c:pt>
                <c:pt idx="350">
                  <c:v>6.0248919917080723</c:v>
                </c:pt>
                <c:pt idx="351">
                  <c:v>5.9988122221342177</c:v>
                </c:pt>
                <c:pt idx="352">
                  <c:v>5.9727153308046868</c:v>
                </c:pt>
                <c:pt idx="353">
                  <c:v>5.9466152566739918</c:v>
                </c:pt>
                <c:pt idx="354">
                  <c:v>5.9205196210010698</c:v>
                </c:pt>
                <c:pt idx="355">
                  <c:v>5.8944284230311368</c:v>
                </c:pt>
                <c:pt idx="356">
                  <c:v>5.8683230125986849</c:v>
                </c:pt>
                <c:pt idx="357">
                  <c:v>5.8422114925614919</c:v>
                </c:pt>
                <c:pt idx="358">
                  <c:v>5.8161044178994104</c:v>
                </c:pt>
                <c:pt idx="359">
                  <c:v>5.7900017878556342</c:v>
                </c:pt>
                <c:pt idx="360">
                  <c:v>5.7638878102635518</c:v>
                </c:pt>
                <c:pt idx="361">
                  <c:v>5.7377648406317832</c:v>
                </c:pt>
                <c:pt idx="362">
                  <c:v>5.7116463233060983</c:v>
                </c:pt>
                <c:pt idx="363">
                  <c:v>5.6855322575276626</c:v>
                </c:pt>
                <c:pt idx="364">
                  <c:v>5.6594096648704637</c:v>
                </c:pt>
                <c:pt idx="365">
                  <c:v>5.6332752419729832</c:v>
                </c:pt>
                <c:pt idx="366">
                  <c:v>5.6071452783262261</c:v>
                </c:pt>
                <c:pt idx="367">
                  <c:v>5.5810197731693219</c:v>
                </c:pt>
                <c:pt idx="368">
                  <c:v>5.5548885173214932</c:v>
                </c:pt>
                <c:pt idx="369">
                  <c:v>5.5287426375042248</c:v>
                </c:pt>
                <c:pt idx="370">
                  <c:v>5.5026012238960176</c:v>
                </c:pt>
                <c:pt idx="371">
                  <c:v>5.4764642757339583</c:v>
                </c:pt>
                <c:pt idx="372">
                  <c:v>5.4503243082380148</c:v>
                </c:pt>
                <c:pt idx="373">
                  <c:v>5.4241669678640791</c:v>
                </c:pt>
                <c:pt idx="374">
                  <c:v>5.3980141006712712</c:v>
                </c:pt>
                <c:pt idx="375">
                  <c:v>5.3718657058946304</c:v>
                </c:pt>
                <c:pt idx="376">
                  <c:v>5.3457169781607474</c:v>
                </c:pt>
                <c:pt idx="377">
                  <c:v>5.3195481736105688</c:v>
                </c:pt>
                <c:pt idx="378">
                  <c:v>5.2933838492273448</c:v>
                </c:pt>
                <c:pt idx="379">
                  <c:v>5.2672240042440599</c:v>
                </c:pt>
                <c:pt idx="380">
                  <c:v>5.2410664675497003</c:v>
                </c:pt>
                <c:pt idx="381">
                  <c:v>5.2148861952211041</c:v>
                </c:pt>
                <c:pt idx="382">
                  <c:v>5.1887104100590822</c:v>
                </c:pt>
                <c:pt idx="383">
                  <c:v>5.1625391112945582</c:v>
                </c:pt>
                <c:pt idx="384">
                  <c:v>5.1363722981585846</c:v>
                </c:pt>
                <c:pt idx="385">
                  <c:v>5.1101809730924117</c:v>
                </c:pt>
                <c:pt idx="386">
                  <c:v>5.0839937235807522</c:v>
                </c:pt>
                <c:pt idx="387">
                  <c:v>5.0578109674779652</c:v>
                </c:pt>
                <c:pt idx="388">
                  <c:v>5.0316327040130364</c:v>
                </c:pt>
                <c:pt idx="389">
                  <c:v>5.005432447540457</c:v>
                </c:pt>
                <c:pt idx="390">
                  <c:v>4.9792337301259648</c:v>
                </c:pt>
                <c:pt idx="391">
                  <c:v>4.9530395131455691</c:v>
                </c:pt>
                <c:pt idx="392">
                  <c:v>4.9268497958261834</c:v>
                </c:pt>
                <c:pt idx="393">
                  <c:v>4.900640558800438</c:v>
                </c:pt>
                <c:pt idx="394">
                  <c:v>4.8744303699476692</c:v>
                </c:pt>
                <c:pt idx="395">
                  <c:v>4.8482246885681031</c:v>
                </c:pt>
                <c:pt idx="396">
                  <c:v>4.822023513886573</c:v>
                </c:pt>
                <c:pt idx="397">
                  <c:v>4.7958052470266974</c:v>
                </c:pt>
                <c:pt idx="398">
                  <c:v>4.7695835832180657</c:v>
                </c:pt>
                <c:pt idx="399">
                  <c:v>4.7433664339356563</c:v>
                </c:pt>
                <c:pt idx="400">
                  <c:v>4.7171537984022125</c:v>
                </c:pt>
                <c:pt idx="401">
                  <c:v>4.6909264522926533</c:v>
                </c:pt>
                <c:pt idx="402">
                  <c:v>4.664693310028535</c:v>
                </c:pt>
                <c:pt idx="403">
                  <c:v>4.6384646893576029</c:v>
                </c:pt>
                <c:pt idx="404">
                  <c:v>4.612240589500507</c:v>
                </c:pt>
                <c:pt idx="405">
                  <c:v>4.586004114590744</c:v>
                </c:pt>
                <c:pt idx="406">
                  <c:v>4.5597594903895873</c:v>
                </c:pt>
                <c:pt idx="407">
                  <c:v>4.5335193948625578</c:v>
                </c:pt>
                <c:pt idx="408">
                  <c:v>4.5072838272282034</c:v>
                </c:pt>
                <c:pt idx="409">
                  <c:v>4.4810381738649641</c:v>
                </c:pt>
                <c:pt idx="410">
                  <c:v>4.4547820642633891</c:v>
                </c:pt>
                <c:pt idx="411">
                  <c:v>4.42853049043089</c:v>
                </c:pt>
                <c:pt idx="412">
                  <c:v>4.4022834515839078</c:v>
                </c:pt>
                <c:pt idx="413">
                  <c:v>4.3760285703025561</c:v>
                </c:pt>
                <c:pt idx="414">
                  <c:v>4.3497609718554067</c:v>
                </c:pt>
                <c:pt idx="415">
                  <c:v>4.3234979162863247</c:v>
                </c:pt>
                <c:pt idx="416">
                  <c:v>4.2972394028096366</c:v>
                </c:pt>
                <c:pt idx="417">
                  <c:v>4.2709752436456503</c:v>
                </c:pt>
                <c:pt idx="418">
                  <c:v>4.2446961529261662</c:v>
                </c:pt>
                <c:pt idx="419">
                  <c:v>4.2184216122078135</c:v>
                </c:pt>
                <c:pt idx="420">
                  <c:v>4.1921516207027985</c:v>
                </c:pt>
                <c:pt idx="421">
                  <c:v>4.165878133555097</c:v>
                </c:pt>
                <c:pt idx="422">
                  <c:v>4.1395875471550232</c:v>
                </c:pt>
                <c:pt idx="423">
                  <c:v>4.1133015178932517</c:v>
                </c:pt>
                <c:pt idx="424">
                  <c:v>4.0870200449798588</c:v>
                </c:pt>
                <c:pt idx="425">
                  <c:v>4.0607371796104141</c:v>
                </c:pt>
                <c:pt idx="426">
                  <c:v>4.0344350941401101</c:v>
                </c:pt>
                <c:pt idx="427">
                  <c:v>4.0081375729594155</c:v>
                </c:pt>
                <c:pt idx="428">
                  <c:v>3.9818446152762759</c:v>
                </c:pt>
                <c:pt idx="429">
                  <c:v>3.955552321309729</c:v>
                </c:pt>
                <c:pt idx="430">
                  <c:v>3.929238733398277</c:v>
                </c:pt>
                <c:pt idx="431">
                  <c:v>3.9029297169419155</c:v>
                </c:pt>
                <c:pt idx="432">
                  <c:v>3.8766252711464451</c:v>
                </c:pt>
                <c:pt idx="433">
                  <c:v>3.850323498069713</c:v>
                </c:pt>
                <c:pt idx="434">
                  <c:v>3.823998404365033</c:v>
                </c:pt>
                <c:pt idx="435">
                  <c:v>3.7976778892951253</c:v>
                </c:pt>
                <c:pt idx="436">
                  <c:v>3.7713619520636441</c:v>
                </c:pt>
                <c:pt idx="437">
                  <c:v>3.7450505918743811</c:v>
                </c:pt>
                <c:pt idx="438">
                  <c:v>3.7187140463944863</c:v>
                </c:pt>
                <c:pt idx="439">
                  <c:v>3.6923820293921339</c:v>
                </c:pt>
                <c:pt idx="440">
                  <c:v>3.6660545974199716</c:v>
                </c:pt>
                <c:pt idx="441">
                  <c:v>3.6397317496796364</c:v>
                </c:pt>
                <c:pt idx="442">
                  <c:v>3.6133855987592618</c:v>
                </c:pt>
                <c:pt idx="443">
                  <c:v>3.5870420765246571</c:v>
                </c:pt>
                <c:pt idx="444">
                  <c:v>3.5607031465262677</c:v>
                </c:pt>
                <c:pt idx="445">
                  <c:v>3.5343688079635696</c:v>
                </c:pt>
                <c:pt idx="446">
                  <c:v>3.5080130006505015</c:v>
                </c:pt>
                <c:pt idx="447">
                  <c:v>3.4816579699030381</c:v>
                </c:pt>
                <c:pt idx="448">
                  <c:v>3.4553075386121117</c:v>
                </c:pt>
                <c:pt idx="449">
                  <c:v>3.4289617059750288</c:v>
                </c:pt>
                <c:pt idx="450">
                  <c:v>3.4025961911777776</c:v>
                </c:pt>
                <c:pt idx="451">
                  <c:v>3.3762296486561669</c:v>
                </c:pt>
                <c:pt idx="452">
                  <c:v>3.3498677128257413</c:v>
                </c:pt>
                <c:pt idx="453">
                  <c:v>3.3235103828816319</c:v>
                </c:pt>
                <c:pt idx="454">
                  <c:v>3.2971351093690346</c:v>
                </c:pt>
                <c:pt idx="455">
                  <c:v>3.2707570518314175</c:v>
                </c:pt>
                <c:pt idx="456">
                  <c:v>3.2443836082339934</c:v>
                </c:pt>
                <c:pt idx="457">
                  <c:v>3.2180147777697119</c:v>
                </c:pt>
                <c:pt idx="458">
                  <c:v>3.191629694170536</c:v>
                </c:pt>
                <c:pt idx="459">
                  <c:v>3.1652401183945953</c:v>
                </c:pt>
                <c:pt idx="460">
                  <c:v>3.1388551638222504</c:v>
                </c:pt>
                <c:pt idx="461">
                  <c:v>3.1124748296442606</c:v>
                </c:pt>
                <c:pt idx="462">
                  <c:v>3.0860798844468071</c:v>
                </c:pt>
                <c:pt idx="463">
                  <c:v>3.0596787872298847</c:v>
                </c:pt>
                <c:pt idx="464">
                  <c:v>3.0332823184943876</c:v>
                </c:pt>
                <c:pt idx="465">
                  <c:v>3.0068904774288785</c:v>
                </c:pt>
                <c:pt idx="466">
                  <c:v>2.9804856189805835</c:v>
                </c:pt>
                <c:pt idx="467">
                  <c:v>2.9540729971397934</c:v>
                </c:pt>
                <c:pt idx="468">
                  <c:v>2.927665011072718</c:v>
                </c:pt>
                <c:pt idx="469">
                  <c:v>2.9012616599657166</c:v>
                </c:pt>
                <c:pt idx="470">
                  <c:v>2.8748468364727495</c:v>
                </c:pt>
                <c:pt idx="471">
                  <c:v>2.8484226868450948</c:v>
                </c:pt>
                <c:pt idx="472">
                  <c:v>2.8220031802979375</c:v>
                </c:pt>
                <c:pt idx="473">
                  <c:v>2.7955883160154262</c:v>
                </c:pt>
                <c:pt idx="474">
                  <c:v>2.7691634756189156</c:v>
                </c:pt>
                <c:pt idx="475">
                  <c:v>2.7427277950613904</c:v>
                </c:pt>
                <c:pt idx="476">
                  <c:v>2.7162967649056724</c:v>
                </c:pt>
                <c:pt idx="477">
                  <c:v>2.6898703843336915</c:v>
                </c:pt>
                <c:pt idx="478">
                  <c:v>2.6634354751360951</c:v>
                </c:pt>
                <c:pt idx="479">
                  <c:v>2.6369882605257828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  <c:majorUnit val="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18.238499999999998</c:v>
                </c:pt>
                <c:pt idx="1">
                  <c:v>18.427499999999998</c:v>
                </c:pt>
                <c:pt idx="2">
                  <c:v>18.616499999999998</c:v>
                </c:pt>
                <c:pt idx="3">
                  <c:v>18.805499999999999</c:v>
                </c:pt>
                <c:pt idx="4">
                  <c:v>18.994499999999995</c:v>
                </c:pt>
                <c:pt idx="5">
                  <c:v>19.183499999999995</c:v>
                </c:pt>
                <c:pt idx="6">
                  <c:v>19.372499999999995</c:v>
                </c:pt>
                <c:pt idx="7">
                  <c:v>19.561499999999999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0</c:v>
                </c:pt>
                <c:pt idx="1">
                  <c:v>1.5285714285714285</c:v>
                </c:pt>
                <c:pt idx="2">
                  <c:v>3.0571428571428569</c:v>
                </c:pt>
                <c:pt idx="3">
                  <c:v>4.5857142857142854</c:v>
                </c:pt>
                <c:pt idx="4">
                  <c:v>6.1142857142857139</c:v>
                </c:pt>
                <c:pt idx="5">
                  <c:v>7.6428571428571423</c:v>
                </c:pt>
                <c:pt idx="6">
                  <c:v>9.1714285714285708</c:v>
                </c:pt>
                <c:pt idx="7">
                  <c:v>10.7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4.7273389866773329E-3</c:v>
                </c:pt>
                <c:pt idx="1">
                  <c:v>5.1320934584051852E-3</c:v>
                </c:pt>
                <c:pt idx="2">
                  <c:v>5.5926925863955066E-3</c:v>
                </c:pt>
                <c:pt idx="3">
                  <c:v>6.1206588875186464E-3</c:v>
                </c:pt>
                <c:pt idx="4">
                  <c:v>6.7309109532023431E-3</c:v>
                </c:pt>
                <c:pt idx="5">
                  <c:v>7.4431497323762382E-3</c:v>
                </c:pt>
                <c:pt idx="6">
                  <c:v>8.2840104254298282E-3</c:v>
                </c:pt>
                <c:pt idx="7">
                  <c:v>9.2905422852344408E-3</c:v>
                </c:pt>
                <c:pt idx="8">
                  <c:v>1.0516122338805039E-2</c:v>
                </c:pt>
                <c:pt idx="9">
                  <c:v>1.2041144007628225E-2</c:v>
                </c:pt>
                <c:pt idx="10">
                  <c:v>1.3993913655587432E-2</c:v>
                </c:pt>
                <c:pt idx="11">
                  <c:v>1.6595971048067426E-2</c:v>
                </c:pt>
                <c:pt idx="12">
                  <c:v>2.0275680161488365E-2</c:v>
                </c:pt>
                <c:pt idx="13">
                  <c:v>2.6022899749707756E-2</c:v>
                </c:pt>
                <c:pt idx="14">
                  <c:v>3.703365374113373E-2</c:v>
                </c:pt>
                <c:pt idx="15">
                  <c:v>0.11226991423336449</c:v>
                </c:pt>
                <c:pt idx="16">
                  <c:v>5.5863267913402403E-2</c:v>
                </c:pt>
                <c:pt idx="17">
                  <c:v>2.2662557800059463E-2</c:v>
                </c:pt>
                <c:pt idx="18">
                  <c:v>1.507787604954278E-2</c:v>
                </c:pt>
                <c:pt idx="19">
                  <c:v>1.1151782297794132E-2</c:v>
                </c:pt>
                <c:pt idx="20">
                  <c:v>8.7036199268838935E-3</c:v>
                </c:pt>
                <c:pt idx="21">
                  <c:v>7.0278464619665986E-3</c:v>
                </c:pt>
                <c:pt idx="22">
                  <c:v>5.8128048365040852E-3</c:v>
                </c:pt>
                <c:pt idx="23">
                  <c:v>4.8960815289569434E-3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2.8775106875427218E-3</c:v>
                </c:pt>
                <c:pt idx="73">
                  <c:v>3.1238829746814147E-3</c:v>
                </c:pt>
                <c:pt idx="74">
                  <c:v>3.4042476612842184E-3</c:v>
                </c:pt>
                <c:pt idx="75">
                  <c:v>3.7256184532722162E-3</c:v>
                </c:pt>
                <c:pt idx="76">
                  <c:v>4.0970762323840311E-3</c:v>
                </c:pt>
                <c:pt idx="77">
                  <c:v>4.530612880576837E-3</c:v>
                </c:pt>
                <c:pt idx="78">
                  <c:v>5.0424411285224999E-3</c:v>
                </c:pt>
                <c:pt idx="79">
                  <c:v>5.6551126953600902E-3</c:v>
                </c:pt>
                <c:pt idx="80">
                  <c:v>6.4011179453595836E-3</c:v>
                </c:pt>
                <c:pt idx="81">
                  <c:v>7.3293920046432603E-3</c:v>
                </c:pt>
                <c:pt idx="82">
                  <c:v>8.5180343990532113E-3</c:v>
                </c:pt>
                <c:pt idx="83">
                  <c:v>1.0101895420562772E-2</c:v>
                </c:pt>
                <c:pt idx="84">
                  <c:v>1.2341718359166819E-2</c:v>
                </c:pt>
                <c:pt idx="85">
                  <c:v>1.5840025934604707E-2</c:v>
                </c:pt>
                <c:pt idx="86">
                  <c:v>2.254222401634225E-2</c:v>
                </c:pt>
                <c:pt idx="87">
                  <c:v>6.8338208663787023E-2</c:v>
                </c:pt>
                <c:pt idx="88">
                  <c:v>3.4003728295114478E-2</c:v>
                </c:pt>
                <c:pt idx="89">
                  <c:v>1.3794600400036182E-2</c:v>
                </c:pt>
                <c:pt idx="90">
                  <c:v>9.1778375953738573E-3</c:v>
                </c:pt>
                <c:pt idx="91">
                  <c:v>6.7880413986572919E-3</c:v>
                </c:pt>
                <c:pt idx="92">
                  <c:v>5.2978556076684526E-3</c:v>
                </c:pt>
                <c:pt idx="93">
                  <c:v>4.2778195855448821E-3</c:v>
                </c:pt>
                <c:pt idx="94">
                  <c:v>3.538229030915527E-3</c:v>
                </c:pt>
                <c:pt idx="95">
                  <c:v>2.9802235393650935E-3</c:v>
                </c:pt>
                <c:pt idx="96">
                  <c:v>4.1107295536324624E-3</c:v>
                </c:pt>
                <c:pt idx="97">
                  <c:v>4.4626899638305949E-3</c:v>
                </c:pt>
                <c:pt idx="98">
                  <c:v>4.8632109446917439E-3</c:v>
                </c:pt>
                <c:pt idx="99">
                  <c:v>5.3223120761031698E-3</c:v>
                </c:pt>
                <c:pt idx="100">
                  <c:v>5.8529660462629061E-3</c:v>
                </c:pt>
                <c:pt idx="101">
                  <c:v>6.4723041151097706E-3</c:v>
                </c:pt>
                <c:pt idx="102">
                  <c:v>7.2034873264607193E-3</c:v>
                </c:pt>
                <c:pt idx="103">
                  <c:v>8.0787324219429909E-3</c:v>
                </c:pt>
                <c:pt idx="104">
                  <c:v>9.1444542076565532E-3</c:v>
                </c:pt>
                <c:pt idx="105">
                  <c:v>1.0470560006633236E-2</c:v>
                </c:pt>
                <c:pt idx="106">
                  <c:v>1.2168620570076026E-2</c:v>
                </c:pt>
                <c:pt idx="107">
                  <c:v>1.4431279172232541E-2</c:v>
                </c:pt>
                <c:pt idx="108">
                  <c:v>1.7631026227381181E-2</c:v>
                </c:pt>
                <c:pt idx="109">
                  <c:v>2.262860847800674E-2</c:v>
                </c:pt>
                <c:pt idx="110">
                  <c:v>3.2203177166203238E-2</c:v>
                </c:pt>
                <c:pt idx="111">
                  <c:v>9.762601237683867E-2</c:v>
                </c:pt>
                <c:pt idx="112">
                  <c:v>4.8576754707306428E-2</c:v>
                </c:pt>
                <c:pt idx="113">
                  <c:v>1.9706572000051704E-2</c:v>
                </c:pt>
                <c:pt idx="114">
                  <c:v>1.3111196564819806E-2</c:v>
                </c:pt>
                <c:pt idx="115">
                  <c:v>9.6972019980818523E-3</c:v>
                </c:pt>
                <c:pt idx="116">
                  <c:v>7.5683651538120799E-3</c:v>
                </c:pt>
                <c:pt idx="117">
                  <c:v>6.1111708364926928E-3</c:v>
                </c:pt>
                <c:pt idx="118">
                  <c:v>5.054612901307899E-3</c:v>
                </c:pt>
                <c:pt idx="119">
                  <c:v>4.2574621990929939E-3</c:v>
                </c:pt>
                <c:pt idx="120">
                  <c:v>3.0727703413402661E-2</c:v>
                </c:pt>
                <c:pt idx="121">
                  <c:v>3.3358607479633706E-2</c:v>
                </c:pt>
                <c:pt idx="122">
                  <c:v>3.6352501811570792E-2</c:v>
                </c:pt>
                <c:pt idx="123">
                  <c:v>3.97842827688712E-2</c:v>
                </c:pt>
                <c:pt idx="124">
                  <c:v>4.375092119581523E-2</c:v>
                </c:pt>
                <c:pt idx="125">
                  <c:v>4.8380473260445547E-2</c:v>
                </c:pt>
                <c:pt idx="126">
                  <c:v>5.3846067765293888E-2</c:v>
                </c:pt>
                <c:pt idx="127">
                  <c:v>6.0388524854023871E-2</c:v>
                </c:pt>
                <c:pt idx="128">
                  <c:v>6.8354795202232754E-2</c:v>
                </c:pt>
                <c:pt idx="129">
                  <c:v>7.8267436049583458E-2</c:v>
                </c:pt>
                <c:pt idx="130">
                  <c:v>9.0960438761318305E-2</c:v>
                </c:pt>
                <c:pt idx="131">
                  <c:v>0.10787381181243826</c:v>
                </c:pt>
                <c:pt idx="132">
                  <c:v>0.13179192104967435</c:v>
                </c:pt>
                <c:pt idx="133">
                  <c:v>0.1691488483731004</c:v>
                </c:pt>
                <c:pt idx="134">
                  <c:v>0.24071874931736922</c:v>
                </c:pt>
                <c:pt idx="135">
                  <c:v>0.72975444251686916</c:v>
                </c:pt>
                <c:pt idx="136">
                  <c:v>0.36311124143711559</c:v>
                </c:pt>
                <c:pt idx="137">
                  <c:v>0.1473066257003865</c:v>
                </c:pt>
                <c:pt idx="138">
                  <c:v>9.8006194322028076E-2</c:v>
                </c:pt>
                <c:pt idx="139">
                  <c:v>7.248658493566186E-2</c:v>
                </c:pt>
                <c:pt idx="140">
                  <c:v>5.6573529524745307E-2</c:v>
                </c:pt>
                <c:pt idx="141">
                  <c:v>4.568100200278289E-2</c:v>
                </c:pt>
                <c:pt idx="142">
                  <c:v>3.7783231437276556E-2</c:v>
                </c:pt>
                <c:pt idx="143">
                  <c:v>3.1824529938220138E-2</c:v>
                </c:pt>
                <c:pt idx="144">
                  <c:v>1.952596537975421E-3</c:v>
                </c:pt>
                <c:pt idx="145">
                  <c:v>2.1197777328195344E-3</c:v>
                </c:pt>
                <c:pt idx="146">
                  <c:v>2.3100251987285799E-3</c:v>
                </c:pt>
                <c:pt idx="147">
                  <c:v>2.5280982361490074E-3</c:v>
                </c:pt>
                <c:pt idx="148">
                  <c:v>2.7801588719748825E-3</c:v>
                </c:pt>
                <c:pt idx="149">
                  <c:v>3.0743444546771433E-3</c:v>
                </c:pt>
                <c:pt idx="150">
                  <c:v>3.421656480068844E-3</c:v>
                </c:pt>
                <c:pt idx="151">
                  <c:v>3.8373979004229235E-3</c:v>
                </c:pt>
                <c:pt idx="152">
                  <c:v>4.3436157486368664E-3</c:v>
                </c:pt>
                <c:pt idx="153">
                  <c:v>4.9735160031507911E-3</c:v>
                </c:pt>
                <c:pt idx="154">
                  <c:v>5.7800947707861167E-3</c:v>
                </c:pt>
                <c:pt idx="155">
                  <c:v>6.8548576068104619E-3</c:v>
                </c:pt>
                <c:pt idx="156">
                  <c:v>8.3747374580060673E-3</c:v>
                </c:pt>
                <c:pt idx="157">
                  <c:v>1.074858902705321E-2</c:v>
                </c:pt>
                <c:pt idx="158">
                  <c:v>1.5296509153946548E-2</c:v>
                </c:pt>
                <c:pt idx="159">
                  <c:v>4.6372355878998399E-2</c:v>
                </c:pt>
                <c:pt idx="160">
                  <c:v>2.3073958485970568E-2</c:v>
                </c:pt>
                <c:pt idx="161">
                  <c:v>9.3606217000245656E-3</c:v>
                </c:pt>
                <c:pt idx="162">
                  <c:v>6.2278183682894124E-3</c:v>
                </c:pt>
                <c:pt idx="163">
                  <c:v>4.6061709490888827E-3</c:v>
                </c:pt>
                <c:pt idx="164">
                  <c:v>3.5949734480607404E-3</c:v>
                </c:pt>
                <c:pt idx="165">
                  <c:v>2.9028061473340312E-3</c:v>
                </c:pt>
                <c:pt idx="166">
                  <c:v>2.4009411281212538E-3</c:v>
                </c:pt>
                <c:pt idx="167">
                  <c:v>2.0222945445691736E-3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6.8854720023343785E-3</c:v>
                </c:pt>
                <c:pt idx="193">
                  <c:v>7.4750056894162514E-3</c:v>
                </c:pt>
                <c:pt idx="194">
                  <c:v>8.1458783323586758E-3</c:v>
                </c:pt>
                <c:pt idx="195">
                  <c:v>8.9148727274728154E-3</c:v>
                </c:pt>
                <c:pt idx="196">
                  <c:v>9.8037181274903736E-3</c:v>
                </c:pt>
                <c:pt idx="197">
                  <c:v>1.0841109392808874E-2</c:v>
                </c:pt>
                <c:pt idx="198">
                  <c:v>1.2065841271821712E-2</c:v>
                </c:pt>
                <c:pt idx="199">
                  <c:v>1.3531876806754519E-2</c:v>
                </c:pt>
                <c:pt idx="200">
                  <c:v>1.5316960797824738E-2</c:v>
                </c:pt>
                <c:pt idx="201">
                  <c:v>1.7538188011110682E-2</c:v>
                </c:pt>
                <c:pt idx="202">
                  <c:v>2.0382439454877357E-2</c:v>
                </c:pt>
                <c:pt idx="203">
                  <c:v>2.417239261348952E-2</c:v>
                </c:pt>
                <c:pt idx="204">
                  <c:v>2.95319689308635E-2</c:v>
                </c:pt>
                <c:pt idx="205">
                  <c:v>3.7902919200661314E-2</c:v>
                </c:pt>
                <c:pt idx="206">
                  <c:v>5.3940321753390454E-2</c:v>
                </c:pt>
                <c:pt idx="207">
                  <c:v>0.16352357073120488</c:v>
                </c:pt>
                <c:pt idx="208">
                  <c:v>8.136606413473832E-2</c:v>
                </c:pt>
                <c:pt idx="209">
                  <c:v>3.3008508100086625E-2</c:v>
                </c:pt>
                <c:pt idx="210">
                  <c:v>2.1961254246073189E-2</c:v>
                </c:pt>
                <c:pt idx="211">
                  <c:v>1.6242813346787111E-2</c:v>
                </c:pt>
                <c:pt idx="212">
                  <c:v>1.2677011632635241E-2</c:v>
                </c:pt>
                <c:pt idx="213">
                  <c:v>1.0236211151125267E-2</c:v>
                </c:pt>
                <c:pt idx="214">
                  <c:v>8.466476609690736E-3</c:v>
                </c:pt>
                <c:pt idx="215">
                  <c:v>7.1312491834807689E-3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25-48A0-A158-12994FAB62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FF-4D7A-863F-24E4F6574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'[3]10-day-rainfall'!$T$7:$T$246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'[3]10-day-rainfall'!$U$7:$U$246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EA-4C2A-A946-A042D551E7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D8-46B4-AAFA-A0BAA5191C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0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5844" cy="628054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065461" cy="647532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236392</xdr:colOff>
      <xdr:row>2</xdr:row>
      <xdr:rowOff>90487</xdr:rowOff>
    </xdr:from>
    <xdr:to>
      <xdr:col>14</xdr:col>
      <xdr:colOff>634926</xdr:colOff>
      <xdr:row>14</xdr:row>
      <xdr:rowOff>173830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obs\8750_City_of_Tracy\Tracy_SDMP_Update_8750001\Civil\Studies\Drain\Excel\20191202%20DET%20SL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obs\8750_City_of_Tracy\Tracy_SDMP_Update_8750001\Civil\Studies\Drain\Excel\2020204%20DET%202B%20Basin%20Config_test%20evaluation%20with%20repeated%20initial%20extrac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Jobs\8750_City_of_Tracy\Tracy_SDMP_Update_8750001\Civil\Studies\Drain\Excel\20191125%20DET%20E55%20Basin%20Confi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4.7273389866773329E-3</v>
          </cell>
        </row>
        <row r="8">
          <cell r="T8">
            <v>2</v>
          </cell>
          <cell r="U8">
            <v>5.1320934584051852E-3</v>
          </cell>
        </row>
        <row r="9">
          <cell r="T9">
            <v>3</v>
          </cell>
          <cell r="U9">
            <v>5.5926925863955066E-3</v>
          </cell>
        </row>
        <row r="10">
          <cell r="T10">
            <v>4</v>
          </cell>
          <cell r="U10">
            <v>6.1206588875186464E-3</v>
          </cell>
        </row>
        <row r="11">
          <cell r="T11">
            <v>5</v>
          </cell>
          <cell r="U11">
            <v>6.7309109532023431E-3</v>
          </cell>
        </row>
        <row r="12">
          <cell r="T12">
            <v>6</v>
          </cell>
          <cell r="U12">
            <v>7.4431497323762382E-3</v>
          </cell>
        </row>
        <row r="13">
          <cell r="T13">
            <v>7</v>
          </cell>
          <cell r="U13">
            <v>8.2840104254298282E-3</v>
          </cell>
        </row>
        <row r="14">
          <cell r="T14">
            <v>8</v>
          </cell>
          <cell r="U14">
            <v>9.2905422852344408E-3</v>
          </cell>
        </row>
        <row r="15">
          <cell r="T15">
            <v>9</v>
          </cell>
          <cell r="U15">
            <v>1.0516122338805039E-2</v>
          </cell>
        </row>
        <row r="16">
          <cell r="T16">
            <v>10</v>
          </cell>
          <cell r="U16">
            <v>1.2041144007628225E-2</v>
          </cell>
        </row>
        <row r="17">
          <cell r="T17">
            <v>11</v>
          </cell>
          <cell r="U17">
            <v>1.3993913655587432E-2</v>
          </cell>
        </row>
        <row r="18">
          <cell r="T18">
            <v>12</v>
          </cell>
          <cell r="U18">
            <v>1.6595971048067426E-2</v>
          </cell>
        </row>
        <row r="19">
          <cell r="T19">
            <v>13</v>
          </cell>
          <cell r="U19">
            <v>2.0275680161488365E-2</v>
          </cell>
        </row>
        <row r="20">
          <cell r="T20">
            <v>14</v>
          </cell>
          <cell r="U20">
            <v>2.6022899749707756E-2</v>
          </cell>
        </row>
        <row r="21">
          <cell r="T21">
            <v>15</v>
          </cell>
          <cell r="U21">
            <v>3.703365374113373E-2</v>
          </cell>
        </row>
        <row r="22">
          <cell r="T22">
            <v>16</v>
          </cell>
          <cell r="U22">
            <v>0.11226991423336449</v>
          </cell>
        </row>
        <row r="23">
          <cell r="T23">
            <v>17</v>
          </cell>
          <cell r="U23">
            <v>5.5863267913402403E-2</v>
          </cell>
        </row>
        <row r="24">
          <cell r="T24">
            <v>18</v>
          </cell>
          <cell r="U24">
            <v>2.2662557800059463E-2</v>
          </cell>
        </row>
        <row r="25">
          <cell r="T25">
            <v>19</v>
          </cell>
          <cell r="U25">
            <v>1.507787604954278E-2</v>
          </cell>
        </row>
        <row r="26">
          <cell r="T26">
            <v>20</v>
          </cell>
          <cell r="U26">
            <v>1.1151782297794132E-2</v>
          </cell>
        </row>
        <row r="27">
          <cell r="T27">
            <v>21</v>
          </cell>
          <cell r="U27">
            <v>8.7036199268838935E-3</v>
          </cell>
        </row>
        <row r="28">
          <cell r="T28">
            <v>22</v>
          </cell>
          <cell r="U28">
            <v>7.0278464619665986E-3</v>
          </cell>
        </row>
        <row r="29">
          <cell r="T29">
            <v>23</v>
          </cell>
          <cell r="U29">
            <v>5.8128048365040852E-3</v>
          </cell>
        </row>
        <row r="30">
          <cell r="T30">
            <v>24</v>
          </cell>
          <cell r="U30">
            <v>4.8960815289569434E-3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2.8775106875427218E-3</v>
          </cell>
        </row>
        <row r="80">
          <cell r="T80">
            <v>74</v>
          </cell>
          <cell r="U80">
            <v>3.1238829746814147E-3</v>
          </cell>
        </row>
        <row r="81">
          <cell r="T81">
            <v>75</v>
          </cell>
          <cell r="U81">
            <v>3.4042476612842184E-3</v>
          </cell>
        </row>
        <row r="82">
          <cell r="T82">
            <v>76</v>
          </cell>
          <cell r="U82">
            <v>3.7256184532722162E-3</v>
          </cell>
        </row>
        <row r="83">
          <cell r="T83">
            <v>77</v>
          </cell>
          <cell r="U83">
            <v>4.0970762323840311E-3</v>
          </cell>
        </row>
        <row r="84">
          <cell r="T84">
            <v>78</v>
          </cell>
          <cell r="U84">
            <v>4.530612880576837E-3</v>
          </cell>
        </row>
        <row r="85">
          <cell r="T85">
            <v>79</v>
          </cell>
          <cell r="U85">
            <v>5.0424411285224999E-3</v>
          </cell>
        </row>
        <row r="86">
          <cell r="T86">
            <v>80</v>
          </cell>
          <cell r="U86">
            <v>5.6551126953600902E-3</v>
          </cell>
        </row>
        <row r="87">
          <cell r="T87">
            <v>81</v>
          </cell>
          <cell r="U87">
            <v>6.4011179453595836E-3</v>
          </cell>
        </row>
        <row r="88">
          <cell r="T88">
            <v>82</v>
          </cell>
          <cell r="U88">
            <v>7.3293920046432603E-3</v>
          </cell>
        </row>
        <row r="89">
          <cell r="T89">
            <v>83</v>
          </cell>
          <cell r="U89">
            <v>8.5180343990532113E-3</v>
          </cell>
        </row>
        <row r="90">
          <cell r="T90">
            <v>84</v>
          </cell>
          <cell r="U90">
            <v>1.0101895420562772E-2</v>
          </cell>
        </row>
        <row r="91">
          <cell r="T91">
            <v>85</v>
          </cell>
          <cell r="U91">
            <v>1.2341718359166819E-2</v>
          </cell>
        </row>
        <row r="92">
          <cell r="T92">
            <v>86</v>
          </cell>
          <cell r="U92">
            <v>1.5840025934604707E-2</v>
          </cell>
        </row>
        <row r="93">
          <cell r="T93">
            <v>87</v>
          </cell>
          <cell r="U93">
            <v>2.254222401634225E-2</v>
          </cell>
        </row>
        <row r="94">
          <cell r="T94">
            <v>88</v>
          </cell>
          <cell r="U94">
            <v>6.8338208663787023E-2</v>
          </cell>
        </row>
        <row r="95">
          <cell r="T95">
            <v>89</v>
          </cell>
          <cell r="U95">
            <v>3.4003728295114478E-2</v>
          </cell>
        </row>
        <row r="96">
          <cell r="T96">
            <v>90</v>
          </cell>
          <cell r="U96">
            <v>1.3794600400036182E-2</v>
          </cell>
        </row>
        <row r="97">
          <cell r="T97">
            <v>91</v>
          </cell>
          <cell r="U97">
            <v>9.1778375953738573E-3</v>
          </cell>
        </row>
        <row r="98">
          <cell r="T98">
            <v>92</v>
          </cell>
          <cell r="U98">
            <v>6.7880413986572919E-3</v>
          </cell>
        </row>
        <row r="99">
          <cell r="T99">
            <v>93</v>
          </cell>
          <cell r="U99">
            <v>5.2978556076684526E-3</v>
          </cell>
        </row>
        <row r="100">
          <cell r="T100">
            <v>94</v>
          </cell>
          <cell r="U100">
            <v>4.2778195855448821E-3</v>
          </cell>
        </row>
        <row r="101">
          <cell r="T101">
            <v>95</v>
          </cell>
          <cell r="U101">
            <v>3.538229030915527E-3</v>
          </cell>
        </row>
        <row r="102">
          <cell r="T102">
            <v>96</v>
          </cell>
          <cell r="U102">
            <v>2.9802235393650935E-3</v>
          </cell>
        </row>
        <row r="103">
          <cell r="T103">
            <v>97</v>
          </cell>
          <cell r="U103">
            <v>4.1107295536324624E-3</v>
          </cell>
        </row>
        <row r="104">
          <cell r="T104">
            <v>98</v>
          </cell>
          <cell r="U104">
            <v>4.4626899638305949E-3</v>
          </cell>
        </row>
        <row r="105">
          <cell r="T105">
            <v>99</v>
          </cell>
          <cell r="U105">
            <v>4.8632109446917439E-3</v>
          </cell>
        </row>
        <row r="106">
          <cell r="T106">
            <v>100</v>
          </cell>
          <cell r="U106">
            <v>5.3223120761031698E-3</v>
          </cell>
        </row>
        <row r="107">
          <cell r="T107">
            <v>101</v>
          </cell>
          <cell r="U107">
            <v>5.8529660462629061E-3</v>
          </cell>
        </row>
        <row r="108">
          <cell r="T108">
            <v>102</v>
          </cell>
          <cell r="U108">
            <v>6.4723041151097706E-3</v>
          </cell>
        </row>
        <row r="109">
          <cell r="T109">
            <v>103</v>
          </cell>
          <cell r="U109">
            <v>7.2034873264607193E-3</v>
          </cell>
        </row>
        <row r="110">
          <cell r="T110">
            <v>104</v>
          </cell>
          <cell r="U110">
            <v>8.0787324219429909E-3</v>
          </cell>
        </row>
        <row r="111">
          <cell r="T111">
            <v>105</v>
          </cell>
          <cell r="U111">
            <v>9.1444542076565532E-3</v>
          </cell>
        </row>
        <row r="112">
          <cell r="T112">
            <v>106</v>
          </cell>
          <cell r="U112">
            <v>1.0470560006633236E-2</v>
          </cell>
        </row>
        <row r="113">
          <cell r="T113">
            <v>107</v>
          </cell>
          <cell r="U113">
            <v>1.2168620570076026E-2</v>
          </cell>
        </row>
        <row r="114">
          <cell r="T114">
            <v>108</v>
          </cell>
          <cell r="U114">
            <v>1.4431279172232541E-2</v>
          </cell>
        </row>
        <row r="115">
          <cell r="T115">
            <v>109</v>
          </cell>
          <cell r="U115">
            <v>1.7631026227381181E-2</v>
          </cell>
        </row>
        <row r="116">
          <cell r="T116">
            <v>110</v>
          </cell>
          <cell r="U116">
            <v>2.262860847800674E-2</v>
          </cell>
        </row>
        <row r="117">
          <cell r="T117">
            <v>111</v>
          </cell>
          <cell r="U117">
            <v>3.2203177166203238E-2</v>
          </cell>
        </row>
        <row r="118">
          <cell r="T118">
            <v>112</v>
          </cell>
          <cell r="U118">
            <v>9.762601237683867E-2</v>
          </cell>
        </row>
        <row r="119">
          <cell r="T119">
            <v>113</v>
          </cell>
          <cell r="U119">
            <v>4.8576754707306428E-2</v>
          </cell>
        </row>
        <row r="120">
          <cell r="T120">
            <v>114</v>
          </cell>
          <cell r="U120">
            <v>1.9706572000051704E-2</v>
          </cell>
        </row>
        <row r="121">
          <cell r="T121">
            <v>115</v>
          </cell>
          <cell r="U121">
            <v>1.3111196564819806E-2</v>
          </cell>
        </row>
        <row r="122">
          <cell r="T122">
            <v>116</v>
          </cell>
          <cell r="U122">
            <v>9.6972019980818523E-3</v>
          </cell>
        </row>
        <row r="123">
          <cell r="T123">
            <v>117</v>
          </cell>
          <cell r="U123">
            <v>7.5683651538120799E-3</v>
          </cell>
        </row>
        <row r="124">
          <cell r="T124">
            <v>118</v>
          </cell>
          <cell r="U124">
            <v>6.1111708364926928E-3</v>
          </cell>
        </row>
        <row r="125">
          <cell r="T125">
            <v>119</v>
          </cell>
          <cell r="U125">
            <v>5.054612901307899E-3</v>
          </cell>
        </row>
        <row r="126">
          <cell r="T126">
            <v>120</v>
          </cell>
          <cell r="U126">
            <v>4.2574621990929939E-3</v>
          </cell>
        </row>
        <row r="127">
          <cell r="T127">
            <v>121</v>
          </cell>
          <cell r="U127">
            <v>3.0727703413402661E-2</v>
          </cell>
        </row>
        <row r="128">
          <cell r="T128">
            <v>122</v>
          </cell>
          <cell r="U128">
            <v>3.3358607479633706E-2</v>
          </cell>
        </row>
        <row r="129">
          <cell r="T129">
            <v>123</v>
          </cell>
          <cell r="U129">
            <v>3.6352501811570792E-2</v>
          </cell>
        </row>
        <row r="130">
          <cell r="T130">
            <v>124</v>
          </cell>
          <cell r="U130">
            <v>3.97842827688712E-2</v>
          </cell>
        </row>
        <row r="131">
          <cell r="T131">
            <v>125</v>
          </cell>
          <cell r="U131">
            <v>4.375092119581523E-2</v>
          </cell>
        </row>
        <row r="132">
          <cell r="T132">
            <v>126</v>
          </cell>
          <cell r="U132">
            <v>4.8380473260445547E-2</v>
          </cell>
        </row>
        <row r="133">
          <cell r="T133">
            <v>127</v>
          </cell>
          <cell r="U133">
            <v>5.3846067765293888E-2</v>
          </cell>
        </row>
        <row r="134">
          <cell r="T134">
            <v>128</v>
          </cell>
          <cell r="U134">
            <v>6.0388524854023871E-2</v>
          </cell>
        </row>
        <row r="135">
          <cell r="T135">
            <v>129</v>
          </cell>
          <cell r="U135">
            <v>6.8354795202232754E-2</v>
          </cell>
        </row>
        <row r="136">
          <cell r="T136">
            <v>130</v>
          </cell>
          <cell r="U136">
            <v>7.8267436049583458E-2</v>
          </cell>
        </row>
        <row r="137">
          <cell r="T137">
            <v>131</v>
          </cell>
          <cell r="U137">
            <v>9.0960438761318305E-2</v>
          </cell>
        </row>
        <row r="138">
          <cell r="T138">
            <v>132</v>
          </cell>
          <cell r="U138">
            <v>0.10787381181243826</v>
          </cell>
        </row>
        <row r="139">
          <cell r="T139">
            <v>133</v>
          </cell>
          <cell r="U139">
            <v>0.13179192104967435</v>
          </cell>
        </row>
        <row r="140">
          <cell r="T140">
            <v>134</v>
          </cell>
          <cell r="U140">
            <v>0.1691488483731004</v>
          </cell>
        </row>
        <row r="141">
          <cell r="T141">
            <v>135</v>
          </cell>
          <cell r="U141">
            <v>0.24071874931736922</v>
          </cell>
        </row>
        <row r="142">
          <cell r="T142">
            <v>136</v>
          </cell>
          <cell r="U142">
            <v>0.72975444251686916</v>
          </cell>
        </row>
        <row r="143">
          <cell r="T143">
            <v>137</v>
          </cell>
          <cell r="U143">
            <v>0.36311124143711559</v>
          </cell>
        </row>
        <row r="144">
          <cell r="T144">
            <v>138</v>
          </cell>
          <cell r="U144">
            <v>0.1473066257003865</v>
          </cell>
        </row>
        <row r="145">
          <cell r="T145">
            <v>139</v>
          </cell>
          <cell r="U145">
            <v>9.8006194322028076E-2</v>
          </cell>
        </row>
        <row r="146">
          <cell r="T146">
            <v>140</v>
          </cell>
          <cell r="U146">
            <v>7.248658493566186E-2</v>
          </cell>
        </row>
        <row r="147">
          <cell r="T147">
            <v>141</v>
          </cell>
          <cell r="U147">
            <v>5.6573529524745307E-2</v>
          </cell>
        </row>
        <row r="148">
          <cell r="T148">
            <v>142</v>
          </cell>
          <cell r="U148">
            <v>4.568100200278289E-2</v>
          </cell>
        </row>
        <row r="149">
          <cell r="T149">
            <v>143</v>
          </cell>
          <cell r="U149">
            <v>3.7783231437276556E-2</v>
          </cell>
        </row>
        <row r="150">
          <cell r="T150">
            <v>144</v>
          </cell>
          <cell r="U150">
            <v>3.1824529938220138E-2</v>
          </cell>
        </row>
        <row r="151">
          <cell r="T151">
            <v>145</v>
          </cell>
          <cell r="U151">
            <v>1.952596537975421E-3</v>
          </cell>
        </row>
        <row r="152">
          <cell r="T152">
            <v>146</v>
          </cell>
          <cell r="U152">
            <v>2.1197777328195344E-3</v>
          </cell>
        </row>
        <row r="153">
          <cell r="T153">
            <v>147</v>
          </cell>
          <cell r="U153">
            <v>2.3100251987285799E-3</v>
          </cell>
        </row>
        <row r="154">
          <cell r="T154">
            <v>148</v>
          </cell>
          <cell r="U154">
            <v>2.5280982361490074E-3</v>
          </cell>
        </row>
        <row r="155">
          <cell r="T155">
            <v>149</v>
          </cell>
          <cell r="U155">
            <v>2.7801588719748825E-3</v>
          </cell>
        </row>
        <row r="156">
          <cell r="T156">
            <v>150</v>
          </cell>
          <cell r="U156">
            <v>3.0743444546771433E-3</v>
          </cell>
        </row>
        <row r="157">
          <cell r="T157">
            <v>151</v>
          </cell>
          <cell r="U157">
            <v>3.421656480068844E-3</v>
          </cell>
        </row>
        <row r="158">
          <cell r="T158">
            <v>152</v>
          </cell>
          <cell r="U158">
            <v>3.8373979004229235E-3</v>
          </cell>
        </row>
        <row r="159">
          <cell r="T159">
            <v>153</v>
          </cell>
          <cell r="U159">
            <v>4.3436157486368664E-3</v>
          </cell>
        </row>
        <row r="160">
          <cell r="T160">
            <v>154</v>
          </cell>
          <cell r="U160">
            <v>4.9735160031507911E-3</v>
          </cell>
        </row>
        <row r="161">
          <cell r="T161">
            <v>155</v>
          </cell>
          <cell r="U161">
            <v>5.7800947707861167E-3</v>
          </cell>
        </row>
        <row r="162">
          <cell r="T162">
            <v>156</v>
          </cell>
          <cell r="U162">
            <v>6.8548576068104619E-3</v>
          </cell>
        </row>
        <row r="163">
          <cell r="T163">
            <v>157</v>
          </cell>
          <cell r="U163">
            <v>8.3747374580060673E-3</v>
          </cell>
        </row>
        <row r="164">
          <cell r="T164">
            <v>158</v>
          </cell>
          <cell r="U164">
            <v>1.074858902705321E-2</v>
          </cell>
        </row>
        <row r="165">
          <cell r="T165">
            <v>159</v>
          </cell>
          <cell r="U165">
            <v>1.5296509153946548E-2</v>
          </cell>
        </row>
        <row r="166">
          <cell r="T166">
            <v>160</v>
          </cell>
          <cell r="U166">
            <v>4.6372355878998399E-2</v>
          </cell>
        </row>
        <row r="167">
          <cell r="T167">
            <v>161</v>
          </cell>
          <cell r="U167">
            <v>2.3073958485970568E-2</v>
          </cell>
        </row>
        <row r="168">
          <cell r="T168">
            <v>162</v>
          </cell>
          <cell r="U168">
            <v>9.3606217000245656E-3</v>
          </cell>
        </row>
        <row r="169">
          <cell r="T169">
            <v>163</v>
          </cell>
          <cell r="U169">
            <v>6.2278183682894124E-3</v>
          </cell>
        </row>
        <row r="170">
          <cell r="T170">
            <v>164</v>
          </cell>
          <cell r="U170">
            <v>4.6061709490888827E-3</v>
          </cell>
        </row>
        <row r="171">
          <cell r="T171">
            <v>165</v>
          </cell>
          <cell r="U171">
            <v>3.5949734480607404E-3</v>
          </cell>
        </row>
        <row r="172">
          <cell r="T172">
            <v>166</v>
          </cell>
          <cell r="U172">
            <v>2.9028061473340312E-3</v>
          </cell>
        </row>
        <row r="173">
          <cell r="T173">
            <v>167</v>
          </cell>
          <cell r="U173">
            <v>2.4009411281212538E-3</v>
          </cell>
        </row>
        <row r="174">
          <cell r="T174">
            <v>168</v>
          </cell>
          <cell r="U174">
            <v>2.0222945445691736E-3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6.8854720023343785E-3</v>
          </cell>
        </row>
        <row r="200">
          <cell r="T200">
            <v>194</v>
          </cell>
          <cell r="U200">
            <v>7.4750056894162514E-3</v>
          </cell>
        </row>
        <row r="201">
          <cell r="T201">
            <v>195</v>
          </cell>
          <cell r="U201">
            <v>8.1458783323586758E-3</v>
          </cell>
        </row>
        <row r="202">
          <cell r="T202">
            <v>196</v>
          </cell>
          <cell r="U202">
            <v>8.9148727274728154E-3</v>
          </cell>
        </row>
        <row r="203">
          <cell r="T203">
            <v>197</v>
          </cell>
          <cell r="U203">
            <v>9.8037181274903736E-3</v>
          </cell>
        </row>
        <row r="204">
          <cell r="T204">
            <v>198</v>
          </cell>
          <cell r="U204">
            <v>1.0841109392808874E-2</v>
          </cell>
        </row>
        <row r="205">
          <cell r="T205">
            <v>199</v>
          </cell>
          <cell r="U205">
            <v>1.2065841271821712E-2</v>
          </cell>
        </row>
        <row r="206">
          <cell r="T206">
            <v>200</v>
          </cell>
          <cell r="U206">
            <v>1.3531876806754519E-2</v>
          </cell>
        </row>
        <row r="207">
          <cell r="T207">
            <v>201</v>
          </cell>
          <cell r="U207">
            <v>1.5316960797824738E-2</v>
          </cell>
        </row>
        <row r="208">
          <cell r="T208">
            <v>202</v>
          </cell>
          <cell r="U208">
            <v>1.7538188011110682E-2</v>
          </cell>
        </row>
        <row r="209">
          <cell r="T209">
            <v>203</v>
          </cell>
          <cell r="U209">
            <v>2.0382439454877357E-2</v>
          </cell>
        </row>
        <row r="210">
          <cell r="T210">
            <v>204</v>
          </cell>
          <cell r="U210">
            <v>2.417239261348952E-2</v>
          </cell>
        </row>
        <row r="211">
          <cell r="T211">
            <v>205</v>
          </cell>
          <cell r="U211">
            <v>2.95319689308635E-2</v>
          </cell>
        </row>
        <row r="212">
          <cell r="T212">
            <v>206</v>
          </cell>
          <cell r="U212">
            <v>3.7902919200661314E-2</v>
          </cell>
        </row>
        <row r="213">
          <cell r="T213">
            <v>207</v>
          </cell>
          <cell r="U213">
            <v>5.3940321753390454E-2</v>
          </cell>
        </row>
        <row r="214">
          <cell r="T214">
            <v>208</v>
          </cell>
          <cell r="U214">
            <v>0.16352357073120488</v>
          </cell>
        </row>
        <row r="215">
          <cell r="T215">
            <v>209</v>
          </cell>
          <cell r="U215">
            <v>8.136606413473832E-2</v>
          </cell>
        </row>
        <row r="216">
          <cell r="T216">
            <v>210</v>
          </cell>
          <cell r="U216">
            <v>3.3008508100086625E-2</v>
          </cell>
        </row>
        <row r="217">
          <cell r="T217">
            <v>211</v>
          </cell>
          <cell r="U217">
            <v>2.1961254246073189E-2</v>
          </cell>
        </row>
        <row r="218">
          <cell r="T218">
            <v>212</v>
          </cell>
          <cell r="U218">
            <v>1.6242813346787111E-2</v>
          </cell>
        </row>
        <row r="219">
          <cell r="T219">
            <v>213</v>
          </cell>
          <cell r="U219">
            <v>1.2677011632635241E-2</v>
          </cell>
        </row>
        <row r="220">
          <cell r="T220">
            <v>214</v>
          </cell>
          <cell r="U220">
            <v>1.0236211151125267E-2</v>
          </cell>
        </row>
        <row r="221">
          <cell r="T221">
            <v>215</v>
          </cell>
          <cell r="U221">
            <v>8.466476609690736E-3</v>
          </cell>
        </row>
        <row r="222">
          <cell r="T222">
            <v>216</v>
          </cell>
          <cell r="U222">
            <v>7.1312491834807689E-3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1"/>
      <sheetName val="Chart1 (2)"/>
      <sheetName val="Basin Evaluation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855468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topLeftCell="H1" workbookViewId="0">
      <selection activeCell="P13" sqref="P13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7" t="s">
        <v>129</v>
      </c>
    </row>
    <row r="2" spans="1:61" x14ac:dyDescent="0.25">
      <c r="A2" s="27" t="s">
        <v>130</v>
      </c>
    </row>
    <row r="3" spans="1:61" x14ac:dyDescent="0.25">
      <c r="A3" s="27" t="s">
        <v>131</v>
      </c>
      <c r="AC3" t="s">
        <v>163</v>
      </c>
      <c r="AY3" s="7" t="s">
        <v>51</v>
      </c>
    </row>
    <row r="4" spans="1:61" x14ac:dyDescent="0.25">
      <c r="A4" s="27" t="s">
        <v>132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164</v>
      </c>
      <c r="I5" t="s">
        <v>42</v>
      </c>
      <c r="J5" t="s">
        <v>43</v>
      </c>
      <c r="R5" s="19"/>
      <c r="S5" s="19"/>
      <c r="T5" s="19"/>
      <c r="U5" s="52" t="s">
        <v>50</v>
      </c>
      <c r="V5" s="52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3" t="s">
        <v>56</v>
      </c>
      <c r="BH5" s="55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165</v>
      </c>
      <c r="Q6" t="s">
        <v>166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167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4"/>
      <c r="BH6" s="55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0.45170340681362742</v>
      </c>
      <c r="N7">
        <f>M7/$M$12</f>
        <v>0.15384615384615388</v>
      </c>
      <c r="O7" t="s">
        <v>24</v>
      </c>
      <c r="P7">
        <f>P12*Q7/Q12</f>
        <v>2.9360721442885773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4.9285023478125396E-3</v>
      </c>
      <c r="V7">
        <f>U7</f>
        <v>4.9285023478125396E-3</v>
      </c>
      <c r="W7" s="21">
        <f>V7</f>
        <v>4.9285023478125396E-3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3.3288577154308618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5.3504804140820034E-3</v>
      </c>
      <c r="V8">
        <f>U8+V7</f>
        <v>1.0278982761894543E-2</v>
      </c>
      <c r="W8" s="21">
        <f t="shared" ref="W8:W71" si="10">IF(R8-R7=1,V8-V7,V8-V7+W7)</f>
        <v>1.0278982761894543E-2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128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3.5154308617234471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5.8306795049655295E-3</v>
      </c>
      <c r="V9">
        <f t="shared" ref="V9:V72" si="13">U9+V8</f>
        <v>1.6109662266860073E-2</v>
      </c>
      <c r="W9">
        <f t="shared" si="10"/>
        <v>1.6109662266860073E-2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0.27494989979959916</v>
      </c>
      <c r="N10">
        <f t="shared" si="7"/>
        <v>9.3645484949832755E-2</v>
      </c>
      <c r="O10" t="s">
        <v>28</v>
      </c>
      <c r="P10">
        <f>P12*Q10/Q12</f>
        <v>3.7903807615230463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6.3811124572002928E-3</v>
      </c>
      <c r="V10">
        <f t="shared" si="13"/>
        <v>2.2490774724060365E-2</v>
      </c>
      <c r="W10">
        <f t="shared" si="10"/>
        <v>2.2490774724060365E-2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0.39278557114228452</v>
      </c>
      <c r="N11">
        <f>M11/$M$12</f>
        <v>0.13377926421404679</v>
      </c>
      <c r="O11" t="s">
        <v>29</v>
      </c>
      <c r="P11">
        <f>P12*Q11/Q12</f>
        <v>4.4482965931863729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7.0173326958918071E-3</v>
      </c>
      <c r="V11">
        <f t="shared" si="13"/>
        <v>2.9508107419952172E-2</v>
      </c>
      <c r="W11">
        <f t="shared" si="10"/>
        <v>2.9508107419952172E-2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2.9360721442885773</v>
      </c>
      <c r="N12">
        <f t="shared" si="7"/>
        <v>1</v>
      </c>
      <c r="O12" t="s">
        <v>30</v>
      </c>
      <c r="P12">
        <f>'Basin Evaluation'!U10</f>
        <v>4.9000000000000004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7.7598795082220381E-3</v>
      </c>
      <c r="V12">
        <f t="shared" si="13"/>
        <v>3.7267986928174207E-2</v>
      </c>
      <c r="W12">
        <f t="shared" si="10"/>
        <v>3.7267986928174207E-2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0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0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0.18657314629258526</v>
      </c>
      <c r="N13">
        <f t="shared" si="7"/>
        <v>6.3545150501672268E-2</v>
      </c>
      <c r="R13">
        <v>1</v>
      </c>
      <c r="S13">
        <v>7</v>
      </c>
      <c r="T13">
        <f t="shared" si="8"/>
        <v>7</v>
      </c>
      <c r="U13">
        <f t="shared" si="9"/>
        <v>8.6365215073630156E-3</v>
      </c>
      <c r="V13">
        <f t="shared" si="13"/>
        <v>4.5904508435537221E-2</v>
      </c>
      <c r="W13">
        <f t="shared" si="10"/>
        <v>4.5904508435537221E-2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1.2377309389653463E-4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1.2377309389653463E-4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9.6858845101380382E-3</v>
      </c>
      <c r="V14">
        <f t="shared" si="13"/>
        <v>5.5590392945675263E-2</v>
      </c>
      <c r="W14">
        <f t="shared" si="10"/>
        <v>5.5590392945675263E-2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9.9733769495649019E-4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9.9733769495649019E-4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0.65791583166332668</v>
      </c>
      <c r="N15">
        <f t="shared" si="7"/>
        <v>0.22408026755852842</v>
      </c>
      <c r="R15">
        <v>1</v>
      </c>
      <c r="S15">
        <v>9</v>
      </c>
      <c r="T15">
        <f t="shared" si="8"/>
        <v>9</v>
      </c>
      <c r="U15">
        <f t="shared" si="9"/>
        <v>1.0963616906413768E-2</v>
      </c>
      <c r="V15">
        <f t="shared" si="13"/>
        <v>6.6554009852089036E-2</v>
      </c>
      <c r="W15">
        <f t="shared" si="10"/>
        <v>6.6554009852089036E-2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2.8823875832526551E-3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2.8823875832526551E-3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1.2553533114335812E-2</v>
      </c>
      <c r="V16">
        <f t="shared" si="13"/>
        <v>7.9107542966424846E-2</v>
      </c>
      <c r="W16">
        <f t="shared" si="10"/>
        <v>7.9107542966424846E-2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6.0494286453538076E-3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6.0494286453538076E-3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4.9000000000000004</v>
      </c>
      <c r="R17">
        <v>1</v>
      </c>
      <c r="S17">
        <v>11</v>
      </c>
      <c r="T17">
        <f t="shared" si="8"/>
        <v>11</v>
      </c>
      <c r="U17">
        <f t="shared" si="9"/>
        <v>1.4589399343059242E-2</v>
      </c>
      <c r="V17">
        <f t="shared" si="13"/>
        <v>9.3696942309484083E-2</v>
      </c>
      <c r="W17">
        <f t="shared" si="10"/>
        <v>9.3696942309484083E-2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1.0882374909999297E-2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1.0882374909999297E-2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1.7302182582027745E-2</v>
      </c>
      <c r="V18">
        <f t="shared" si="13"/>
        <v>0.11099912489151183</v>
      </c>
      <c r="W18">
        <f t="shared" si="10"/>
        <v>0.11099912489151183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1.7959402054275018E-2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1.7959402054275018E-2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2.1138475061977236E-2</v>
      </c>
      <c r="V19">
        <f t="shared" si="13"/>
        <v>0.13213759995348906</v>
      </c>
      <c r="W19">
        <f t="shared" si="10"/>
        <v>0.13213759995348906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2.8231188008123447E-2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2.8231188008123447E-2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2.7130257185865543E-2</v>
      </c>
      <c r="V20">
        <f t="shared" si="13"/>
        <v>0.1592678571393546</v>
      </c>
      <c r="W20">
        <f t="shared" si="10"/>
        <v>0.1592678571393546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4.3501775016434263E-2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4.3501775016434263E-2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3.8609553900330919E-2</v>
      </c>
      <c r="V21">
        <f t="shared" si="13"/>
        <v>0.19787741103968551</v>
      </c>
      <c r="W21">
        <f t="shared" si="10"/>
        <v>0.19787741103968551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6.8305916455990809E-2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6.8305916455990809E-2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0.1170473573922311</v>
      </c>
      <c r="V22">
        <f t="shared" si="13"/>
        <v>0.31492476843191664</v>
      </c>
      <c r="W22">
        <f t="shared" si="10"/>
        <v>0.31492476843191664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0.15712462871919908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0.15712462871919908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5.8240428250142952E-2</v>
      </c>
      <c r="V23">
        <f t="shared" si="13"/>
        <v>0.37316519668205961</v>
      </c>
      <c r="W23">
        <f t="shared" si="10"/>
        <v>0.37316519668205961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0.20590881934094099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0.20590881934094099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2.3626921961764129E-2</v>
      </c>
      <c r="V24">
        <f t="shared" si="13"/>
        <v>0.39679211864382374</v>
      </c>
      <c r="W24">
        <f t="shared" si="10"/>
        <v>0.39679211864382374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0.22626030647395062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0.22626030647395062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1.5719487796331838E-2</v>
      </c>
      <c r="V25">
        <f t="shared" si="13"/>
        <v>0.41251160644015561</v>
      </c>
      <c r="W25">
        <f t="shared" si="10"/>
        <v>0.41251160644015561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0.2399494979611777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0.2399494979611777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1.1626326225359843E-2</v>
      </c>
      <c r="V26">
        <f t="shared" si="13"/>
        <v>0.42413793266551547</v>
      </c>
      <c r="W26">
        <f t="shared" si="10"/>
        <v>0.42413793266551547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0.25014409868257709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0.25014409868257709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9.0739867322832107E-3</v>
      </c>
      <c r="V27">
        <f t="shared" si="13"/>
        <v>0.43321191939779868</v>
      </c>
      <c r="W27">
        <f t="shared" si="10"/>
        <v>0.43321191939779868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0.25813944726438531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0.25813944726438531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7.3269037582204986E-3</v>
      </c>
      <c r="V28">
        <f t="shared" si="13"/>
        <v>0.44053882315601917</v>
      </c>
      <c r="W28">
        <f t="shared" si="10"/>
        <v>0.44053882315601917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0.26461904872922876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0.26461904872922876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6.0601582338021334E-3</v>
      </c>
      <c r="V29">
        <f t="shared" si="13"/>
        <v>0.44659898138982129</v>
      </c>
      <c r="W29">
        <f t="shared" si="10"/>
        <v>0.44659898138982129</v>
      </c>
      <c r="X29">
        <f t="shared" si="14"/>
        <v>0</v>
      </c>
      <c r="Y29">
        <f t="shared" si="14"/>
        <v>0</v>
      </c>
      <c r="Z29">
        <f t="shared" si="14"/>
        <v>0</v>
      </c>
      <c r="AA29">
        <f t="shared" si="14"/>
        <v>0.26999377788828977</v>
      </c>
      <c r="AC29">
        <f t="shared" si="12"/>
        <v>0</v>
      </c>
      <c r="AD29">
        <f t="shared" si="12"/>
        <v>0</v>
      </c>
      <c r="AE29">
        <f t="shared" si="12"/>
        <v>0</v>
      </c>
      <c r="AF29">
        <f t="shared" si="12"/>
        <v>0.26999377788828977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5.1044254238061769E-3</v>
      </c>
      <c r="V30">
        <f t="shared" si="13"/>
        <v>0.45170340681362747</v>
      </c>
      <c r="W30">
        <f t="shared" si="10"/>
        <v>0.45170340681362747</v>
      </c>
      <c r="X30">
        <f t="shared" si="14"/>
        <v>0</v>
      </c>
      <c r="Y30">
        <f t="shared" si="14"/>
        <v>0</v>
      </c>
      <c r="Z30">
        <f t="shared" si="14"/>
        <v>0</v>
      </c>
      <c r="AA30">
        <f t="shared" si="14"/>
        <v>0.27453135288371988</v>
      </c>
      <c r="AC30">
        <f t="shared" si="12"/>
        <v>0</v>
      </c>
      <c r="AD30">
        <f t="shared" si="12"/>
        <v>0</v>
      </c>
      <c r="AE30">
        <f t="shared" si="12"/>
        <v>0</v>
      </c>
      <c r="AF30">
        <f t="shared" si="12"/>
        <v>0.27453135288371988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0.45170340681362747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0</v>
      </c>
      <c r="AA31">
        <f t="shared" si="14"/>
        <v>0.27453135288371988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0.45170340681362747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0</v>
      </c>
      <c r="AA32">
        <f t="shared" si="14"/>
        <v>0.27453135288371988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0.45170340681362747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0</v>
      </c>
      <c r="AA33">
        <f t="shared" si="14"/>
        <v>0.27453135288371988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0.45170340681362747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0</v>
      </c>
      <c r="AA34">
        <f t="shared" si="14"/>
        <v>0.27453135288371988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0.45170340681362747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0</v>
      </c>
      <c r="AA35">
        <f t="shared" si="14"/>
        <v>0.27453135288371988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0.45170340681362747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0</v>
      </c>
      <c r="AA36">
        <f t="shared" si="14"/>
        <v>0.27453135288371988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0.45170340681362747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0</v>
      </c>
      <c r="AA37">
        <f t="shared" si="14"/>
        <v>0.27453135288371988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0.45170340681362747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0</v>
      </c>
      <c r="AA38">
        <f t="shared" si="14"/>
        <v>0.27453135288371988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0.45170340681362747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0</v>
      </c>
      <c r="AA39">
        <f t="shared" si="14"/>
        <v>0.27453135288371988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0.45170340681362747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0</v>
      </c>
      <c r="AA40">
        <f t="shared" si="17"/>
        <v>0.27453135288371988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0.45170340681362747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0</v>
      </c>
      <c r="AA41">
        <f t="shared" si="17"/>
        <v>0.27453135288371988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0.45170340681362747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0</v>
      </c>
      <c r="AA42">
        <f t="shared" si="17"/>
        <v>0.27453135288371988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0.45170340681362747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0</v>
      </c>
      <c r="AA43">
        <f t="shared" si="17"/>
        <v>0.27453135288371988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0.45170340681362747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0</v>
      </c>
      <c r="AA44">
        <f t="shared" si="17"/>
        <v>0.27453135288371988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0.45170340681362747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0</v>
      </c>
      <c r="AA45">
        <f t="shared" si="17"/>
        <v>0.27453135288371988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0.45170340681362747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0</v>
      </c>
      <c r="AA46">
        <f t="shared" si="17"/>
        <v>0.27453135288371988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0.45170340681362747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0</v>
      </c>
      <c r="AA47">
        <f t="shared" si="17"/>
        <v>0.27453135288371988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0.45170340681362747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0</v>
      </c>
      <c r="AA48">
        <f t="shared" si="17"/>
        <v>0.27453135288371988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0.45170340681362747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0</v>
      </c>
      <c r="AA49">
        <f t="shared" si="17"/>
        <v>0.27453135288371988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0.45170340681362747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0</v>
      </c>
      <c r="AA50">
        <f t="shared" si="17"/>
        <v>0.27453135288371988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0.45170340681362747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0</v>
      </c>
      <c r="AA51">
        <f t="shared" si="17"/>
        <v>0.27453135288371988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0.45170340681362747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0</v>
      </c>
      <c r="AA52">
        <f t="shared" si="17"/>
        <v>0.27453135288371988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0.45170340681362747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0</v>
      </c>
      <c r="AA53">
        <f t="shared" si="17"/>
        <v>0.27453135288371988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0.45170340681362747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0</v>
      </c>
      <c r="AA54">
        <f t="shared" si="17"/>
        <v>0.27453135288371988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0.45170340681362747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0</v>
      </c>
      <c r="AA55">
        <f t="shared" si="17"/>
        <v>0.27453135288371988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0.45170340681362747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0</v>
      </c>
      <c r="AA56">
        <f t="shared" si="18"/>
        <v>0.27453135288371988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0.45170340681362747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0</v>
      </c>
      <c r="AA57">
        <f t="shared" si="18"/>
        <v>0.27453135288371988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0.45170340681362747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0</v>
      </c>
      <c r="AA58">
        <f t="shared" si="18"/>
        <v>0.27453135288371988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0.45170340681362747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0</v>
      </c>
      <c r="AA59">
        <f t="shared" si="18"/>
        <v>0.27453135288371988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0.45170340681362747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0</v>
      </c>
      <c r="AA60">
        <f t="shared" si="18"/>
        <v>0.27453135288371988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0.45170340681362747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0</v>
      </c>
      <c r="AA61">
        <f t="shared" si="18"/>
        <v>0.27453135288371988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0.45170340681362747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0</v>
      </c>
      <c r="AA62">
        <f t="shared" si="18"/>
        <v>0.27453135288371988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0.45170340681362747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0</v>
      </c>
      <c r="AA63">
        <f t="shared" si="18"/>
        <v>0.27453135288371988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0.45170340681362747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0</v>
      </c>
      <c r="AA64">
        <f t="shared" si="18"/>
        <v>0.27453135288371988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0.45170340681362747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0</v>
      </c>
      <c r="AA65">
        <f t="shared" si="18"/>
        <v>0.27453135288371988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0.45170340681362747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0</v>
      </c>
      <c r="AA66">
        <f t="shared" si="18"/>
        <v>0.27453135288371988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0.45170340681362747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0</v>
      </c>
      <c r="AA67">
        <f t="shared" si="18"/>
        <v>0.27453135288371988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0.45170340681362747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0</v>
      </c>
      <c r="AA68">
        <f t="shared" si="18"/>
        <v>0.27453135288371988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0.45170340681362747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0</v>
      </c>
      <c r="AA69">
        <f t="shared" si="18"/>
        <v>0.27453135288371988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0.45170340681362747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0</v>
      </c>
      <c r="AA70">
        <f t="shared" si="18"/>
        <v>0.27453135288371988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0.45170340681362747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0</v>
      </c>
      <c r="AA71">
        <f t="shared" si="18"/>
        <v>0.27453135288371988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0.45170340681362747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0</v>
      </c>
      <c r="AA72">
        <f t="shared" si="24"/>
        <v>0.27453135288371988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0.45170340681362747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0</v>
      </c>
      <c r="AA73">
        <f t="shared" si="24"/>
        <v>0.27453135288371988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0.45170340681362747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0</v>
      </c>
      <c r="AA74">
        <f t="shared" si="24"/>
        <v>0.27453135288371988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0.45170340681362747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0</v>
      </c>
      <c r="AA75">
        <f t="shared" si="24"/>
        <v>0.27453135288371988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0.45170340681362747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0</v>
      </c>
      <c r="AA76">
        <f t="shared" si="24"/>
        <v>0.27453135288371988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0.45170340681362747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0</v>
      </c>
      <c r="AA77">
        <f t="shared" si="24"/>
        <v>0.27453135288371988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0.45170340681362747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0</v>
      </c>
      <c r="AA78">
        <f t="shared" si="24"/>
        <v>0.27453135288371988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2.9999579508424141E-3</v>
      </c>
      <c r="V79">
        <f t="shared" si="26"/>
        <v>0.45470336476446988</v>
      </c>
      <c r="W79">
        <f>IF(R79-R78=1,V79-V78,V79-V78+W78)</f>
        <v>2.9999579508424024E-3</v>
      </c>
      <c r="X79">
        <f t="shared" si="24"/>
        <v>0</v>
      </c>
      <c r="Y79">
        <f t="shared" si="24"/>
        <v>0</v>
      </c>
      <c r="Z79">
        <f t="shared" si="24"/>
        <v>0</v>
      </c>
      <c r="AA79">
        <f t="shared" si="24"/>
        <v>0.27453135288371988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3.2568141650933919E-3</v>
      </c>
      <c r="V80">
        <f t="shared" si="26"/>
        <v>0.45796017892956326</v>
      </c>
      <c r="W80">
        <f t="shared" ref="W80:W143" si="27">IF(R80-R79=1,V80-V79,V80-V79+W79)</f>
        <v>6.2567721159357825E-3</v>
      </c>
      <c r="X80">
        <f t="shared" si="24"/>
        <v>0</v>
      </c>
      <c r="Y80">
        <f t="shared" si="24"/>
        <v>0</v>
      </c>
      <c r="Z80">
        <f t="shared" si="24"/>
        <v>0</v>
      </c>
      <c r="AA80">
        <f t="shared" si="24"/>
        <v>0.27453135288371988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3.5491092638920601E-3</v>
      </c>
      <c r="V81">
        <f t="shared" si="26"/>
        <v>0.46150928819345532</v>
      </c>
      <c r="W81">
        <f t="shared" si="27"/>
        <v>9.8058813798278521E-3</v>
      </c>
      <c r="X81">
        <f t="shared" si="24"/>
        <v>0</v>
      </c>
      <c r="Y81">
        <f t="shared" si="24"/>
        <v>0</v>
      </c>
      <c r="Z81">
        <f t="shared" si="24"/>
        <v>0</v>
      </c>
      <c r="AA81">
        <f t="shared" si="24"/>
        <v>0.27453135288371988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3.8841554087306112E-3</v>
      </c>
      <c r="V82">
        <f t="shared" si="26"/>
        <v>0.46539344360218593</v>
      </c>
      <c r="W82">
        <f t="shared" si="27"/>
        <v>1.3690036788558457E-2</v>
      </c>
      <c r="X82">
        <f t="shared" si="24"/>
        <v>0</v>
      </c>
      <c r="Y82">
        <f t="shared" si="24"/>
        <v>0</v>
      </c>
      <c r="Z82">
        <f t="shared" si="24"/>
        <v>0</v>
      </c>
      <c r="AA82">
        <f t="shared" si="24"/>
        <v>0.27453135288371988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4.2714199018471849E-3</v>
      </c>
      <c r="V83">
        <f t="shared" si="26"/>
        <v>0.46966486350403314</v>
      </c>
      <c r="W83">
        <f t="shared" si="27"/>
        <v>1.7961456690405664E-2</v>
      </c>
      <c r="X83">
        <f t="shared" si="24"/>
        <v>0</v>
      </c>
      <c r="Y83">
        <f t="shared" si="24"/>
        <v>0</v>
      </c>
      <c r="Z83">
        <f t="shared" si="24"/>
        <v>0</v>
      </c>
      <c r="AA83">
        <f t="shared" si="24"/>
        <v>0.27453135288371988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4.7234049180481944E-3</v>
      </c>
      <c r="V84">
        <f t="shared" si="26"/>
        <v>0.47438826842208132</v>
      </c>
      <c r="W84">
        <f t="shared" si="27"/>
        <v>2.2684861608453843E-2</v>
      </c>
      <c r="X84">
        <f t="shared" si="24"/>
        <v>0</v>
      </c>
      <c r="Y84">
        <f t="shared" si="24"/>
        <v>0</v>
      </c>
      <c r="Z84">
        <f t="shared" si="24"/>
        <v>0</v>
      </c>
      <c r="AA84">
        <f t="shared" si="24"/>
        <v>0.27453135288371988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5.2570130914383548E-3</v>
      </c>
      <c r="V85">
        <f t="shared" si="26"/>
        <v>0.47964528151351965</v>
      </c>
      <c r="W85">
        <f t="shared" si="27"/>
        <v>2.7941874699892177E-2</v>
      </c>
      <c r="X85">
        <f t="shared" si="24"/>
        <v>0</v>
      </c>
      <c r="Y85">
        <f t="shared" si="24"/>
        <v>0</v>
      </c>
      <c r="Z85">
        <f t="shared" si="24"/>
        <v>0</v>
      </c>
      <c r="AA85">
        <f t="shared" si="24"/>
        <v>0.27453135288371988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5.8957557887796726E-3</v>
      </c>
      <c r="V86">
        <f t="shared" si="26"/>
        <v>0.48554103730229931</v>
      </c>
      <c r="W86">
        <f t="shared" si="27"/>
        <v>3.3837630488671833E-2</v>
      </c>
      <c r="X86">
        <f t="shared" si="24"/>
        <v>0</v>
      </c>
      <c r="Y86">
        <f t="shared" si="24"/>
        <v>0</v>
      </c>
      <c r="Z86">
        <f t="shared" si="24"/>
        <v>0</v>
      </c>
      <c r="AA86">
        <f t="shared" si="24"/>
        <v>0.27453135288371988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6.6735059430344645E-3</v>
      </c>
      <c r="V87">
        <f t="shared" si="26"/>
        <v>0.49221454324533376</v>
      </c>
      <c r="W87">
        <f t="shared" si="27"/>
        <v>4.0511136431706285E-2</v>
      </c>
      <c r="X87">
        <f t="shared" si="24"/>
        <v>0</v>
      </c>
      <c r="Y87">
        <f t="shared" si="24"/>
        <v>0</v>
      </c>
      <c r="Z87">
        <f t="shared" si="24"/>
        <v>0</v>
      </c>
      <c r="AA87">
        <f t="shared" si="24"/>
        <v>0.27453135288371988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0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7.6412810261174474E-3</v>
      </c>
      <c r="V88">
        <f t="shared" si="26"/>
        <v>0.4998558242714512</v>
      </c>
      <c r="W88">
        <f t="shared" si="27"/>
        <v>4.8152417457823726E-2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0</v>
      </c>
      <c r="AA88">
        <f t="shared" si="28"/>
        <v>0.27478591162733385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2.5455874361394819E-4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8.8805039479490991E-3</v>
      </c>
      <c r="V89">
        <f t="shared" si="26"/>
        <v>0.50873632821940029</v>
      </c>
      <c r="W89">
        <f t="shared" si="27"/>
        <v>5.7032921405772818E-2</v>
      </c>
      <c r="X89">
        <f t="shared" si="28"/>
        <v>0</v>
      </c>
      <c r="Y89">
        <f t="shared" si="28"/>
        <v>0</v>
      </c>
      <c r="Z89">
        <f t="shared" si="28"/>
        <v>0</v>
      </c>
      <c r="AA89">
        <f t="shared" si="28"/>
        <v>0.27572508899451725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1.1937361107973337E-3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1.0531763310799493E-2</v>
      </c>
      <c r="V90">
        <f t="shared" si="26"/>
        <v>0.51926809153019982</v>
      </c>
      <c r="W90">
        <f t="shared" si="27"/>
        <v>6.7564684716572343E-2</v>
      </c>
      <c r="X90">
        <f t="shared" si="28"/>
        <v>0</v>
      </c>
      <c r="Y90">
        <f t="shared" si="28"/>
        <v>0</v>
      </c>
      <c r="Z90">
        <f t="shared" si="28"/>
        <v>0</v>
      </c>
      <c r="AA90">
        <f t="shared" si="28"/>
        <v>0.27763092700337316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3.099574119653223E-3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1.2866897863812225E-2</v>
      </c>
      <c r="V91">
        <f t="shared" si="26"/>
        <v>0.53213498939401205</v>
      </c>
      <c r="W91">
        <f t="shared" si="27"/>
        <v>8.0431582580384575E-2</v>
      </c>
      <c r="X91">
        <f t="shared" si="28"/>
        <v>0</v>
      </c>
      <c r="Y91">
        <f t="shared" si="28"/>
        <v>0</v>
      </c>
      <c r="Z91">
        <f t="shared" si="28"/>
        <v>0</v>
      </c>
      <c r="AA91">
        <f t="shared" si="28"/>
        <v>0.28097119099672402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6.4398381130041059E-3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1.6514069591396407E-2</v>
      </c>
      <c r="V92">
        <f t="shared" si="26"/>
        <v>0.5486490589854085</v>
      </c>
      <c r="W92">
        <f t="shared" si="27"/>
        <v>9.6945652171781027E-2</v>
      </c>
      <c r="X92">
        <f t="shared" si="28"/>
        <v>0</v>
      </c>
      <c r="Y92">
        <f t="shared" si="28"/>
        <v>0</v>
      </c>
      <c r="Z92">
        <f t="shared" si="28"/>
        <v>0</v>
      </c>
      <c r="AA92">
        <f t="shared" si="28"/>
        <v>0.28663884142911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1.2107488545390109E-2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2.3501467591505766E-2</v>
      </c>
      <c r="V93">
        <f t="shared" si="26"/>
        <v>0.57215052657691423</v>
      </c>
      <c r="W93">
        <f t="shared" si="27"/>
        <v>0.12044711976328676</v>
      </c>
      <c r="X93">
        <f t="shared" si="28"/>
        <v>0</v>
      </c>
      <c r="Y93">
        <f t="shared" si="28"/>
        <v>0</v>
      </c>
      <c r="Z93">
        <f t="shared" si="28"/>
        <v>0</v>
      </c>
      <c r="AA93">
        <f t="shared" si="28"/>
        <v>0.29688167191211101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2.2350319028391141E-2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7.1246217543097151E-2</v>
      </c>
      <c r="V94">
        <f t="shared" si="26"/>
        <v>0.64339674412001135</v>
      </c>
      <c r="W94">
        <f t="shared" si="27"/>
        <v>0.19169333730638388</v>
      </c>
      <c r="X94">
        <f t="shared" si="28"/>
        <v>0</v>
      </c>
      <c r="Y94">
        <f t="shared" si="28"/>
        <v>0</v>
      </c>
      <c r="Z94">
        <f t="shared" si="28"/>
        <v>0</v>
      </c>
      <c r="AA94">
        <f t="shared" si="28"/>
        <v>0.33866240815465976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6.4131055270939916E-2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3.5450695456608734E-2</v>
      </c>
      <c r="V95">
        <f t="shared" si="26"/>
        <v>0.67884743957662008</v>
      </c>
      <c r="W95">
        <f t="shared" si="27"/>
        <v>0.22714403276299261</v>
      </c>
      <c r="X95">
        <f t="shared" si="28"/>
        <v>0</v>
      </c>
      <c r="Y95">
        <f t="shared" si="28"/>
        <v>0</v>
      </c>
      <c r="Z95">
        <f t="shared" si="28"/>
        <v>0</v>
      </c>
      <c r="AA95">
        <f t="shared" si="28"/>
        <v>0.36345856504758567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8.8927212163865843E-2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1.4381604672378158E-2</v>
      </c>
      <c r="V96">
        <f t="shared" si="26"/>
        <v>0.69322904424899823</v>
      </c>
      <c r="W96">
        <f t="shared" si="27"/>
        <v>0.24152563743537075</v>
      </c>
      <c r="X96">
        <f t="shared" si="28"/>
        <v>0</v>
      </c>
      <c r="Y96">
        <f t="shared" si="28"/>
        <v>0</v>
      </c>
      <c r="Z96">
        <f t="shared" si="28"/>
        <v>0</v>
      </c>
      <c r="AA96">
        <f t="shared" si="28"/>
        <v>0.37404995161963472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9.9518598735914926E-2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9.568383876028071E-3</v>
      </c>
      <c r="V97">
        <f t="shared" si="26"/>
        <v>0.70279742812502632</v>
      </c>
      <c r="W97">
        <f t="shared" si="27"/>
        <v>0.25109402131139885</v>
      </c>
      <c r="X97">
        <f t="shared" si="28"/>
        <v>0</v>
      </c>
      <c r="Y97">
        <f t="shared" si="28"/>
        <v>0</v>
      </c>
      <c r="Z97">
        <f t="shared" si="28"/>
        <v>0</v>
      </c>
      <c r="AA97">
        <f t="shared" si="28"/>
        <v>0.38124237878522033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0.10671102590150054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7.0768942241320751E-3</v>
      </c>
      <c r="V98">
        <f t="shared" si="26"/>
        <v>0.70987432234915837</v>
      </c>
      <c r="W98">
        <f t="shared" si="27"/>
        <v>0.2581709155355309</v>
      </c>
      <c r="X98">
        <f t="shared" si="28"/>
        <v>0</v>
      </c>
      <c r="Y98">
        <f t="shared" si="28"/>
        <v>0</v>
      </c>
      <c r="Z98">
        <f t="shared" si="28"/>
        <v>0</v>
      </c>
      <c r="AA98">
        <f t="shared" si="28"/>
        <v>0.38663139301704652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0.11210004013332676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5.5232962718245607E-3</v>
      </c>
      <c r="V99">
        <f t="shared" si="26"/>
        <v>0.71539761862098294</v>
      </c>
      <c r="W99">
        <f t="shared" si="27"/>
        <v>0.26369421180735547</v>
      </c>
      <c r="X99">
        <f t="shared" si="28"/>
        <v>0</v>
      </c>
      <c r="Y99">
        <f t="shared" si="28"/>
        <v>0</v>
      </c>
      <c r="Z99">
        <f t="shared" si="28"/>
        <v>0</v>
      </c>
      <c r="AA99">
        <f t="shared" si="28"/>
        <v>0.39087622788800536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0.11634487500428563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4.4598544615255184E-3</v>
      </c>
      <c r="V100">
        <f t="shared" si="26"/>
        <v>0.71985747308250847</v>
      </c>
      <c r="W100">
        <f t="shared" si="27"/>
        <v>0.268154066268881</v>
      </c>
      <c r="X100">
        <f t="shared" si="28"/>
        <v>0</v>
      </c>
      <c r="Y100">
        <f t="shared" si="28"/>
        <v>0</v>
      </c>
      <c r="Z100">
        <f t="shared" si="28"/>
        <v>0</v>
      </c>
      <c r="AA100">
        <f t="shared" si="28"/>
        <v>0.39432766064531222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0.11979630776159252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3.6887919684012969E-3</v>
      </c>
      <c r="V101">
        <f t="shared" si="26"/>
        <v>0.7235462650509098</v>
      </c>
      <c r="W101">
        <f t="shared" si="27"/>
        <v>0.27184285823728233</v>
      </c>
      <c r="X101">
        <f t="shared" si="28"/>
        <v>0</v>
      </c>
      <c r="Y101">
        <f t="shared" si="28"/>
        <v>0</v>
      </c>
      <c r="Z101">
        <f t="shared" si="28"/>
        <v>0</v>
      </c>
      <c r="AA101">
        <f t="shared" si="28"/>
        <v>0.39719799700645797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0.12266664412273828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3.1070415623168021E-3</v>
      </c>
      <c r="V102">
        <f t="shared" si="26"/>
        <v>0.72665330661322658</v>
      </c>
      <c r="W102">
        <f t="shared" si="27"/>
        <v>0.27494989979959911</v>
      </c>
      <c r="X102">
        <f t="shared" si="28"/>
        <v>0</v>
      </c>
      <c r="Y102">
        <f t="shared" si="28"/>
        <v>0</v>
      </c>
      <c r="Z102">
        <f t="shared" si="28"/>
        <v>0</v>
      </c>
      <c r="AA102">
        <f t="shared" si="28"/>
        <v>0.39962635048052941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0.1250949975968097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4.2856542154891628E-3</v>
      </c>
      <c r="V103">
        <f t="shared" si="26"/>
        <v>0.73093896082871579</v>
      </c>
      <c r="W103">
        <f t="shared" si="27"/>
        <v>4.2856542154892097E-3</v>
      </c>
      <c r="X103">
        <f t="shared" si="28"/>
        <v>0</v>
      </c>
      <c r="Y103">
        <f t="shared" si="28"/>
        <v>0</v>
      </c>
      <c r="Z103">
        <f t="shared" si="28"/>
        <v>0</v>
      </c>
      <c r="AA103">
        <f t="shared" si="28"/>
        <v>0.39962635048052941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4.652591664419131E-3</v>
      </c>
      <c r="V104">
        <f t="shared" si="26"/>
        <v>0.7355915524931349</v>
      </c>
      <c r="W104">
        <f t="shared" si="27"/>
        <v>8.9382458799083242E-3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0</v>
      </c>
      <c r="AA104">
        <f t="shared" si="31"/>
        <v>0.39962635048052941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5.070156091274371E-3</v>
      </c>
      <c r="V105">
        <f t="shared" si="26"/>
        <v>0.74066170858440927</v>
      </c>
      <c r="W105">
        <f t="shared" si="27"/>
        <v>1.4008401971182693E-2</v>
      </c>
      <c r="X105">
        <f t="shared" si="31"/>
        <v>0</v>
      </c>
      <c r="Y105">
        <f t="shared" si="31"/>
        <v>0</v>
      </c>
      <c r="Z105">
        <f t="shared" si="31"/>
        <v>0</v>
      </c>
      <c r="AA105">
        <f t="shared" si="31"/>
        <v>0.39962635048052941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5.54879344104373E-3</v>
      </c>
      <c r="V106">
        <f t="shared" si="26"/>
        <v>0.74621050202545303</v>
      </c>
      <c r="W106">
        <f t="shared" si="27"/>
        <v>1.9557195412226447E-2</v>
      </c>
      <c r="X106">
        <f t="shared" si="31"/>
        <v>0</v>
      </c>
      <c r="Y106">
        <f t="shared" si="31"/>
        <v>0</v>
      </c>
      <c r="Z106">
        <f t="shared" si="31"/>
        <v>0</v>
      </c>
      <c r="AA106">
        <f t="shared" si="31"/>
        <v>0.39962635048052941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6.1020284312102635E-3</v>
      </c>
      <c r="V107">
        <f t="shared" si="26"/>
        <v>0.75231253045666324</v>
      </c>
      <c r="W107">
        <f t="shared" si="27"/>
        <v>2.5659223843436663E-2</v>
      </c>
      <c r="X107">
        <f t="shared" si="31"/>
        <v>0</v>
      </c>
      <c r="Y107">
        <f t="shared" si="31"/>
        <v>0</v>
      </c>
      <c r="Z107">
        <f t="shared" si="31"/>
        <v>0</v>
      </c>
      <c r="AA107">
        <f t="shared" si="31"/>
        <v>0.39962635048052941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6.7477213114974207E-3</v>
      </c>
      <c r="V108">
        <f t="shared" si="26"/>
        <v>0.75906025176816061</v>
      </c>
      <c r="W108">
        <f t="shared" si="27"/>
        <v>3.240694515493403E-2</v>
      </c>
      <c r="X108">
        <f t="shared" si="31"/>
        <v>0</v>
      </c>
      <c r="Y108">
        <f t="shared" si="31"/>
        <v>0</v>
      </c>
      <c r="Z108">
        <f t="shared" si="31"/>
        <v>0</v>
      </c>
      <c r="AA108">
        <f t="shared" si="31"/>
        <v>0.39962635048052941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7.510018702054793E-3</v>
      </c>
      <c r="V109">
        <f t="shared" si="26"/>
        <v>0.76657027047021542</v>
      </c>
      <c r="W109">
        <f t="shared" si="27"/>
        <v>3.9916963856988841E-2</v>
      </c>
      <c r="X109">
        <f t="shared" si="31"/>
        <v>0</v>
      </c>
      <c r="Y109">
        <f t="shared" si="31"/>
        <v>0</v>
      </c>
      <c r="Z109">
        <f t="shared" si="31"/>
        <v>0</v>
      </c>
      <c r="AA109">
        <f t="shared" si="31"/>
        <v>0.39962635048052941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0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8.4225082696852468E-3</v>
      </c>
      <c r="V110">
        <f t="shared" si="26"/>
        <v>0.77499277873990069</v>
      </c>
      <c r="W110">
        <f t="shared" si="27"/>
        <v>4.833947212667411E-2</v>
      </c>
      <c r="X110">
        <f t="shared" si="31"/>
        <v>0</v>
      </c>
      <c r="Y110">
        <f t="shared" si="31"/>
        <v>0</v>
      </c>
      <c r="Z110">
        <f t="shared" si="31"/>
        <v>0</v>
      </c>
      <c r="AA110">
        <f t="shared" si="31"/>
        <v>0.39989381948632335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2.6746900579396627E-4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9.5335799186206625E-3</v>
      </c>
      <c r="V111">
        <f t="shared" si="26"/>
        <v>0.78452635865852138</v>
      </c>
      <c r="W111">
        <f t="shared" si="27"/>
        <v>5.7873052045294804E-2</v>
      </c>
      <c r="X111">
        <f t="shared" si="31"/>
        <v>0</v>
      </c>
      <c r="Y111">
        <f t="shared" si="31"/>
        <v>0</v>
      </c>
      <c r="Z111">
        <f t="shared" si="31"/>
        <v>0</v>
      </c>
      <c r="AA111">
        <f t="shared" si="31"/>
        <v>0.40094196070615357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1.3156102256241726E-3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1.0916115751596353E-2</v>
      </c>
      <c r="V112">
        <f t="shared" si="26"/>
        <v>0.79544247441011773</v>
      </c>
      <c r="W112">
        <f t="shared" si="27"/>
        <v>6.8789167796891149E-2</v>
      </c>
      <c r="X112">
        <f t="shared" si="31"/>
        <v>0</v>
      </c>
      <c r="Y112">
        <f t="shared" si="31"/>
        <v>0</v>
      </c>
      <c r="Z112">
        <f t="shared" si="31"/>
        <v>0</v>
      </c>
      <c r="AA112">
        <f t="shared" si="31"/>
        <v>0.40299831670592706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3.3719662253976668E-3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1.2686434211355856E-2</v>
      </c>
      <c r="V113">
        <f t="shared" si="26"/>
        <v>0.80812890862147357</v>
      </c>
      <c r="W113">
        <f t="shared" si="27"/>
        <v>8.1475602008246995E-2</v>
      </c>
      <c r="X113">
        <f t="shared" si="31"/>
        <v>0</v>
      </c>
      <c r="Y113">
        <f t="shared" si="31"/>
        <v>0</v>
      </c>
      <c r="Z113">
        <f t="shared" si="31"/>
        <v>0</v>
      </c>
      <c r="AA113">
        <f t="shared" si="31"/>
        <v>0.40638115373345912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6.7548032529297026E-3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1.5045376158284988E-2</v>
      </c>
      <c r="V114">
        <f t="shared" si="26"/>
        <v>0.82317428477975851</v>
      </c>
      <c r="W114">
        <f t="shared" si="27"/>
        <v>9.6520978166531934E-2</v>
      </c>
      <c r="X114">
        <f t="shared" si="31"/>
        <v>0</v>
      </c>
      <c r="Y114">
        <f t="shared" si="31"/>
        <v>0</v>
      </c>
      <c r="Z114">
        <f t="shared" si="31"/>
        <v>0</v>
      </c>
      <c r="AA114">
        <f t="shared" si="31"/>
        <v>0.41157081561028758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1.1944465129758174E-2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1.8381282662588892E-2</v>
      </c>
      <c r="V115">
        <f t="shared" si="26"/>
        <v>0.84155556744234739</v>
      </c>
      <c r="W115">
        <f t="shared" si="27"/>
        <v>0.11490226082912081</v>
      </c>
      <c r="X115">
        <f t="shared" si="31"/>
        <v>0</v>
      </c>
      <c r="Y115">
        <f t="shared" si="31"/>
        <v>0</v>
      </c>
      <c r="Z115">
        <f t="shared" si="31"/>
        <v>0</v>
      </c>
      <c r="AA115">
        <f t="shared" si="31"/>
        <v>0.41935807449506396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1.9731724014534546E-2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2.3591527987709155E-2</v>
      </c>
      <c r="V116">
        <f t="shared" si="26"/>
        <v>0.86514709543005652</v>
      </c>
      <c r="W116">
        <f t="shared" si="27"/>
        <v>0.13849378881682994</v>
      </c>
      <c r="X116">
        <f t="shared" si="31"/>
        <v>0</v>
      </c>
      <c r="Y116">
        <f t="shared" si="31"/>
        <v>0</v>
      </c>
      <c r="Z116">
        <f t="shared" si="31"/>
        <v>0</v>
      </c>
      <c r="AA116">
        <f t="shared" si="31"/>
        <v>0.43124391163670717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3.1617561156177726E-2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3.3573525130722523E-2</v>
      </c>
      <c r="V117">
        <f t="shared" si="26"/>
        <v>0.89872062056077906</v>
      </c>
      <c r="W117">
        <f t="shared" si="27"/>
        <v>0.17206731394755248</v>
      </c>
      <c r="X117">
        <f t="shared" si="31"/>
        <v>0</v>
      </c>
      <c r="Y117">
        <f t="shared" si="31"/>
        <v>0</v>
      </c>
      <c r="Z117">
        <f t="shared" si="31"/>
        <v>0</v>
      </c>
      <c r="AA117">
        <f t="shared" si="31"/>
        <v>0.45099869145447252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5.1372340973943074E-2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0.10178031077585309</v>
      </c>
      <c r="V118">
        <f t="shared" si="26"/>
        <v>1.0005009313366322</v>
      </c>
      <c r="W118">
        <f t="shared" si="27"/>
        <v>0.27384762472340562</v>
      </c>
      <c r="X118">
        <f t="shared" si="31"/>
        <v>0</v>
      </c>
      <c r="Y118">
        <f t="shared" si="31"/>
        <v>0</v>
      </c>
      <c r="Z118">
        <f t="shared" si="31"/>
        <v>0</v>
      </c>
      <c r="AA118">
        <f t="shared" si="31"/>
        <v>0.52385874468661275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0.12423239420608326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5.0643850652298192E-2</v>
      </c>
      <c r="V119">
        <f t="shared" si="26"/>
        <v>1.0511447819889304</v>
      </c>
      <c r="W119">
        <f t="shared" si="27"/>
        <v>0.32449147537570378</v>
      </c>
      <c r="X119">
        <f t="shared" si="31"/>
        <v>0</v>
      </c>
      <c r="Y119">
        <f t="shared" si="31"/>
        <v>0</v>
      </c>
      <c r="Z119">
        <f t="shared" si="31"/>
        <v>0</v>
      </c>
      <c r="AA119">
        <f t="shared" si="31"/>
        <v>0.56460937711342452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0.16498302663289502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2.0545149531968798E-2</v>
      </c>
      <c r="V120">
        <f t="shared" si="26"/>
        <v>1.0716899315208992</v>
      </c>
      <c r="W120">
        <f t="shared" si="27"/>
        <v>0.34503662490767262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0</v>
      </c>
      <c r="AA120">
        <f t="shared" si="33"/>
        <v>0.58170315226852676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0.18207680178799726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1.3669119822897246E-2</v>
      </c>
      <c r="V121">
        <f t="shared" si="26"/>
        <v>1.0853590513437965</v>
      </c>
      <c r="W121">
        <f t="shared" si="27"/>
        <v>0.35870574473056993</v>
      </c>
      <c r="X121">
        <f t="shared" si="33"/>
        <v>0</v>
      </c>
      <c r="Y121">
        <f t="shared" si="33"/>
        <v>0</v>
      </c>
      <c r="Z121">
        <f t="shared" si="33"/>
        <v>0</v>
      </c>
      <c r="AA121">
        <f t="shared" si="33"/>
        <v>0.59322651669350823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0.19360016621297879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1.010984889161725E-2</v>
      </c>
      <c r="V122">
        <f t="shared" si="26"/>
        <v>1.0954689002354137</v>
      </c>
      <c r="W122">
        <f t="shared" si="27"/>
        <v>0.36881559362218708</v>
      </c>
      <c r="X122">
        <f t="shared" si="33"/>
        <v>0</v>
      </c>
      <c r="Y122">
        <f t="shared" si="33"/>
        <v>0</v>
      </c>
      <c r="Z122">
        <f t="shared" si="33"/>
        <v>0</v>
      </c>
      <c r="AA122">
        <f t="shared" si="33"/>
        <v>0.6018202635945753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0.20219391311404591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7.8904232454636587E-3</v>
      </c>
      <c r="V123">
        <f t="shared" si="26"/>
        <v>1.1033593234808774</v>
      </c>
      <c r="W123">
        <f t="shared" si="27"/>
        <v>0.37670601686765082</v>
      </c>
      <c r="X123">
        <f t="shared" si="33"/>
        <v>0</v>
      </c>
      <c r="Y123">
        <f t="shared" si="33"/>
        <v>0</v>
      </c>
      <c r="Z123">
        <f t="shared" si="33"/>
        <v>0</v>
      </c>
      <c r="AA123">
        <f t="shared" si="33"/>
        <v>0.60856686133943716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0.20894051085890777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6.3712206593221693E-3</v>
      </c>
      <c r="V124">
        <f t="shared" si="26"/>
        <v>1.1097305441401997</v>
      </c>
      <c r="W124">
        <f t="shared" si="27"/>
        <v>0.38307723752697309</v>
      </c>
      <c r="X124">
        <f t="shared" si="33"/>
        <v>0</v>
      </c>
      <c r="Y124">
        <f t="shared" si="33"/>
        <v>0</v>
      </c>
      <c r="Z124">
        <f t="shared" si="33"/>
        <v>0</v>
      </c>
      <c r="AA124">
        <f t="shared" si="33"/>
        <v>0.61403859524839632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0.21441224476786694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5.2697028120018523E-3</v>
      </c>
      <c r="V125">
        <f t="shared" si="26"/>
        <v>1.1150002469522016</v>
      </c>
      <c r="W125">
        <f t="shared" si="27"/>
        <v>0.38834694033897499</v>
      </c>
      <c r="X125">
        <f t="shared" si="33"/>
        <v>0</v>
      </c>
      <c r="Y125">
        <f t="shared" si="33"/>
        <v>0</v>
      </c>
      <c r="Z125">
        <f t="shared" si="33"/>
        <v>0</v>
      </c>
      <c r="AA125">
        <f t="shared" si="33"/>
        <v>0.61858002366092313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0.21895367318039377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4.4386308033097172E-3</v>
      </c>
      <c r="V126">
        <f t="shared" si="26"/>
        <v>1.1194388777555113</v>
      </c>
      <c r="W126">
        <f t="shared" si="27"/>
        <v>0.39278557114228474</v>
      </c>
      <c r="X126">
        <f t="shared" si="33"/>
        <v>0</v>
      </c>
      <c r="Y126">
        <f t="shared" si="33"/>
        <v>0</v>
      </c>
      <c r="Z126">
        <f t="shared" si="33"/>
        <v>0</v>
      </c>
      <c r="AA126">
        <f t="shared" si="33"/>
        <v>0.62241594441463177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0.22278959393410239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3.2035265260781501E-2</v>
      </c>
      <c r="V127">
        <f t="shared" si="26"/>
        <v>1.1514741430162929</v>
      </c>
      <c r="W127">
        <f t="shared" si="27"/>
        <v>3.2035265260781598E-2</v>
      </c>
      <c r="X127">
        <f t="shared" si="33"/>
        <v>0</v>
      </c>
      <c r="Y127">
        <f t="shared" si="33"/>
        <v>0</v>
      </c>
      <c r="Z127">
        <f t="shared" si="33"/>
        <v>0</v>
      </c>
      <c r="AA127">
        <f t="shared" si="33"/>
        <v>0.62241594441463177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3.4778122691533013E-2</v>
      </c>
      <c r="V128">
        <f t="shared" si="26"/>
        <v>1.1862522657078258</v>
      </c>
      <c r="W128">
        <f t="shared" si="27"/>
        <v>6.6813387952314507E-2</v>
      </c>
      <c r="X128">
        <f t="shared" si="33"/>
        <v>0</v>
      </c>
      <c r="Y128">
        <f t="shared" si="33"/>
        <v>0</v>
      </c>
      <c r="Z128">
        <f t="shared" si="33"/>
        <v>0</v>
      </c>
      <c r="AA128">
        <f t="shared" si="33"/>
        <v>0.62535340546586737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2.9374610512355728E-3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3.789941678227593E-2</v>
      </c>
      <c r="V129">
        <f t="shared" si="26"/>
        <v>1.2241516824901018</v>
      </c>
      <c r="W129">
        <f t="shared" si="27"/>
        <v>0.10471280473459044</v>
      </c>
      <c r="X129">
        <f t="shared" si="33"/>
        <v>0</v>
      </c>
      <c r="Y129">
        <f t="shared" si="33"/>
        <v>0</v>
      </c>
      <c r="Z129">
        <f t="shared" si="33"/>
        <v>0</v>
      </c>
      <c r="AA129">
        <f t="shared" si="33"/>
        <v>0.63765136761324348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1.5235423198611667E-2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4.1477230971801893E-2</v>
      </c>
      <c r="V130">
        <f t="shared" si="26"/>
        <v>1.2656289134619036</v>
      </c>
      <c r="W130">
        <f t="shared" si="27"/>
        <v>0.14619003570639233</v>
      </c>
      <c r="X130">
        <f t="shared" si="33"/>
        <v>0</v>
      </c>
      <c r="Y130">
        <f t="shared" si="33"/>
        <v>0</v>
      </c>
      <c r="Z130">
        <f t="shared" si="33"/>
        <v>0</v>
      </c>
      <c r="AA130">
        <f t="shared" si="33"/>
        <v>0.65829711072393171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3.5881166309299863E-2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4.5612662523296731E-2</v>
      </c>
      <c r="V131">
        <f t="shared" si="26"/>
        <v>1.3112415759852003</v>
      </c>
      <c r="W131">
        <f t="shared" si="27"/>
        <v>0.19180269822968898</v>
      </c>
      <c r="X131">
        <f t="shared" si="33"/>
        <v>0</v>
      </c>
      <c r="Y131">
        <f t="shared" si="33"/>
        <v>0</v>
      </c>
      <c r="Z131">
        <f t="shared" si="33"/>
        <v>0</v>
      </c>
      <c r="AA131">
        <f t="shared" si="33"/>
        <v>0.68662022122759703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6.4204276812965158E-2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5.0439216803443231E-2</v>
      </c>
      <c r="V132">
        <f t="shared" si="26"/>
        <v>1.3616807927886436</v>
      </c>
      <c r="W132">
        <f t="shared" si="27"/>
        <v>0.2422419150331323</v>
      </c>
      <c r="X132">
        <f t="shared" si="33"/>
        <v>0</v>
      </c>
      <c r="Y132">
        <f t="shared" si="33"/>
        <v>0</v>
      </c>
      <c r="Z132">
        <f t="shared" si="33"/>
        <v>0</v>
      </c>
      <c r="AA132">
        <f t="shared" si="33"/>
        <v>0.72246907685446127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0.10005313243982943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5.6137389797859587E-2</v>
      </c>
      <c r="V133">
        <f t="shared" si="26"/>
        <v>1.4178181825865033</v>
      </c>
      <c r="W133">
        <f t="shared" si="27"/>
        <v>0.29837930483099195</v>
      </c>
      <c r="X133">
        <f t="shared" si="33"/>
        <v>0</v>
      </c>
      <c r="Y133">
        <f t="shared" si="33"/>
        <v>0</v>
      </c>
      <c r="Z133">
        <f t="shared" si="33"/>
        <v>0</v>
      </c>
      <c r="AA133">
        <f t="shared" si="33"/>
        <v>0.76611671816340743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0.14370077374877555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6.2958249315897233E-2</v>
      </c>
      <c r="V134">
        <f t="shared" si="26"/>
        <v>1.4807764319024006</v>
      </c>
      <c r="W134">
        <f t="shared" si="27"/>
        <v>0.36133755414688928</v>
      </c>
      <c r="X134">
        <f t="shared" si="33"/>
        <v>0</v>
      </c>
      <c r="Y134">
        <f t="shared" si="33"/>
        <v>0</v>
      </c>
      <c r="Z134">
        <f t="shared" si="33"/>
        <v>0</v>
      </c>
      <c r="AA134">
        <f t="shared" si="33"/>
        <v>0.81824762039882382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0.19583167598419188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7.1263509891689475E-2</v>
      </c>
      <c r="V135">
        <f t="shared" si="26"/>
        <v>1.55203994179409</v>
      </c>
      <c r="W135">
        <f t="shared" si="27"/>
        <v>0.43260106403857868</v>
      </c>
      <c r="X135">
        <f t="shared" si="33"/>
        <v>0</v>
      </c>
      <c r="Y135">
        <f t="shared" si="33"/>
        <v>0</v>
      </c>
      <c r="Z135">
        <f t="shared" si="33"/>
        <v>0</v>
      </c>
      <c r="AA135">
        <f t="shared" si="33"/>
        <v>0.88001611826351933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0.25760017384888745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8.159796524318276E-2</v>
      </c>
      <c r="V136">
        <f t="shared" si="26"/>
        <v>1.6336379070372729</v>
      </c>
      <c r="W136">
        <f t="shared" si="27"/>
        <v>0.51419902928176153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8.0189527637323374E-5</v>
      </c>
      <c r="AA136">
        <f t="shared" si="38"/>
        <v>0.95319525124010274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8.0189527637323374E-5</v>
      </c>
      <c r="AF136">
        <f t="shared" si="39"/>
        <v>0.33077930682547091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9.4831095729885045E-2</v>
      </c>
      <c r="V137">
        <f t="shared" ref="V137:V200" si="40">U137+V136</f>
        <v>1.7284690027671579</v>
      </c>
      <c r="W137">
        <f t="shared" si="27"/>
        <v>0.60903012501164655</v>
      </c>
      <c r="X137">
        <f t="shared" si="38"/>
        <v>0</v>
      </c>
      <c r="Y137">
        <f t="shared" si="38"/>
        <v>0</v>
      </c>
      <c r="Z137">
        <f t="shared" si="38"/>
        <v>4.5563169417226291E-3</v>
      </c>
      <c r="AA137">
        <f t="shared" si="38"/>
        <v>1.0404773594745709</v>
      </c>
      <c r="AC137">
        <f t="shared" si="39"/>
        <v>0</v>
      </c>
      <c r="AD137">
        <f t="shared" si="39"/>
        <v>0</v>
      </c>
      <c r="AE137">
        <f t="shared" si="39"/>
        <v>4.5563169417226291E-3</v>
      </c>
      <c r="AF137">
        <f t="shared" si="39"/>
        <v>0.41806141505993899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0.11246418678318032</v>
      </c>
      <c r="V138">
        <f t="shared" si="40"/>
        <v>1.8409331895503382</v>
      </c>
      <c r="W138">
        <f t="shared" si="27"/>
        <v>0.72149431179482693</v>
      </c>
      <c r="X138">
        <f t="shared" si="38"/>
        <v>0</v>
      </c>
      <c r="Y138">
        <f t="shared" si="38"/>
        <v>9.9970008256453904E-5</v>
      </c>
      <c r="Z138">
        <f t="shared" si="38"/>
        <v>1.8026761968541128E-2</v>
      </c>
      <c r="AA138">
        <f t="shared" si="38"/>
        <v>1.1460864536022142</v>
      </c>
      <c r="AC138">
        <f t="shared" si="39"/>
        <v>0</v>
      </c>
      <c r="AD138">
        <f t="shared" si="39"/>
        <v>9.9970008256453904E-5</v>
      </c>
      <c r="AE138">
        <f t="shared" si="39"/>
        <v>1.8026761968541128E-2</v>
      </c>
      <c r="AF138">
        <f t="shared" si="39"/>
        <v>0.52367050918758229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0.13740008790285199</v>
      </c>
      <c r="V139">
        <f t="shared" si="40"/>
        <v>1.9783332774531903</v>
      </c>
      <c r="W139">
        <f t="shared" si="27"/>
        <v>0.858894399697679</v>
      </c>
      <c r="X139">
        <f t="shared" si="38"/>
        <v>0</v>
      </c>
      <c r="Y139">
        <f t="shared" si="38"/>
        <v>6.6479035265042579E-3</v>
      </c>
      <c r="Z139">
        <f t="shared" si="38"/>
        <v>4.5054196527153367E-2</v>
      </c>
      <c r="AA139">
        <f t="shared" si="38"/>
        <v>1.2771587698127118</v>
      </c>
      <c r="AC139">
        <f t="shared" si="39"/>
        <v>0</v>
      </c>
      <c r="AD139">
        <f t="shared" si="39"/>
        <v>6.6479035265042579E-3</v>
      </c>
      <c r="AE139">
        <f t="shared" si="39"/>
        <v>4.5054196527153367E-2</v>
      </c>
      <c r="AF139">
        <f t="shared" si="39"/>
        <v>0.65474282539807993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0.17634667170812596</v>
      </c>
      <c r="V140">
        <f t="shared" si="40"/>
        <v>2.1546799491613164</v>
      </c>
      <c r="W140">
        <f t="shared" si="27"/>
        <v>1.0352410714058051</v>
      </c>
      <c r="X140">
        <f t="shared" si="38"/>
        <v>0</v>
      </c>
      <c r="Y140">
        <f t="shared" si="38"/>
        <v>2.8752021565551057E-2</v>
      </c>
      <c r="Z140">
        <f t="shared" si="38"/>
        <v>9.43855851248568E-2</v>
      </c>
      <c r="AA140">
        <f t="shared" si="38"/>
        <v>1.4475100713724838</v>
      </c>
      <c r="AC140">
        <f t="shared" si="39"/>
        <v>0</v>
      </c>
      <c r="AD140">
        <f t="shared" si="39"/>
        <v>2.8752021565551057E-2</v>
      </c>
      <c r="AE140">
        <f t="shared" si="39"/>
        <v>9.43855851248568E-2</v>
      </c>
      <c r="AF140">
        <f t="shared" si="39"/>
        <v>0.825094126957852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0.25096210035215089</v>
      </c>
      <c r="V141">
        <f t="shared" si="40"/>
        <v>2.4056420495134674</v>
      </c>
      <c r="W141">
        <f t="shared" si="27"/>
        <v>1.2862031717579561</v>
      </c>
      <c r="X141">
        <f t="shared" si="38"/>
        <v>8.8221057684645209E-6</v>
      </c>
      <c r="Y141">
        <f t="shared" si="38"/>
        <v>8.3102669123484199E-2</v>
      </c>
      <c r="Z141">
        <f t="shared" si="38"/>
        <v>0.18809409977886701</v>
      </c>
      <c r="AA141">
        <f t="shared" si="38"/>
        <v>1.6924553539872815</v>
      </c>
      <c r="AC141">
        <f t="shared" si="39"/>
        <v>8.8221057684645209E-6</v>
      </c>
      <c r="AD141">
        <f t="shared" si="39"/>
        <v>8.3102669123484199E-2</v>
      </c>
      <c r="AE141">
        <f t="shared" si="39"/>
        <v>0.18809409977886701</v>
      </c>
      <c r="AF141">
        <f t="shared" si="39"/>
        <v>1.0700394095726498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0.7608078230495019</v>
      </c>
      <c r="V142">
        <f t="shared" si="40"/>
        <v>3.1664498725629695</v>
      </c>
      <c r="W142">
        <f t="shared" si="27"/>
        <v>2.047010994807458</v>
      </c>
      <c r="X142">
        <f t="shared" si="38"/>
        <v>8.2426526221019675E-2</v>
      </c>
      <c r="Y142">
        <f t="shared" si="38"/>
        <v>0.37201133687768123</v>
      </c>
      <c r="Z142">
        <f t="shared" si="38"/>
        <v>0.59136064150204337</v>
      </c>
      <c r="AA142">
        <f t="shared" si="38"/>
        <v>2.4433724670580328</v>
      </c>
      <c r="AC142">
        <f t="shared" si="39"/>
        <v>8.2426526221019675E-2</v>
      </c>
      <c r="AD142">
        <f t="shared" si="39"/>
        <v>0.37201133687768123</v>
      </c>
      <c r="AE142">
        <f t="shared" si="39"/>
        <v>0.59136064150204337</v>
      </c>
      <c r="AF142">
        <f t="shared" si="39"/>
        <v>1.820956522643401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0.37856278362592904</v>
      </c>
      <c r="V143">
        <f t="shared" si="40"/>
        <v>3.5450126561888986</v>
      </c>
      <c r="W143">
        <f t="shared" si="27"/>
        <v>2.4255737784333871</v>
      </c>
      <c r="X143">
        <f t="shared" si="38"/>
        <v>0.17444145758317961</v>
      </c>
      <c r="Y143">
        <f t="shared" si="38"/>
        <v>0.56685766543702942</v>
      </c>
      <c r="Z143">
        <f t="shared" si="38"/>
        <v>0.83782003460413901</v>
      </c>
      <c r="AA143">
        <f t="shared" si="38"/>
        <v>2.8191797905466673</v>
      </c>
      <c r="AC143">
        <f t="shared" si="39"/>
        <v>0.17444145758317961</v>
      </c>
      <c r="AD143">
        <f t="shared" si="39"/>
        <v>0.56685766543702942</v>
      </c>
      <c r="AE143">
        <f t="shared" si="39"/>
        <v>0.83782003460413901</v>
      </c>
      <c r="AF143">
        <f t="shared" si="39"/>
        <v>2.1967638461320353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0.1535749927514668</v>
      </c>
      <c r="V144">
        <f t="shared" si="40"/>
        <v>3.6985876489403653</v>
      </c>
      <c r="W144">
        <f t="shared" ref="W144:W207" si="41">IF(R144-R143=1,V144-V143,V144-V143+W143)</f>
        <v>2.5791487711848538</v>
      </c>
      <c r="X144">
        <f t="shared" si="38"/>
        <v>0.21981000821667815</v>
      </c>
      <c r="Y144">
        <f t="shared" si="38"/>
        <v>0.65326090007866644</v>
      </c>
      <c r="Z144">
        <f t="shared" si="38"/>
        <v>0.94403126623050249</v>
      </c>
      <c r="AA144">
        <f t="shared" si="38"/>
        <v>2.9718538549400564</v>
      </c>
      <c r="AC144">
        <f t="shared" si="39"/>
        <v>0.21981000821667815</v>
      </c>
      <c r="AD144">
        <f t="shared" si="39"/>
        <v>0.65326090007866644</v>
      </c>
      <c r="AE144">
        <f t="shared" si="39"/>
        <v>0.94403126623050249</v>
      </c>
      <c r="AF144">
        <f t="shared" si="39"/>
        <v>2.3494379105254244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0.10217667067615693</v>
      </c>
      <c r="V145">
        <f t="shared" si="40"/>
        <v>3.8007643196165222</v>
      </c>
      <c r="W145">
        <f t="shared" si="41"/>
        <v>2.6813254418610106</v>
      </c>
      <c r="X145">
        <f t="shared" si="38"/>
        <v>0.25235636854920107</v>
      </c>
      <c r="Y145">
        <f t="shared" si="38"/>
        <v>0.71282789861773288</v>
      </c>
      <c r="Z145">
        <f t="shared" si="38"/>
        <v>1.0164174104970085</v>
      </c>
      <c r="AA145">
        <f t="shared" si="38"/>
        <v>3.0734850105309452</v>
      </c>
      <c r="AC145">
        <f t="shared" si="39"/>
        <v>0.25235636854920107</v>
      </c>
      <c r="AD145">
        <f t="shared" si="39"/>
        <v>0.71282789861773288</v>
      </c>
      <c r="AE145">
        <f t="shared" si="39"/>
        <v>1.0164174104970085</v>
      </c>
      <c r="AF145">
        <f t="shared" si="39"/>
        <v>2.4510690661163133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7.5571120464838965E-2</v>
      </c>
      <c r="V146">
        <f t="shared" si="40"/>
        <v>3.8763354400813612</v>
      </c>
      <c r="W146">
        <f t="shared" si="41"/>
        <v>2.7568965623258497</v>
      </c>
      <c r="X146">
        <f t="shared" si="38"/>
        <v>0.27759095226868452</v>
      </c>
      <c r="Y146">
        <f t="shared" si="38"/>
        <v>0.75789047988996483</v>
      </c>
      <c r="Z146">
        <f t="shared" si="38"/>
        <v>1.0707784006444254</v>
      </c>
      <c r="AA146">
        <f t="shared" si="38"/>
        <v>3.1486772201970994</v>
      </c>
      <c r="AC146">
        <f t="shared" si="39"/>
        <v>0.27759095226868452</v>
      </c>
      <c r="AD146">
        <f t="shared" si="39"/>
        <v>0.75789047988996483</v>
      </c>
      <c r="AE146">
        <f t="shared" si="39"/>
        <v>1.0707784006444254</v>
      </c>
      <c r="AF146">
        <f t="shared" si="39"/>
        <v>2.5262612757824674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5.8980913759840853E-2</v>
      </c>
      <c r="V147">
        <f t="shared" si="40"/>
        <v>3.9353163538412019</v>
      </c>
      <c r="W147">
        <f t="shared" si="41"/>
        <v>2.8158774760856904</v>
      </c>
      <c r="X147">
        <f t="shared" si="38"/>
        <v>0.29795229426792263</v>
      </c>
      <c r="Y147">
        <f t="shared" si="38"/>
        <v>0.79362982187258679</v>
      </c>
      <c r="Z147">
        <f t="shared" si="38"/>
        <v>1.1136679682723716</v>
      </c>
      <c r="AA147">
        <f t="shared" si="38"/>
        <v>3.2073757623062744</v>
      </c>
      <c r="AC147">
        <f t="shared" si="39"/>
        <v>0.29795229426792263</v>
      </c>
      <c r="AD147">
        <f t="shared" si="39"/>
        <v>0.79362982187258679</v>
      </c>
      <c r="AE147">
        <f t="shared" si="39"/>
        <v>1.1136679682723716</v>
      </c>
      <c r="AF147">
        <f t="shared" si="39"/>
        <v>2.5849598178916424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4.7624874428433231E-2</v>
      </c>
      <c r="V148">
        <f t="shared" si="40"/>
        <v>3.982941228269635</v>
      </c>
      <c r="W148">
        <f t="shared" si="41"/>
        <v>2.8635023505141235</v>
      </c>
      <c r="X148">
        <f t="shared" si="38"/>
        <v>0.31480999375420798</v>
      </c>
      <c r="Y148">
        <f t="shared" si="38"/>
        <v>0.82284057739452432</v>
      </c>
      <c r="Z148">
        <f t="shared" si="38"/>
        <v>1.1485844887677032</v>
      </c>
      <c r="AA148">
        <f t="shared" si="38"/>
        <v>3.2547806627708509</v>
      </c>
      <c r="AC148">
        <f t="shared" si="39"/>
        <v>0.31480999375420798</v>
      </c>
      <c r="AD148">
        <f t="shared" si="39"/>
        <v>0.82284057739452432</v>
      </c>
      <c r="AE148">
        <f t="shared" si="39"/>
        <v>1.1485844887677032</v>
      </c>
      <c r="AF148">
        <f t="shared" si="39"/>
        <v>2.6323647183562189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3.9391028519713857E-2</v>
      </c>
      <c r="V149">
        <f t="shared" si="40"/>
        <v>4.0223322567893485</v>
      </c>
      <c r="W149">
        <f t="shared" si="41"/>
        <v>2.9028933790338369</v>
      </c>
      <c r="X149">
        <f t="shared" si="38"/>
        <v>0.3290293588781833</v>
      </c>
      <c r="Y149">
        <f t="shared" si="38"/>
        <v>0.84723304731428062</v>
      </c>
      <c r="Z149">
        <f t="shared" si="38"/>
        <v>1.1776508572867341</v>
      </c>
      <c r="AA149">
        <f t="shared" si="38"/>
        <v>3.2939949119748246</v>
      </c>
      <c r="AC149">
        <f t="shared" si="39"/>
        <v>0.3290293588781833</v>
      </c>
      <c r="AD149">
        <f t="shared" si="39"/>
        <v>0.84723304731428062</v>
      </c>
      <c r="AE149">
        <f t="shared" si="39"/>
        <v>1.1776508572867341</v>
      </c>
      <c r="AF149">
        <f t="shared" si="39"/>
        <v>2.6715789675601926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3.3178765254740145E-2</v>
      </c>
      <c r="V150">
        <f t="shared" si="40"/>
        <v>4.0555110220440884</v>
      </c>
      <c r="W150">
        <f t="shared" si="41"/>
        <v>2.9360721442885769</v>
      </c>
      <c r="X150">
        <f t="shared" si="38"/>
        <v>0.34119733553468207</v>
      </c>
      <c r="Y150">
        <f t="shared" si="38"/>
        <v>0.86793816779992816</v>
      </c>
      <c r="Z150">
        <f t="shared" si="38"/>
        <v>1.2022610931741278</v>
      </c>
      <c r="AA150">
        <f t="shared" si="38"/>
        <v>3.327028263782978</v>
      </c>
      <c r="AC150">
        <f t="shared" si="39"/>
        <v>0.34119733553468207</v>
      </c>
      <c r="AD150">
        <f t="shared" si="39"/>
        <v>0.86793816779992816</v>
      </c>
      <c r="AE150">
        <f t="shared" si="39"/>
        <v>1.2022610931741278</v>
      </c>
      <c r="AF150">
        <f t="shared" si="39"/>
        <v>2.704612319368346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2.0356857523573537E-3</v>
      </c>
      <c r="V151">
        <f t="shared" si="40"/>
        <v>4.0575467077964458</v>
      </c>
      <c r="W151">
        <f t="shared" si="41"/>
        <v>2.0356857523573524E-3</v>
      </c>
      <c r="X151">
        <f t="shared" si="38"/>
        <v>0.34119733553468207</v>
      </c>
      <c r="Y151">
        <f t="shared" si="38"/>
        <v>0.86793816779992816</v>
      </c>
      <c r="Z151">
        <f t="shared" si="38"/>
        <v>1.2022610931741278</v>
      </c>
      <c r="AA151">
        <f t="shared" si="38"/>
        <v>3.327028263782978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2.2099810405990889E-3</v>
      </c>
      <c r="V152">
        <f t="shared" si="40"/>
        <v>4.0597566888370444</v>
      </c>
      <c r="W152">
        <f t="shared" si="41"/>
        <v>4.2456667929560155E-3</v>
      </c>
      <c r="X152">
        <f t="shared" ref="X152:AA167" si="42">X151+IF(AC152&gt;AC151,AC152-AC151,0)</f>
        <v>0.34119733553468207</v>
      </c>
      <c r="Y152">
        <f t="shared" si="42"/>
        <v>0.86793816779992816</v>
      </c>
      <c r="Z152">
        <f t="shared" si="42"/>
        <v>1.2022610931741278</v>
      </c>
      <c r="AA152">
        <f t="shared" si="42"/>
        <v>3.327028263782978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2.4083241433553279E-3</v>
      </c>
      <c r="V153">
        <f t="shared" si="40"/>
        <v>4.0621650129804001</v>
      </c>
      <c r="W153">
        <f t="shared" si="41"/>
        <v>6.6539909363116934E-3</v>
      </c>
      <c r="X153">
        <f t="shared" si="42"/>
        <v>0.34119733553468207</v>
      </c>
      <c r="Y153">
        <f t="shared" si="42"/>
        <v>0.86793816779992816</v>
      </c>
      <c r="Z153">
        <f t="shared" si="42"/>
        <v>1.2022610931741278</v>
      </c>
      <c r="AA153">
        <f t="shared" si="42"/>
        <v>3.327028263782978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2.6356768844957735E-3</v>
      </c>
      <c r="V154">
        <f t="shared" si="40"/>
        <v>4.0648006898648958</v>
      </c>
      <c r="W154">
        <f t="shared" si="41"/>
        <v>9.2896678208074235E-3</v>
      </c>
      <c r="X154">
        <f t="shared" si="42"/>
        <v>0.34119733553468207</v>
      </c>
      <c r="Y154">
        <f t="shared" si="42"/>
        <v>0.86793816779992816</v>
      </c>
      <c r="Z154">
        <f t="shared" si="42"/>
        <v>1.2022610931741278</v>
      </c>
      <c r="AA154">
        <f t="shared" si="42"/>
        <v>3.327028263782978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2.8984635048248772E-3</v>
      </c>
      <c r="V155">
        <f t="shared" si="40"/>
        <v>4.0676991533697207</v>
      </c>
      <c r="W155">
        <f t="shared" si="41"/>
        <v>1.2188131325632234E-2</v>
      </c>
      <c r="X155">
        <f t="shared" si="42"/>
        <v>0.34119733553468207</v>
      </c>
      <c r="Y155">
        <f t="shared" si="42"/>
        <v>0.86793816779992816</v>
      </c>
      <c r="Z155">
        <f t="shared" si="42"/>
        <v>1.2022610931741278</v>
      </c>
      <c r="AA155">
        <f t="shared" si="42"/>
        <v>3.327028263782978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3.2051676229612768E-3</v>
      </c>
      <c r="V156">
        <f t="shared" si="40"/>
        <v>4.0709043209926818</v>
      </c>
      <c r="W156">
        <f t="shared" si="41"/>
        <v>1.5393298948593426E-2</v>
      </c>
      <c r="X156">
        <f t="shared" si="42"/>
        <v>0.34119733553468207</v>
      </c>
      <c r="Y156">
        <f t="shared" si="42"/>
        <v>0.86793816779992816</v>
      </c>
      <c r="Z156">
        <f t="shared" si="42"/>
        <v>1.2022610931741278</v>
      </c>
      <c r="AA156">
        <f t="shared" si="42"/>
        <v>3.327028263782978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3.5672588834760287E-3</v>
      </c>
      <c r="V157">
        <f t="shared" si="40"/>
        <v>4.0744715798761577</v>
      </c>
      <c r="W157">
        <f t="shared" si="41"/>
        <v>1.8960557832069291E-2</v>
      </c>
      <c r="X157">
        <f t="shared" si="42"/>
        <v>0.34119733553468207</v>
      </c>
      <c r="Y157">
        <f t="shared" si="42"/>
        <v>0.86793816779992816</v>
      </c>
      <c r="Z157">
        <f t="shared" si="42"/>
        <v>1.2022610931741278</v>
      </c>
      <c r="AA157">
        <f t="shared" si="42"/>
        <v>3.327028263782978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4.0006914281004941E-3</v>
      </c>
      <c r="V158">
        <f t="shared" si="40"/>
        <v>4.0784722713042578</v>
      </c>
      <c r="W158">
        <f t="shared" si="41"/>
        <v>2.2961249260169403E-2</v>
      </c>
      <c r="X158">
        <f t="shared" si="42"/>
        <v>0.34119733553468207</v>
      </c>
      <c r="Y158">
        <f t="shared" si="42"/>
        <v>0.86793816779992816</v>
      </c>
      <c r="Z158">
        <f t="shared" si="42"/>
        <v>1.2022610931741278</v>
      </c>
      <c r="AA158">
        <f t="shared" si="42"/>
        <v>3.327028263782978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4.5284504613448172E-3</v>
      </c>
      <c r="V159">
        <f t="shared" si="40"/>
        <v>4.083000721765603</v>
      </c>
      <c r="W159">
        <f t="shared" si="41"/>
        <v>2.7489699721514604E-2</v>
      </c>
      <c r="X159">
        <f t="shared" si="42"/>
        <v>0.34119733553468207</v>
      </c>
      <c r="Y159">
        <f t="shared" si="42"/>
        <v>0.86793816779992816</v>
      </c>
      <c r="Z159">
        <f t="shared" si="42"/>
        <v>1.2022610931741278</v>
      </c>
      <c r="AA159">
        <f t="shared" si="42"/>
        <v>3.327028263782978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5.1851549820082707E-3</v>
      </c>
      <c r="V160">
        <f t="shared" si="40"/>
        <v>4.0881858767476116</v>
      </c>
      <c r="W160">
        <f t="shared" si="41"/>
        <v>3.267485470352316E-2</v>
      </c>
      <c r="X160">
        <f t="shared" si="42"/>
        <v>0.34119733553468207</v>
      </c>
      <c r="Y160">
        <f t="shared" si="42"/>
        <v>0.86793816779992816</v>
      </c>
      <c r="Z160">
        <f t="shared" si="42"/>
        <v>1.2022610931741278</v>
      </c>
      <c r="AA160">
        <f t="shared" si="42"/>
        <v>3.327028263782978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6.0260562503940355E-3</v>
      </c>
      <c r="V161">
        <f t="shared" si="40"/>
        <v>4.0942119329980056</v>
      </c>
      <c r="W161">
        <f t="shared" si="41"/>
        <v>3.8700910953917145E-2</v>
      </c>
      <c r="X161">
        <f t="shared" si="42"/>
        <v>0.34119733553468207</v>
      </c>
      <c r="Y161">
        <f t="shared" si="42"/>
        <v>0.86793816779992816</v>
      </c>
      <c r="Z161">
        <f t="shared" si="42"/>
        <v>1.2022610931741278</v>
      </c>
      <c r="AA161">
        <f t="shared" si="42"/>
        <v>3.327028263782978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0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7.1465536751853746E-3</v>
      </c>
      <c r="V162">
        <f t="shared" si="40"/>
        <v>4.1013584866731909</v>
      </c>
      <c r="W162">
        <f t="shared" si="41"/>
        <v>4.5847464629102497E-2</v>
      </c>
      <c r="X162">
        <f t="shared" si="42"/>
        <v>0.34119733553468207</v>
      </c>
      <c r="Y162">
        <f t="shared" si="42"/>
        <v>0.86793816779992816</v>
      </c>
      <c r="Z162">
        <f t="shared" si="42"/>
        <v>1.2022610931741278</v>
      </c>
      <c r="AA162">
        <f t="shared" si="42"/>
        <v>3.3271493101948022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1.2104641182414588E-4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8.7311092647297302E-3</v>
      </c>
      <c r="V163">
        <f t="shared" si="40"/>
        <v>4.1100895959379207</v>
      </c>
      <c r="W163">
        <f t="shared" si="41"/>
        <v>5.457857389383225E-2</v>
      </c>
      <c r="X163">
        <f t="shared" si="42"/>
        <v>0.34119733553468207</v>
      </c>
      <c r="Y163">
        <f t="shared" si="42"/>
        <v>0.86793816779992816</v>
      </c>
      <c r="Z163">
        <f t="shared" si="42"/>
        <v>1.2022610931741278</v>
      </c>
      <c r="AA163">
        <f t="shared" si="42"/>
        <v>3.3278976912485203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8.6942746554230391E-4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1.1205975794161856E-2</v>
      </c>
      <c r="V164">
        <f t="shared" si="40"/>
        <v>4.1212955717320829</v>
      </c>
      <c r="W164">
        <f t="shared" si="41"/>
        <v>6.578454968799452E-2</v>
      </c>
      <c r="X164">
        <f t="shared" si="42"/>
        <v>0.34119733553468207</v>
      </c>
      <c r="Y164">
        <f t="shared" si="42"/>
        <v>0.86793816779992816</v>
      </c>
      <c r="Z164">
        <f t="shared" si="42"/>
        <v>1.2022610931741278</v>
      </c>
      <c r="AA164">
        <f t="shared" si="42"/>
        <v>3.3297499951083744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2.7217313253965316E-3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1.5947424437093207E-2</v>
      </c>
      <c r="V165">
        <f t="shared" si="40"/>
        <v>4.1372429961691761</v>
      </c>
      <c r="W165">
        <f t="shared" si="41"/>
        <v>8.1731974125087703E-2</v>
      </c>
      <c r="X165">
        <f t="shared" si="42"/>
        <v>0.34119733553468207</v>
      </c>
      <c r="Y165">
        <f t="shared" si="42"/>
        <v>0.86793816779992816</v>
      </c>
      <c r="Z165">
        <f t="shared" si="42"/>
        <v>1.2022610931741278</v>
      </c>
      <c r="AA165">
        <f t="shared" si="42"/>
        <v>3.3338613609356642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6.833097152686215E-3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4.8345647618530239E-2</v>
      </c>
      <c r="V166">
        <f t="shared" si="40"/>
        <v>4.1855886437877068</v>
      </c>
      <c r="W166">
        <f t="shared" si="41"/>
        <v>0.13007762174361837</v>
      </c>
      <c r="X166">
        <f t="shared" si="42"/>
        <v>0.34119733553468207</v>
      </c>
      <c r="Y166">
        <f t="shared" si="42"/>
        <v>0.86793816779992816</v>
      </c>
      <c r="Z166">
        <f t="shared" si="42"/>
        <v>1.2022610931741278</v>
      </c>
      <c r="AA166">
        <f t="shared" si="42"/>
        <v>3.3541895759068594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2.7161312123881256E-2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2.4055829059841657E-2</v>
      </c>
      <c r="V167">
        <f t="shared" si="40"/>
        <v>4.2096444728475486</v>
      </c>
      <c r="W167">
        <f t="shared" si="41"/>
        <v>0.15413345080346019</v>
      </c>
      <c r="X167">
        <f t="shared" si="42"/>
        <v>0.34119733553468207</v>
      </c>
      <c r="Y167">
        <f t="shared" si="42"/>
        <v>0.86793816779992816</v>
      </c>
      <c r="Z167">
        <f t="shared" si="42"/>
        <v>1.2022610931741278</v>
      </c>
      <c r="AA167">
        <f t="shared" si="42"/>
        <v>3.3674845364471637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4.0456272664185382E-2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9.758946027685185E-3</v>
      </c>
      <c r="V168">
        <f t="shared" si="40"/>
        <v>4.2194034188752338</v>
      </c>
      <c r="W168">
        <f t="shared" si="41"/>
        <v>0.16389239683114543</v>
      </c>
      <c r="X168">
        <f t="shared" ref="X168:AA183" si="45">X167+IF(AC168&gt;AC167,AC168-AC167,0)</f>
        <v>0.34119733553468207</v>
      </c>
      <c r="Y168">
        <f t="shared" si="45"/>
        <v>0.86793816779992816</v>
      </c>
      <c r="Z168">
        <f t="shared" si="45"/>
        <v>1.2022610931741278</v>
      </c>
      <c r="AA168">
        <f t="shared" si="45"/>
        <v>3.3733292340608214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4.6300970277843113E-2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6.4928319158761953E-3</v>
      </c>
      <c r="V169">
        <f t="shared" si="40"/>
        <v>4.2258962507911102</v>
      </c>
      <c r="W169">
        <f t="shared" si="41"/>
        <v>0.17038522874702178</v>
      </c>
      <c r="X169">
        <f t="shared" si="45"/>
        <v>0.34119733553468207</v>
      </c>
      <c r="Y169">
        <f t="shared" si="45"/>
        <v>0.86793816779992816</v>
      </c>
      <c r="Z169">
        <f t="shared" si="45"/>
        <v>1.2022610931741278</v>
      </c>
      <c r="AA169">
        <f t="shared" si="45"/>
        <v>3.3773446837105929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5.0316419927614611E-2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4.8021782235181968E-3</v>
      </c>
      <c r="V170">
        <f t="shared" si="40"/>
        <v>4.2306984290146286</v>
      </c>
      <c r="W170">
        <f t="shared" si="41"/>
        <v>0.17518740697054014</v>
      </c>
      <c r="X170">
        <f t="shared" si="45"/>
        <v>0.34119733553468207</v>
      </c>
      <c r="Y170">
        <f t="shared" si="45"/>
        <v>0.86793816779992816</v>
      </c>
      <c r="Z170">
        <f t="shared" si="45"/>
        <v>1.2022610931741278</v>
      </c>
      <c r="AA170">
        <f t="shared" si="45"/>
        <v>3.3803757080790824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5.3347444296104246E-2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3.7479510415952401E-3</v>
      </c>
      <c r="V171">
        <f t="shared" si="40"/>
        <v>4.234446380056224</v>
      </c>
      <c r="W171">
        <f t="shared" si="41"/>
        <v>0.17893535801213556</v>
      </c>
      <c r="X171">
        <f t="shared" si="45"/>
        <v>0.34119733553468207</v>
      </c>
      <c r="Y171">
        <f t="shared" si="45"/>
        <v>0.86793816779992816</v>
      </c>
      <c r="Z171">
        <f t="shared" si="45"/>
        <v>1.2022610931741278</v>
      </c>
      <c r="AA171">
        <f t="shared" si="45"/>
        <v>3.3827758670368726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5.5747603253894572E-2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3.0263298131780322E-3</v>
      </c>
      <c r="V172">
        <f t="shared" si="40"/>
        <v>4.2374727098694018</v>
      </c>
      <c r="W172">
        <f t="shared" si="41"/>
        <v>0.18196168782531341</v>
      </c>
      <c r="X172">
        <f t="shared" si="45"/>
        <v>0.34119733553468207</v>
      </c>
      <c r="Y172">
        <f t="shared" si="45"/>
        <v>0.86793816779992816</v>
      </c>
      <c r="Z172">
        <f t="shared" si="45"/>
        <v>1.2022610931741278</v>
      </c>
      <c r="AA172">
        <f t="shared" si="45"/>
        <v>3.3847352605250296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5.7706996742051465E-2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2.5031088357008813E-3</v>
      </c>
      <c r="V173">
        <f t="shared" si="40"/>
        <v>4.2399758187051031</v>
      </c>
      <c r="W173">
        <f t="shared" si="41"/>
        <v>0.18446479666101467</v>
      </c>
      <c r="X173">
        <f t="shared" si="45"/>
        <v>0.34119733553468207</v>
      </c>
      <c r="Y173">
        <f t="shared" si="45"/>
        <v>0.86793816779992816</v>
      </c>
      <c r="Z173">
        <f t="shared" si="45"/>
        <v>1.2022610931741278</v>
      </c>
      <c r="AA173">
        <f t="shared" si="45"/>
        <v>3.3863699279231541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5.9341664140175887E-2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2.1083496315721169E-3</v>
      </c>
      <c r="V174">
        <f t="shared" si="40"/>
        <v>4.2420841683366755</v>
      </c>
      <c r="W174">
        <f t="shared" si="41"/>
        <v>0.18657314629258703</v>
      </c>
      <c r="X174">
        <f t="shared" si="45"/>
        <v>0.34119733553468207</v>
      </c>
      <c r="Y174">
        <f t="shared" si="45"/>
        <v>0.86793816779992816</v>
      </c>
      <c r="Z174">
        <f t="shared" si="45"/>
        <v>1.2022610931741278</v>
      </c>
      <c r="AA174">
        <f t="shared" si="45"/>
        <v>3.3877564380601739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6.0728174277195936E-2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4.2420841683366755</v>
      </c>
      <c r="W175">
        <f t="shared" si="41"/>
        <v>0</v>
      </c>
      <c r="X175">
        <f t="shared" si="45"/>
        <v>0.34119733553468207</v>
      </c>
      <c r="Y175">
        <f t="shared" si="45"/>
        <v>0.86793816779992816</v>
      </c>
      <c r="Z175">
        <f t="shared" si="45"/>
        <v>1.2022610931741278</v>
      </c>
      <c r="AA175">
        <f t="shared" si="45"/>
        <v>3.3877564380601739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4.2420841683366755</v>
      </c>
      <c r="W176">
        <f t="shared" si="41"/>
        <v>0</v>
      </c>
      <c r="X176">
        <f t="shared" si="45"/>
        <v>0.34119733553468207</v>
      </c>
      <c r="Y176">
        <f t="shared" si="45"/>
        <v>0.86793816779992816</v>
      </c>
      <c r="Z176">
        <f t="shared" si="45"/>
        <v>1.2022610931741278</v>
      </c>
      <c r="AA176">
        <f t="shared" si="45"/>
        <v>3.3877564380601739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4.2420841683366755</v>
      </c>
      <c r="W177">
        <f t="shared" si="41"/>
        <v>0</v>
      </c>
      <c r="X177">
        <f t="shared" si="45"/>
        <v>0.34119733553468207</v>
      </c>
      <c r="Y177">
        <f t="shared" si="45"/>
        <v>0.86793816779992816</v>
      </c>
      <c r="Z177">
        <f t="shared" si="45"/>
        <v>1.2022610931741278</v>
      </c>
      <c r="AA177">
        <f t="shared" si="45"/>
        <v>3.3877564380601739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4.2420841683366755</v>
      </c>
      <c r="W178">
        <f t="shared" si="41"/>
        <v>0</v>
      </c>
      <c r="X178">
        <f t="shared" si="45"/>
        <v>0.34119733553468207</v>
      </c>
      <c r="Y178">
        <f t="shared" si="45"/>
        <v>0.86793816779992816</v>
      </c>
      <c r="Z178">
        <f t="shared" si="45"/>
        <v>1.2022610931741278</v>
      </c>
      <c r="AA178">
        <f t="shared" si="45"/>
        <v>3.3877564380601739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4.2420841683366755</v>
      </c>
      <c r="W179">
        <f t="shared" si="41"/>
        <v>0</v>
      </c>
      <c r="X179">
        <f t="shared" si="45"/>
        <v>0.34119733553468207</v>
      </c>
      <c r="Y179">
        <f t="shared" si="45"/>
        <v>0.86793816779992816</v>
      </c>
      <c r="Z179">
        <f t="shared" si="45"/>
        <v>1.2022610931741278</v>
      </c>
      <c r="AA179">
        <f t="shared" si="45"/>
        <v>3.3877564380601739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4.2420841683366755</v>
      </c>
      <c r="W180">
        <f t="shared" si="41"/>
        <v>0</v>
      </c>
      <c r="X180">
        <f t="shared" si="45"/>
        <v>0.34119733553468207</v>
      </c>
      <c r="Y180">
        <f t="shared" si="45"/>
        <v>0.86793816779992816</v>
      </c>
      <c r="Z180">
        <f t="shared" si="45"/>
        <v>1.2022610931741278</v>
      </c>
      <c r="AA180">
        <f t="shared" si="45"/>
        <v>3.3877564380601739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4.2420841683366755</v>
      </c>
      <c r="W181">
        <f t="shared" si="41"/>
        <v>0</v>
      </c>
      <c r="X181">
        <f t="shared" si="45"/>
        <v>0.34119733553468207</v>
      </c>
      <c r="Y181">
        <f t="shared" si="45"/>
        <v>0.86793816779992816</v>
      </c>
      <c r="Z181">
        <f t="shared" si="45"/>
        <v>1.2022610931741278</v>
      </c>
      <c r="AA181">
        <f t="shared" si="45"/>
        <v>3.3877564380601739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4.2420841683366755</v>
      </c>
      <c r="W182">
        <f t="shared" si="41"/>
        <v>0</v>
      </c>
      <c r="X182">
        <f t="shared" si="45"/>
        <v>0.34119733553468207</v>
      </c>
      <c r="Y182">
        <f t="shared" si="45"/>
        <v>0.86793816779992816</v>
      </c>
      <c r="Z182">
        <f t="shared" si="45"/>
        <v>1.2022610931741278</v>
      </c>
      <c r="AA182">
        <f t="shared" si="45"/>
        <v>3.3877564380601739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4.2420841683366755</v>
      </c>
      <c r="W183">
        <f t="shared" si="41"/>
        <v>0</v>
      </c>
      <c r="X183">
        <f t="shared" si="45"/>
        <v>0.34119733553468207</v>
      </c>
      <c r="Y183">
        <f t="shared" si="45"/>
        <v>0.86793816779992816</v>
      </c>
      <c r="Z183">
        <f t="shared" si="45"/>
        <v>1.2022610931741278</v>
      </c>
      <c r="AA183">
        <f t="shared" si="45"/>
        <v>3.3877564380601739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4.2420841683366755</v>
      </c>
      <c r="W184">
        <f t="shared" si="41"/>
        <v>0</v>
      </c>
      <c r="X184">
        <f t="shared" ref="X184:AA199" si="47">X183+IF(AC184&gt;AC183,AC184-AC183,0)</f>
        <v>0.34119733553468207</v>
      </c>
      <c r="Y184">
        <f t="shared" si="47"/>
        <v>0.86793816779992816</v>
      </c>
      <c r="Z184">
        <f t="shared" si="47"/>
        <v>1.2022610931741278</v>
      </c>
      <c r="AA184">
        <f t="shared" si="47"/>
        <v>3.3877564380601739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4.2420841683366755</v>
      </c>
      <c r="W185">
        <f t="shared" si="41"/>
        <v>0</v>
      </c>
      <c r="X185">
        <f t="shared" si="47"/>
        <v>0.34119733553468207</v>
      </c>
      <c r="Y185">
        <f t="shared" si="47"/>
        <v>0.86793816779992816</v>
      </c>
      <c r="Z185">
        <f t="shared" si="47"/>
        <v>1.2022610931741278</v>
      </c>
      <c r="AA185">
        <f t="shared" si="47"/>
        <v>3.3877564380601739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4.2420841683366755</v>
      </c>
      <c r="W186">
        <f t="shared" si="41"/>
        <v>0</v>
      </c>
      <c r="X186">
        <f t="shared" si="47"/>
        <v>0.34119733553468207</v>
      </c>
      <c r="Y186">
        <f t="shared" si="47"/>
        <v>0.86793816779992816</v>
      </c>
      <c r="Z186">
        <f t="shared" si="47"/>
        <v>1.2022610931741278</v>
      </c>
      <c r="AA186">
        <f t="shared" si="47"/>
        <v>3.3877564380601739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4.2420841683366755</v>
      </c>
      <c r="W187">
        <f t="shared" si="41"/>
        <v>0</v>
      </c>
      <c r="X187">
        <f t="shared" si="47"/>
        <v>0.34119733553468207</v>
      </c>
      <c r="Y187">
        <f t="shared" si="47"/>
        <v>0.86793816779992816</v>
      </c>
      <c r="Z187">
        <f t="shared" si="47"/>
        <v>1.2022610931741278</v>
      </c>
      <c r="AA187">
        <f t="shared" si="47"/>
        <v>3.3877564380601739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4.2420841683366755</v>
      </c>
      <c r="W188">
        <f t="shared" si="41"/>
        <v>0</v>
      </c>
      <c r="X188">
        <f t="shared" si="47"/>
        <v>0.34119733553468207</v>
      </c>
      <c r="Y188">
        <f t="shared" si="47"/>
        <v>0.86793816779992816</v>
      </c>
      <c r="Z188">
        <f t="shared" si="47"/>
        <v>1.2022610931741278</v>
      </c>
      <c r="AA188">
        <f t="shared" si="47"/>
        <v>3.3877564380601739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4.2420841683366755</v>
      </c>
      <c r="W189">
        <f t="shared" si="41"/>
        <v>0</v>
      </c>
      <c r="X189">
        <f t="shared" si="47"/>
        <v>0.34119733553468207</v>
      </c>
      <c r="Y189">
        <f t="shared" si="47"/>
        <v>0.86793816779992816</v>
      </c>
      <c r="Z189">
        <f t="shared" si="47"/>
        <v>1.2022610931741278</v>
      </c>
      <c r="AA189">
        <f t="shared" si="47"/>
        <v>3.3877564380601739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4.2420841683366755</v>
      </c>
      <c r="W190">
        <f t="shared" si="41"/>
        <v>0</v>
      </c>
      <c r="X190">
        <f t="shared" si="47"/>
        <v>0.34119733553468207</v>
      </c>
      <c r="Y190">
        <f t="shared" si="47"/>
        <v>0.86793816779992816</v>
      </c>
      <c r="Z190">
        <f t="shared" si="47"/>
        <v>1.2022610931741278</v>
      </c>
      <c r="AA190">
        <f t="shared" si="47"/>
        <v>3.3877564380601739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4.2420841683366755</v>
      </c>
      <c r="W191">
        <f t="shared" si="41"/>
        <v>0</v>
      </c>
      <c r="X191">
        <f t="shared" si="47"/>
        <v>0.34119733553468207</v>
      </c>
      <c r="Y191">
        <f t="shared" si="47"/>
        <v>0.86793816779992816</v>
      </c>
      <c r="Z191">
        <f t="shared" si="47"/>
        <v>1.2022610931741278</v>
      </c>
      <c r="AA191">
        <f t="shared" si="47"/>
        <v>3.3877564380601739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4.2420841683366755</v>
      </c>
      <c r="W192">
        <f t="shared" si="41"/>
        <v>0</v>
      </c>
      <c r="X192">
        <f t="shared" si="47"/>
        <v>0.34119733553468207</v>
      </c>
      <c r="Y192">
        <f t="shared" si="47"/>
        <v>0.86793816779992816</v>
      </c>
      <c r="Z192">
        <f t="shared" si="47"/>
        <v>1.2022610931741278</v>
      </c>
      <c r="AA192">
        <f t="shared" si="47"/>
        <v>3.3877564380601739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4.2420841683366755</v>
      </c>
      <c r="W193">
        <f t="shared" si="41"/>
        <v>0</v>
      </c>
      <c r="X193">
        <f t="shared" si="47"/>
        <v>0.34119733553468207</v>
      </c>
      <c r="Y193">
        <f t="shared" si="47"/>
        <v>0.86793816779992816</v>
      </c>
      <c r="Z193">
        <f t="shared" si="47"/>
        <v>1.2022610931741278</v>
      </c>
      <c r="AA193">
        <f t="shared" si="47"/>
        <v>3.3877564380601739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4.2420841683366755</v>
      </c>
      <c r="W194">
        <f t="shared" si="41"/>
        <v>0</v>
      </c>
      <c r="X194">
        <f t="shared" si="47"/>
        <v>0.34119733553468207</v>
      </c>
      <c r="Y194">
        <f t="shared" si="47"/>
        <v>0.86793816779992816</v>
      </c>
      <c r="Z194">
        <f t="shared" si="47"/>
        <v>1.2022610931741278</v>
      </c>
      <c r="AA194">
        <f t="shared" si="47"/>
        <v>3.3877564380601739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4.2420841683366755</v>
      </c>
      <c r="W195">
        <f t="shared" si="41"/>
        <v>0</v>
      </c>
      <c r="X195">
        <f t="shared" si="47"/>
        <v>0.34119733553468207</v>
      </c>
      <c r="Y195">
        <f t="shared" si="47"/>
        <v>0.86793816779992816</v>
      </c>
      <c r="Z195">
        <f t="shared" si="47"/>
        <v>1.2022610931741278</v>
      </c>
      <c r="AA195">
        <f t="shared" si="47"/>
        <v>3.3877564380601739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4.2420841683366755</v>
      </c>
      <c r="W196">
        <f t="shared" si="41"/>
        <v>0</v>
      </c>
      <c r="X196">
        <f t="shared" si="47"/>
        <v>0.34119733553468207</v>
      </c>
      <c r="Y196">
        <f t="shared" si="47"/>
        <v>0.86793816779992816</v>
      </c>
      <c r="Z196">
        <f t="shared" si="47"/>
        <v>1.2022610931741278</v>
      </c>
      <c r="AA196">
        <f t="shared" si="47"/>
        <v>3.3877564380601739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4.2420841683366755</v>
      </c>
      <c r="W197">
        <f t="shared" si="41"/>
        <v>0</v>
      </c>
      <c r="X197">
        <f t="shared" si="47"/>
        <v>0.34119733553468207</v>
      </c>
      <c r="Y197">
        <f t="shared" si="47"/>
        <v>0.86793816779992816</v>
      </c>
      <c r="Z197">
        <f t="shared" si="47"/>
        <v>1.2022610931741278</v>
      </c>
      <c r="AA197">
        <f t="shared" si="47"/>
        <v>3.3877564380601739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4.2420841683366755</v>
      </c>
      <c r="W198">
        <f t="shared" si="41"/>
        <v>0</v>
      </c>
      <c r="X198">
        <f t="shared" si="47"/>
        <v>0.34119733553468207</v>
      </c>
      <c r="Y198">
        <f t="shared" si="47"/>
        <v>0.86793816779992816</v>
      </c>
      <c r="Z198">
        <f t="shared" si="47"/>
        <v>1.2022610931741278</v>
      </c>
      <c r="AA198">
        <f t="shared" si="47"/>
        <v>3.3877564380601739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7.1784708109443492E-3</v>
      </c>
      <c r="V199">
        <f t="shared" si="40"/>
        <v>4.24926263914762</v>
      </c>
      <c r="W199">
        <f t="shared" si="41"/>
        <v>7.1784708109445816E-3</v>
      </c>
      <c r="X199">
        <f t="shared" si="47"/>
        <v>0.34119733553468207</v>
      </c>
      <c r="Y199">
        <f t="shared" si="47"/>
        <v>0.86793816779992816</v>
      </c>
      <c r="Z199">
        <f t="shared" si="47"/>
        <v>1.2022610931741278</v>
      </c>
      <c r="AA199">
        <f t="shared" si="47"/>
        <v>3.3877564380601739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7.7930910379020463E-3</v>
      </c>
      <c r="V200">
        <f t="shared" si="40"/>
        <v>4.2570557301855221</v>
      </c>
      <c r="W200">
        <f t="shared" si="41"/>
        <v>1.4971561848846626E-2</v>
      </c>
      <c r="X200">
        <f t="shared" ref="X200:AA215" si="52">X199+IF(AC200&gt;AC199,AC200-AC199,0)</f>
        <v>0.34119733553468207</v>
      </c>
      <c r="Y200">
        <f t="shared" si="52"/>
        <v>0.86793816779992816</v>
      </c>
      <c r="Z200">
        <f t="shared" si="52"/>
        <v>1.2022610931741278</v>
      </c>
      <c r="AA200">
        <f t="shared" si="52"/>
        <v>3.3877564380601739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8.4925114528845731E-3</v>
      </c>
      <c r="V201">
        <f t="shared" ref="V201:V246" si="54">U201+V200</f>
        <v>4.265548241638407</v>
      </c>
      <c r="W201">
        <f t="shared" si="41"/>
        <v>2.3464073301731503E-2</v>
      </c>
      <c r="X201">
        <f t="shared" si="52"/>
        <v>0.34119733553468207</v>
      </c>
      <c r="Y201">
        <f t="shared" si="52"/>
        <v>0.86793816779992816</v>
      </c>
      <c r="Z201">
        <f t="shared" si="52"/>
        <v>1.2022610931741278</v>
      </c>
      <c r="AA201">
        <f t="shared" si="52"/>
        <v>3.3877564380601739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9.2942290137482501E-3</v>
      </c>
      <c r="V202">
        <f t="shared" si="54"/>
        <v>4.2748424706521551</v>
      </c>
      <c r="W202">
        <f t="shared" si="41"/>
        <v>3.2758302315479604E-2</v>
      </c>
      <c r="X202">
        <f t="shared" si="52"/>
        <v>0.34119733553468207</v>
      </c>
      <c r="Y202">
        <f t="shared" si="52"/>
        <v>0.86793816779992816</v>
      </c>
      <c r="Z202">
        <f t="shared" si="52"/>
        <v>1.2022610931741278</v>
      </c>
      <c r="AA202">
        <f t="shared" si="52"/>
        <v>3.3877564380601739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1.0220897622277193E-2</v>
      </c>
      <c r="V203">
        <f t="shared" si="54"/>
        <v>4.2850633682744323</v>
      </c>
      <c r="W203">
        <f t="shared" si="41"/>
        <v>4.2979199937756896E-2</v>
      </c>
      <c r="X203">
        <f t="shared" si="52"/>
        <v>0.34119733553468207</v>
      </c>
      <c r="Y203">
        <f t="shared" si="52"/>
        <v>0.86793816779992816</v>
      </c>
      <c r="Z203">
        <f t="shared" si="52"/>
        <v>1.2022610931741278</v>
      </c>
      <c r="AA203">
        <f t="shared" si="52"/>
        <v>3.3877791199801179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2.2681919943933407E-5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1.1302433196758182E-2</v>
      </c>
      <c r="V204">
        <f t="shared" si="54"/>
        <v>4.2963658014711905</v>
      </c>
      <c r="W204">
        <f t="shared" si="41"/>
        <v>5.4281633134515062E-2</v>
      </c>
      <c r="X204">
        <f t="shared" si="52"/>
        <v>0.34119733553468207</v>
      </c>
      <c r="Y204">
        <f t="shared" si="52"/>
        <v>0.86793816779992816</v>
      </c>
      <c r="Z204">
        <f t="shared" si="52"/>
        <v>1.2022610931741278</v>
      </c>
      <c r="AA204">
        <f t="shared" si="52"/>
        <v>3.3885898879931236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8.3344993294961187E-4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1.257928132594178E-2</v>
      </c>
      <c r="V205">
        <f t="shared" si="54"/>
        <v>4.3089450827971323</v>
      </c>
      <c r="W205">
        <f t="shared" si="41"/>
        <v>6.6860914460456833E-2</v>
      </c>
      <c r="X205">
        <f t="shared" si="52"/>
        <v>0.34119733553468207</v>
      </c>
      <c r="Y205">
        <f t="shared" si="52"/>
        <v>0.86793816779992816</v>
      </c>
      <c r="Z205">
        <f t="shared" si="52"/>
        <v>1.2022610931741278</v>
      </c>
      <c r="AA205">
        <f t="shared" si="52"/>
        <v>3.3907040402878437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2.9476022276698171E-3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1.410770135172279E-2</v>
      </c>
      <c r="V206">
        <f t="shared" si="54"/>
        <v>4.3230527841488549</v>
      </c>
      <c r="W206">
        <f t="shared" si="41"/>
        <v>8.0968615812179401E-2</v>
      </c>
      <c r="X206">
        <f t="shared" si="52"/>
        <v>0.34119733553468207</v>
      </c>
      <c r="Y206">
        <f t="shared" si="52"/>
        <v>0.86793816779992816</v>
      </c>
      <c r="Z206">
        <f t="shared" si="52"/>
        <v>1.2022610931741278</v>
      </c>
      <c r="AA206">
        <f t="shared" si="52"/>
        <v>3.3943575126438352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6.6010745836615594E-3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1.5968746363689612E-2</v>
      </c>
      <c r="V207">
        <f t="shared" si="54"/>
        <v>4.3390215305125448</v>
      </c>
      <c r="W207">
        <f t="shared" si="41"/>
        <v>9.6937362175869346E-2</v>
      </c>
      <c r="X207">
        <f t="shared" si="52"/>
        <v>0.34119733553468207</v>
      </c>
      <c r="Y207">
        <f t="shared" si="52"/>
        <v>0.86793816779992816</v>
      </c>
      <c r="Z207">
        <f t="shared" si="52"/>
        <v>1.2022610931741278</v>
      </c>
      <c r="AA207">
        <f t="shared" si="52"/>
        <v>3.3998607360771538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1.2104298016979943E-2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1.8284493883923895E-2</v>
      </c>
      <c r="V208">
        <f t="shared" si="54"/>
        <v>4.3573060243964683</v>
      </c>
      <c r="W208">
        <f t="shared" ref="W208:W246" si="55">IF(R208-R207=1,V208-V207,V208-V207+W207)</f>
        <v>0.11522185605979285</v>
      </c>
      <c r="X208">
        <f t="shared" si="52"/>
        <v>0.34119733553468207</v>
      </c>
      <c r="Y208">
        <f t="shared" si="52"/>
        <v>0.86793816779992816</v>
      </c>
      <c r="Z208">
        <f t="shared" si="52"/>
        <v>1.2022610931741278</v>
      </c>
      <c r="AA208">
        <f t="shared" si="52"/>
        <v>3.4076359283071782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1.9879490247004278E-2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2.1249777304021063E-2</v>
      </c>
      <c r="V209">
        <f t="shared" si="54"/>
        <v>4.3785558017004895</v>
      </c>
      <c r="W209">
        <f t="shared" si="55"/>
        <v>0.13647163336381407</v>
      </c>
      <c r="X209">
        <f t="shared" si="52"/>
        <v>0.34119733553468207</v>
      </c>
      <c r="Y209">
        <f t="shared" si="52"/>
        <v>0.86793816779992816</v>
      </c>
      <c r="Z209">
        <f t="shared" si="52"/>
        <v>1.2022610931741278</v>
      </c>
      <c r="AA209">
        <f t="shared" si="52"/>
        <v>3.4182829982533773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3.0526560193203489E-2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2.520100506512736E-2</v>
      </c>
      <c r="V210">
        <f t="shared" si="54"/>
        <v>4.4037568067656165</v>
      </c>
      <c r="W210">
        <f t="shared" si="55"/>
        <v>0.16167263842894108</v>
      </c>
      <c r="X210">
        <f t="shared" si="52"/>
        <v>0.34119733553468207</v>
      </c>
      <c r="Y210">
        <f t="shared" si="52"/>
        <v>0.86793816779992816</v>
      </c>
      <c r="Z210">
        <f t="shared" si="52"/>
        <v>1.2022610931741278</v>
      </c>
      <c r="AA210">
        <f t="shared" si="52"/>
        <v>3.4327073229001441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4.4950884839970201E-2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3.07886484598364E-2</v>
      </c>
      <c r="V211">
        <f t="shared" si="54"/>
        <v>4.4345454552254528</v>
      </c>
      <c r="W211">
        <f t="shared" si="55"/>
        <v>0.19246128688877739</v>
      </c>
      <c r="X211">
        <f t="shared" si="52"/>
        <v>0.34119733553468207</v>
      </c>
      <c r="Y211">
        <f t="shared" si="52"/>
        <v>0.86793816779992816</v>
      </c>
      <c r="Z211">
        <f t="shared" si="52"/>
        <v>1.2022610931741278</v>
      </c>
      <c r="AA211">
        <f t="shared" si="52"/>
        <v>3.4524021363403241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6.4645698280150127E-2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3.951580937941284E-2</v>
      </c>
      <c r="V212">
        <f t="shared" si="54"/>
        <v>4.4740612646048659</v>
      </c>
      <c r="W212">
        <f t="shared" si="55"/>
        <v>0.23197709626819041</v>
      </c>
      <c r="X212">
        <f t="shared" si="52"/>
        <v>0.34119733553468207</v>
      </c>
      <c r="Y212">
        <f t="shared" si="52"/>
        <v>0.86793816779992816</v>
      </c>
      <c r="Z212">
        <f t="shared" si="52"/>
        <v>1.2022610931741278</v>
      </c>
      <c r="AA212">
        <f t="shared" si="52"/>
        <v>3.4802122061296803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9.2455768069506214E-2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5.6235654593960238E-2</v>
      </c>
      <c r="V213">
        <f t="shared" si="54"/>
        <v>4.5302969191988263</v>
      </c>
      <c r="W213">
        <f t="shared" si="55"/>
        <v>0.28821275086215081</v>
      </c>
      <c r="X213">
        <f t="shared" si="52"/>
        <v>0.34119733553468207</v>
      </c>
      <c r="Y213">
        <f t="shared" si="52"/>
        <v>0.86793816779992816</v>
      </c>
      <c r="Z213">
        <f t="shared" si="52"/>
        <v>1.2022610931741278</v>
      </c>
      <c r="AA213">
        <f t="shared" si="52"/>
        <v>3.5233222531095607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0.1355658150493867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0.17048202054955394</v>
      </c>
      <c r="V214">
        <f t="shared" si="54"/>
        <v>4.7007789397483801</v>
      </c>
      <c r="W214">
        <f t="shared" si="55"/>
        <v>0.45869477141170467</v>
      </c>
      <c r="X214">
        <f t="shared" si="52"/>
        <v>0.34119733553468207</v>
      </c>
      <c r="Y214">
        <f t="shared" si="52"/>
        <v>0.86793816779992816</v>
      </c>
      <c r="Z214">
        <f t="shared" si="52"/>
        <v>1.2022610931741278</v>
      </c>
      <c r="AA214">
        <f t="shared" si="52"/>
        <v>3.6685178582924096</v>
      </c>
      <c r="AC214">
        <f t="shared" si="53"/>
        <v>0</v>
      </c>
      <c r="AD214">
        <f t="shared" si="53"/>
        <v>0</v>
      </c>
      <c r="AE214">
        <f t="shared" si="53"/>
        <v>0</v>
      </c>
      <c r="AF214">
        <f t="shared" si="53"/>
        <v>0.28076142023223549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8.482844984259949E-2</v>
      </c>
      <c r="V215">
        <f t="shared" si="54"/>
        <v>4.7856073895909796</v>
      </c>
      <c r="W215">
        <f t="shared" si="55"/>
        <v>0.54352322125430419</v>
      </c>
      <c r="X215">
        <f t="shared" si="52"/>
        <v>0.34119733553468207</v>
      </c>
      <c r="Y215">
        <f t="shared" si="52"/>
        <v>0.86793816779992816</v>
      </c>
      <c r="Z215">
        <f t="shared" si="52"/>
        <v>1.203005836045953</v>
      </c>
      <c r="AA215">
        <f t="shared" si="52"/>
        <v>3.7453092451787144</v>
      </c>
      <c r="AC215">
        <f t="shared" si="53"/>
        <v>0</v>
      </c>
      <c r="AD215">
        <f t="shared" si="53"/>
        <v>0</v>
      </c>
      <c r="AE215">
        <f t="shared" si="53"/>
        <v>7.4474287182523999E-4</v>
      </c>
      <c r="AF215">
        <f t="shared" si="53"/>
        <v>0.35755280711854015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3.4413125466047738E-2</v>
      </c>
      <c r="V216">
        <f t="shared" si="54"/>
        <v>4.8200205150570277</v>
      </c>
      <c r="W216">
        <f t="shared" si="55"/>
        <v>0.57793634672035221</v>
      </c>
      <c r="X216">
        <f t="shared" ref="X216:AA231" si="56">X215+IF(AC216&gt;AC215,AC216-AC215,0)</f>
        <v>0.34119733553468207</v>
      </c>
      <c r="Y216">
        <f t="shared" si="56"/>
        <v>0.86793816779992816</v>
      </c>
      <c r="Z216">
        <f t="shared" si="56"/>
        <v>1.2046172701013984</v>
      </c>
      <c r="AA216">
        <f t="shared" si="56"/>
        <v>3.776986433678942</v>
      </c>
      <c r="AC216">
        <f t="shared" si="53"/>
        <v>0</v>
      </c>
      <c r="AD216">
        <f t="shared" si="53"/>
        <v>0</v>
      </c>
      <c r="AE216">
        <f t="shared" si="53"/>
        <v>2.3561769272706771E-3</v>
      </c>
      <c r="AF216">
        <f t="shared" si="53"/>
        <v>0.38922999561876759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2.289577570335289E-2</v>
      </c>
      <c r="V217">
        <f t="shared" si="54"/>
        <v>4.8429162907603809</v>
      </c>
      <c r="W217">
        <f t="shared" si="55"/>
        <v>0.60083212242370543</v>
      </c>
      <c r="X217">
        <f t="shared" si="56"/>
        <v>0.34119733553468207</v>
      </c>
      <c r="Y217">
        <f t="shared" si="56"/>
        <v>0.86793816779992816</v>
      </c>
      <c r="Z217">
        <f t="shared" si="56"/>
        <v>1.2061702716346716</v>
      </c>
      <c r="AA217">
        <f t="shared" si="56"/>
        <v>3.7981984575373162</v>
      </c>
      <c r="AC217">
        <f t="shared" si="53"/>
        <v>0</v>
      </c>
      <c r="AD217">
        <f t="shared" si="53"/>
        <v>0</v>
      </c>
      <c r="AE217">
        <f t="shared" si="53"/>
        <v>3.9091784605437829E-3</v>
      </c>
      <c r="AF217">
        <f t="shared" si="53"/>
        <v>0.41044201947714187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1.6933996893458897E-2</v>
      </c>
      <c r="V218">
        <f t="shared" si="54"/>
        <v>4.8598502876538401</v>
      </c>
      <c r="W218">
        <f t="shared" si="55"/>
        <v>0.61776611931716463</v>
      </c>
      <c r="X218">
        <f t="shared" si="56"/>
        <v>0.34119733553468207</v>
      </c>
      <c r="Y218">
        <f t="shared" si="56"/>
        <v>0.86793816779992816</v>
      </c>
      <c r="Z218">
        <f t="shared" si="56"/>
        <v>1.2075590679460844</v>
      </c>
      <c r="AA218">
        <f t="shared" si="56"/>
        <v>3.8139506378762511</v>
      </c>
      <c r="AC218">
        <f t="shared" si="53"/>
        <v>0</v>
      </c>
      <c r="AD218">
        <f t="shared" si="53"/>
        <v>0</v>
      </c>
      <c r="AE218">
        <f t="shared" si="53"/>
        <v>5.2979747719564428E-3</v>
      </c>
      <c r="AF218">
        <f t="shared" si="53"/>
        <v>0.42619419981607665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1.3216458936151629E-2</v>
      </c>
      <c r="V219">
        <f t="shared" si="54"/>
        <v>4.8730667465899913</v>
      </c>
      <c r="W219">
        <f t="shared" si="55"/>
        <v>0.63098257825331583</v>
      </c>
      <c r="X219">
        <f t="shared" si="56"/>
        <v>0.34119733553468207</v>
      </c>
      <c r="Y219">
        <f t="shared" si="56"/>
        <v>0.86793816779992816</v>
      </c>
      <c r="Z219">
        <f t="shared" si="56"/>
        <v>1.2087820165537406</v>
      </c>
      <c r="AA219">
        <f t="shared" si="56"/>
        <v>3.8262797398202633</v>
      </c>
      <c r="AC219">
        <f t="shared" si="53"/>
        <v>0</v>
      </c>
      <c r="AD219">
        <f t="shared" si="53"/>
        <v>0</v>
      </c>
      <c r="AE219">
        <f t="shared" si="53"/>
        <v>6.5209233796127983E-3</v>
      </c>
      <c r="AF219">
        <f t="shared" si="53"/>
        <v>0.43852330176008886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1.0671794604364637E-2</v>
      </c>
      <c r="V220">
        <f t="shared" si="54"/>
        <v>4.8837385411943561</v>
      </c>
      <c r="W220">
        <f t="shared" si="55"/>
        <v>0.64165437285768068</v>
      </c>
      <c r="X220">
        <f t="shared" si="56"/>
        <v>0.34119733553468207</v>
      </c>
      <c r="Y220">
        <f t="shared" si="56"/>
        <v>0.86793816779992816</v>
      </c>
      <c r="Z220">
        <f t="shared" si="56"/>
        <v>1.2098570760384553</v>
      </c>
      <c r="AA220">
        <f t="shared" si="56"/>
        <v>3.8362562913269502</v>
      </c>
      <c r="AC220">
        <f t="shared" si="53"/>
        <v>0</v>
      </c>
      <c r="AD220">
        <f t="shared" si="53"/>
        <v>0</v>
      </c>
      <c r="AE220">
        <f t="shared" si="53"/>
        <v>7.5959828643275256E-3</v>
      </c>
      <c r="AF220">
        <f t="shared" si="53"/>
        <v>0.44849985326677594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8.8267522101031053E-3</v>
      </c>
      <c r="V221">
        <f t="shared" si="54"/>
        <v>4.8925652934044592</v>
      </c>
      <c r="W221">
        <f t="shared" si="55"/>
        <v>0.65048112506778377</v>
      </c>
      <c r="X221">
        <f t="shared" si="56"/>
        <v>0.34119733553468207</v>
      </c>
      <c r="Y221">
        <f t="shared" si="56"/>
        <v>0.86793816779992816</v>
      </c>
      <c r="Z221">
        <f t="shared" si="56"/>
        <v>1.2108046624104818</v>
      </c>
      <c r="AA221">
        <f t="shared" si="56"/>
        <v>3.844521779607311</v>
      </c>
      <c r="AC221">
        <f t="shared" si="53"/>
        <v>0</v>
      </c>
      <c r="AD221">
        <f t="shared" si="53"/>
        <v>0</v>
      </c>
      <c r="AE221">
        <f t="shared" si="53"/>
        <v>8.543569236353972E-3</v>
      </c>
      <c r="AF221">
        <f t="shared" si="53"/>
        <v>0.45676534154713655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7.4347065955437776E-3</v>
      </c>
      <c r="V222">
        <f t="shared" si="54"/>
        <v>4.900000000000003</v>
      </c>
      <c r="W222">
        <f t="shared" si="55"/>
        <v>0.65791583166332757</v>
      </c>
      <c r="X222">
        <f t="shared" si="56"/>
        <v>0.34119733553468207</v>
      </c>
      <c r="Y222">
        <f t="shared" si="56"/>
        <v>0.86793816779992816</v>
      </c>
      <c r="Z222">
        <f t="shared" si="56"/>
        <v>1.2116434105495861</v>
      </c>
      <c r="AA222">
        <f t="shared" si="56"/>
        <v>3.8514930994523966</v>
      </c>
      <c r="AC222">
        <f t="shared" si="53"/>
        <v>0</v>
      </c>
      <c r="AD222">
        <f t="shared" si="53"/>
        <v>0</v>
      </c>
      <c r="AE222">
        <f t="shared" si="53"/>
        <v>9.3823173754582524E-3</v>
      </c>
      <c r="AF222">
        <f t="shared" si="53"/>
        <v>0.46373666139222203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4.900000000000003</v>
      </c>
      <c r="W223">
        <f t="shared" si="55"/>
        <v>0</v>
      </c>
      <c r="X223">
        <f t="shared" si="56"/>
        <v>0.34119733553468207</v>
      </c>
      <c r="Y223">
        <f t="shared" si="56"/>
        <v>0.86793816779992816</v>
      </c>
      <c r="Z223">
        <f t="shared" si="56"/>
        <v>1.2116434105495861</v>
      </c>
      <c r="AA223">
        <f t="shared" si="56"/>
        <v>3.8514930994523966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4.900000000000003</v>
      </c>
      <c r="W224">
        <f t="shared" si="55"/>
        <v>0</v>
      </c>
      <c r="X224">
        <f t="shared" si="56"/>
        <v>0.34119733553468207</v>
      </c>
      <c r="Y224">
        <f t="shared" si="56"/>
        <v>0.86793816779992816</v>
      </c>
      <c r="Z224">
        <f t="shared" si="56"/>
        <v>1.2116434105495861</v>
      </c>
      <c r="AA224">
        <f t="shared" si="56"/>
        <v>3.8514930994523966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4.900000000000003</v>
      </c>
      <c r="W225">
        <f t="shared" si="55"/>
        <v>0</v>
      </c>
      <c r="X225">
        <f t="shared" si="56"/>
        <v>0.34119733553468207</v>
      </c>
      <c r="Y225">
        <f t="shared" si="56"/>
        <v>0.86793816779992816</v>
      </c>
      <c r="Z225">
        <f t="shared" si="56"/>
        <v>1.2116434105495861</v>
      </c>
      <c r="AA225">
        <f t="shared" si="56"/>
        <v>3.8514930994523966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4.900000000000003</v>
      </c>
      <c r="W226">
        <f t="shared" si="55"/>
        <v>0</v>
      </c>
      <c r="X226">
        <f t="shared" si="56"/>
        <v>0.34119733553468207</v>
      </c>
      <c r="Y226">
        <f t="shared" si="56"/>
        <v>0.86793816779992816</v>
      </c>
      <c r="Z226">
        <f t="shared" si="56"/>
        <v>1.2116434105495861</v>
      </c>
      <c r="AA226">
        <f t="shared" si="56"/>
        <v>3.8514930994523966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4.900000000000003</v>
      </c>
      <c r="W227">
        <f t="shared" si="55"/>
        <v>0</v>
      </c>
      <c r="X227">
        <f t="shared" si="56"/>
        <v>0.34119733553468207</v>
      </c>
      <c r="Y227">
        <f t="shared" si="56"/>
        <v>0.86793816779992816</v>
      </c>
      <c r="Z227">
        <f t="shared" si="56"/>
        <v>1.2116434105495861</v>
      </c>
      <c r="AA227">
        <f t="shared" si="56"/>
        <v>3.8514930994523966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4.900000000000003</v>
      </c>
      <c r="W228">
        <f t="shared" si="55"/>
        <v>0</v>
      </c>
      <c r="X228">
        <f t="shared" si="56"/>
        <v>0.34119733553468207</v>
      </c>
      <c r="Y228">
        <f t="shared" si="56"/>
        <v>0.86793816779992816</v>
      </c>
      <c r="Z228">
        <f t="shared" si="56"/>
        <v>1.2116434105495861</v>
      </c>
      <c r="AA228">
        <f t="shared" si="56"/>
        <v>3.8514930994523966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4.900000000000003</v>
      </c>
      <c r="W229">
        <f t="shared" si="55"/>
        <v>0</v>
      </c>
      <c r="X229">
        <f t="shared" si="56"/>
        <v>0.34119733553468207</v>
      </c>
      <c r="Y229">
        <f t="shared" si="56"/>
        <v>0.86793816779992816</v>
      </c>
      <c r="Z229">
        <f t="shared" si="56"/>
        <v>1.2116434105495861</v>
      </c>
      <c r="AA229">
        <f t="shared" si="56"/>
        <v>3.8514930994523966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4.900000000000003</v>
      </c>
      <c r="W230">
        <f t="shared" si="55"/>
        <v>0</v>
      </c>
      <c r="X230">
        <f t="shared" si="56"/>
        <v>0.34119733553468207</v>
      </c>
      <c r="Y230">
        <f t="shared" si="56"/>
        <v>0.86793816779992816</v>
      </c>
      <c r="Z230">
        <f t="shared" si="56"/>
        <v>1.2116434105495861</v>
      </c>
      <c r="AA230">
        <f t="shared" si="56"/>
        <v>3.8514930994523966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4.900000000000003</v>
      </c>
      <c r="W231">
        <f t="shared" si="55"/>
        <v>0</v>
      </c>
      <c r="X231">
        <f t="shared" si="56"/>
        <v>0.34119733553468207</v>
      </c>
      <c r="Y231">
        <f t="shared" si="56"/>
        <v>0.86793816779992816</v>
      </c>
      <c r="Z231">
        <f t="shared" si="56"/>
        <v>1.2116434105495861</v>
      </c>
      <c r="AA231">
        <f t="shared" si="56"/>
        <v>3.8514930994523966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4.900000000000003</v>
      </c>
      <c r="W232">
        <f t="shared" si="55"/>
        <v>0</v>
      </c>
      <c r="X232">
        <f t="shared" ref="X232:AA246" si="59">X231+IF(AC232&gt;AC231,AC232-AC231,0)</f>
        <v>0.34119733553468207</v>
      </c>
      <c r="Y232">
        <f t="shared" si="59"/>
        <v>0.86793816779992816</v>
      </c>
      <c r="Z232">
        <f t="shared" si="59"/>
        <v>1.2116434105495861</v>
      </c>
      <c r="AA232">
        <f t="shared" si="59"/>
        <v>3.8514930994523966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4.900000000000003</v>
      </c>
      <c r="W233">
        <f t="shared" si="55"/>
        <v>0</v>
      </c>
      <c r="X233">
        <f t="shared" si="59"/>
        <v>0.34119733553468207</v>
      </c>
      <c r="Y233">
        <f t="shared" si="59"/>
        <v>0.86793816779992816</v>
      </c>
      <c r="Z233">
        <f t="shared" si="59"/>
        <v>1.2116434105495861</v>
      </c>
      <c r="AA233">
        <f t="shared" si="59"/>
        <v>3.8514930994523966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4.900000000000003</v>
      </c>
      <c r="W234">
        <f t="shared" si="55"/>
        <v>0</v>
      </c>
      <c r="X234">
        <f t="shared" si="59"/>
        <v>0.34119733553468207</v>
      </c>
      <c r="Y234">
        <f t="shared" si="59"/>
        <v>0.86793816779992816</v>
      </c>
      <c r="Z234">
        <f t="shared" si="59"/>
        <v>1.2116434105495861</v>
      </c>
      <c r="AA234">
        <f t="shared" si="59"/>
        <v>3.8514930994523966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4.900000000000003</v>
      </c>
      <c r="W235">
        <f t="shared" si="55"/>
        <v>0</v>
      </c>
      <c r="X235">
        <f t="shared" si="59"/>
        <v>0.34119733553468207</v>
      </c>
      <c r="Y235">
        <f t="shared" si="59"/>
        <v>0.86793816779992816</v>
      </c>
      <c r="Z235">
        <f t="shared" si="59"/>
        <v>1.2116434105495861</v>
      </c>
      <c r="AA235">
        <f t="shared" si="59"/>
        <v>3.8514930994523966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4.900000000000003</v>
      </c>
      <c r="W236">
        <f t="shared" si="55"/>
        <v>0</v>
      </c>
      <c r="X236">
        <f t="shared" si="59"/>
        <v>0.34119733553468207</v>
      </c>
      <c r="Y236">
        <f t="shared" si="59"/>
        <v>0.86793816779992816</v>
      </c>
      <c r="Z236">
        <f t="shared" si="59"/>
        <v>1.2116434105495861</v>
      </c>
      <c r="AA236">
        <f t="shared" si="59"/>
        <v>3.8514930994523966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4.900000000000003</v>
      </c>
      <c r="W237">
        <f t="shared" si="55"/>
        <v>0</v>
      </c>
      <c r="X237">
        <f t="shared" si="59"/>
        <v>0.34119733553468207</v>
      </c>
      <c r="Y237">
        <f t="shared" si="59"/>
        <v>0.86793816779992816</v>
      </c>
      <c r="Z237">
        <f t="shared" si="59"/>
        <v>1.2116434105495861</v>
      </c>
      <c r="AA237">
        <f t="shared" si="59"/>
        <v>3.8514930994523966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4.900000000000003</v>
      </c>
      <c r="W238">
        <f t="shared" si="55"/>
        <v>0</v>
      </c>
      <c r="X238">
        <f t="shared" si="59"/>
        <v>0.34119733553468207</v>
      </c>
      <c r="Y238">
        <f t="shared" si="59"/>
        <v>0.86793816779992816</v>
      </c>
      <c r="Z238">
        <f t="shared" si="59"/>
        <v>1.2116434105495861</v>
      </c>
      <c r="AA238">
        <f t="shared" si="59"/>
        <v>3.8514930994523966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4.900000000000003</v>
      </c>
      <c r="W239">
        <f t="shared" si="55"/>
        <v>0</v>
      </c>
      <c r="X239">
        <f t="shared" si="59"/>
        <v>0.34119733553468207</v>
      </c>
      <c r="Y239">
        <f t="shared" si="59"/>
        <v>0.86793816779992816</v>
      </c>
      <c r="Z239">
        <f t="shared" si="59"/>
        <v>1.2116434105495861</v>
      </c>
      <c r="AA239">
        <f t="shared" si="59"/>
        <v>3.8514930994523966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4.900000000000003</v>
      </c>
      <c r="W240">
        <f t="shared" si="55"/>
        <v>0</v>
      </c>
      <c r="X240">
        <f t="shared" si="59"/>
        <v>0.34119733553468207</v>
      </c>
      <c r="Y240">
        <f t="shared" si="59"/>
        <v>0.86793816779992816</v>
      </c>
      <c r="Z240">
        <f t="shared" si="59"/>
        <v>1.2116434105495861</v>
      </c>
      <c r="AA240">
        <f t="shared" si="59"/>
        <v>3.8514930994523966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4.900000000000003</v>
      </c>
      <c r="W241">
        <f t="shared" si="55"/>
        <v>0</v>
      </c>
      <c r="X241">
        <f t="shared" si="59"/>
        <v>0.34119733553468207</v>
      </c>
      <c r="Y241">
        <f t="shared" si="59"/>
        <v>0.86793816779992816</v>
      </c>
      <c r="Z241">
        <f t="shared" si="59"/>
        <v>1.2116434105495861</v>
      </c>
      <c r="AA241">
        <f t="shared" si="59"/>
        <v>3.8514930994523966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4.900000000000003</v>
      </c>
      <c r="W242">
        <f t="shared" si="55"/>
        <v>0</v>
      </c>
      <c r="X242">
        <f t="shared" si="59"/>
        <v>0.34119733553468207</v>
      </c>
      <c r="Y242">
        <f t="shared" si="59"/>
        <v>0.86793816779992816</v>
      </c>
      <c r="Z242">
        <f t="shared" si="59"/>
        <v>1.2116434105495861</v>
      </c>
      <c r="AA242">
        <f t="shared" si="59"/>
        <v>3.8514930994523966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4.900000000000003</v>
      </c>
      <c r="W243">
        <f t="shared" si="55"/>
        <v>0</v>
      </c>
      <c r="X243">
        <f t="shared" si="59"/>
        <v>0.34119733553468207</v>
      </c>
      <c r="Y243">
        <f t="shared" si="59"/>
        <v>0.86793816779992816</v>
      </c>
      <c r="Z243">
        <f t="shared" si="59"/>
        <v>1.2116434105495861</v>
      </c>
      <c r="AA243">
        <f t="shared" si="59"/>
        <v>3.8514930994523966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4.900000000000003</v>
      </c>
      <c r="W244">
        <f t="shared" si="55"/>
        <v>0</v>
      </c>
      <c r="X244">
        <f t="shared" si="59"/>
        <v>0.34119733553468207</v>
      </c>
      <c r="Y244">
        <f t="shared" si="59"/>
        <v>0.86793816779992816</v>
      </c>
      <c r="Z244">
        <f t="shared" si="59"/>
        <v>1.2116434105495861</v>
      </c>
      <c r="AA244">
        <f t="shared" si="59"/>
        <v>3.8514930994523966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4.900000000000003</v>
      </c>
      <c r="W245">
        <f t="shared" si="55"/>
        <v>0</v>
      </c>
      <c r="X245">
        <f t="shared" si="59"/>
        <v>0.34119733553468207</v>
      </c>
      <c r="Y245">
        <f t="shared" si="59"/>
        <v>0.86793816779992816</v>
      </c>
      <c r="Z245">
        <f t="shared" si="59"/>
        <v>1.2116434105495861</v>
      </c>
      <c r="AA245">
        <f t="shared" si="59"/>
        <v>3.8514930994523966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4.900000000000003</v>
      </c>
      <c r="W246">
        <f t="shared" si="55"/>
        <v>0</v>
      </c>
      <c r="X246">
        <f t="shared" si="59"/>
        <v>0.34119733553468207</v>
      </c>
      <c r="Y246">
        <f t="shared" si="59"/>
        <v>0.86793816779992816</v>
      </c>
      <c r="Z246">
        <f t="shared" si="59"/>
        <v>1.2116434105495861</v>
      </c>
      <c r="AA246">
        <f t="shared" si="59"/>
        <v>3.8514930994523966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AK524"/>
  <sheetViews>
    <sheetView tabSelected="1" zoomScale="55" zoomScaleNormal="55" workbookViewId="0">
      <selection activeCell="I4" sqref="I4"/>
    </sheetView>
  </sheetViews>
  <sheetFormatPr defaultRowHeight="15" x14ac:dyDescent="0.25"/>
  <cols>
    <col min="2" max="2" width="23" customWidth="1"/>
    <col min="3" max="3" width="9.140625" customWidth="1"/>
    <col min="4" max="4" width="39.42578125" customWidth="1"/>
    <col min="7" max="7" width="12.140625" customWidth="1"/>
    <col min="8" max="9" width="10.140625" customWidth="1"/>
    <col min="13" max="13" width="11.5703125" customWidth="1"/>
    <col min="18" max="18" width="10" customWidth="1"/>
    <col min="19" max="19" width="15.42578125" customWidth="1"/>
    <col min="20" max="20" width="25.85546875" customWidth="1"/>
    <col min="21" max="21" width="10.85546875" customWidth="1"/>
    <col min="22" max="22" width="20.140625" customWidth="1"/>
    <col min="31" max="31" width="11.85546875" customWidth="1"/>
    <col min="33" max="33" width="12" customWidth="1"/>
    <col min="35" max="35" width="53.5703125" customWidth="1"/>
  </cols>
  <sheetData>
    <row r="2" spans="2:37" x14ac:dyDescent="0.25">
      <c r="S2" t="s">
        <v>120</v>
      </c>
      <c r="U2">
        <v>0.56999999999999995</v>
      </c>
      <c r="W2" t="s">
        <v>168</v>
      </c>
    </row>
    <row r="3" spans="2:37" ht="18.75" x14ac:dyDescent="0.3">
      <c r="B3" s="29" t="s">
        <v>101</v>
      </c>
      <c r="C3" s="30"/>
      <c r="D3" s="30"/>
      <c r="S3" s="34" t="s">
        <v>142</v>
      </c>
      <c r="T3" s="34"/>
      <c r="U3" s="47">
        <f>(U6+(T15-U6)*0.88+(T13+T12+T14)*0.2)/T16</f>
        <v>0.60119737129498807</v>
      </c>
      <c r="V3" s="50"/>
      <c r="W3" s="50" t="s">
        <v>169</v>
      </c>
      <c r="X3" s="50"/>
      <c r="Y3" s="50"/>
      <c r="AE3" s="34" t="s">
        <v>145</v>
      </c>
      <c r="AF3" s="34"/>
      <c r="AG3" s="48">
        <f>V235</f>
        <v>810.44737333223668</v>
      </c>
      <c r="AH3" s="34" t="s">
        <v>110</v>
      </c>
    </row>
    <row r="4" spans="2:37" ht="19.5" thickBot="1" x14ac:dyDescent="0.35">
      <c r="B4" s="30" t="s">
        <v>73</v>
      </c>
      <c r="C4" s="34">
        <v>56.406275522553933</v>
      </c>
      <c r="D4" s="30" t="s">
        <v>48</v>
      </c>
      <c r="F4" s="29" t="s">
        <v>102</v>
      </c>
      <c r="G4" s="30"/>
      <c r="I4">
        <v>18.899999999999999</v>
      </c>
      <c r="S4" s="34" t="s">
        <v>139</v>
      </c>
      <c r="T4" s="34"/>
      <c r="U4" s="48">
        <f>T16*U3*0.52</f>
        <v>1160.7678366015111</v>
      </c>
      <c r="V4" s="34" t="s">
        <v>110</v>
      </c>
      <c r="W4" s="34"/>
      <c r="X4" s="34"/>
      <c r="AE4" s="34" t="s">
        <v>146</v>
      </c>
      <c r="AF4" s="34"/>
      <c r="AG4" s="48">
        <f>MAX(AB20:AB259)/43560</f>
        <v>585.29518585173787</v>
      </c>
      <c r="AH4" s="34" t="s">
        <v>110</v>
      </c>
      <c r="AI4">
        <f>MAX(Y212:Y259)</f>
        <v>9.5297560411807734</v>
      </c>
    </row>
    <row r="5" spans="2:37" ht="19.5" thickBot="1" x14ac:dyDescent="0.35">
      <c r="B5" s="30" t="s">
        <v>65</v>
      </c>
      <c r="C5" s="34">
        <v>0</v>
      </c>
      <c r="D5" s="30" t="s">
        <v>61</v>
      </c>
      <c r="F5" s="35" t="s">
        <v>92</v>
      </c>
      <c r="G5" s="36" t="s">
        <v>103</v>
      </c>
      <c r="S5" s="34" t="s">
        <v>140</v>
      </c>
      <c r="T5" s="34"/>
      <c r="U5" s="48">
        <f>H120/43560</f>
        <v>639.1056680277253</v>
      </c>
      <c r="V5" s="34" t="s">
        <v>110</v>
      </c>
      <c r="W5" s="34"/>
      <c r="X5" s="34"/>
      <c r="AE5" s="34" t="s">
        <v>147</v>
      </c>
      <c r="AF5" s="34"/>
      <c r="AG5" s="48">
        <f>MAX(Y20:Y259)</f>
        <v>9.8436114111052753</v>
      </c>
      <c r="AH5" s="34"/>
      <c r="AI5">
        <f>MAX(Y20:Y211)</f>
        <v>9.8436114111052753</v>
      </c>
    </row>
    <row r="6" spans="2:37" ht="19.5" thickTop="1" x14ac:dyDescent="0.3">
      <c r="B6" s="30" t="s">
        <v>60</v>
      </c>
      <c r="C6" s="34">
        <v>10.7</v>
      </c>
      <c r="D6" s="30" t="s">
        <v>61</v>
      </c>
      <c r="E6" s="22">
        <v>1</v>
      </c>
      <c r="F6" s="37">
        <f>C13</f>
        <v>0</v>
      </c>
      <c r="G6" s="38">
        <f>I6*$I$4</f>
        <v>18.238499999999998</v>
      </c>
      <c r="H6" s="22">
        <v>1</v>
      </c>
      <c r="I6" s="28">
        <v>0.96499999999999997</v>
      </c>
      <c r="S6" s="34" t="s">
        <v>108</v>
      </c>
      <c r="T6" s="34"/>
      <c r="U6" s="49">
        <f>G120/43560</f>
        <v>63.108799522863471</v>
      </c>
      <c r="V6" s="34" t="s">
        <v>48</v>
      </c>
      <c r="W6" s="34"/>
      <c r="X6" s="34"/>
      <c r="AE6" s="34" t="s">
        <v>134</v>
      </c>
      <c r="AF6" s="34"/>
      <c r="AG6" s="34" t="str">
        <f>IF(MAX(Y212:Y259)&lt;MAX(Y20:Y211),"yes", "no")</f>
        <v>yes</v>
      </c>
      <c r="AH6" s="34"/>
      <c r="AI6">
        <f>AI4-AI5</f>
        <v>-0.31385536992450191</v>
      </c>
    </row>
    <row r="7" spans="2:37" ht="18.75" x14ac:dyDescent="0.3">
      <c r="B7" s="30" t="s">
        <v>72</v>
      </c>
      <c r="C7" s="34">
        <v>4</v>
      </c>
      <c r="D7" s="30" t="s">
        <v>76</v>
      </c>
      <c r="E7" s="22">
        <v>2</v>
      </c>
      <c r="F7" s="39">
        <f t="shared" ref="F7:F12" si="0">F6+($F$13-$F$6)/7</f>
        <v>1.5285714285714285</v>
      </c>
      <c r="G7" s="40">
        <f t="shared" ref="G7:G13" si="1">I7*$I$4</f>
        <v>18.427499999999998</v>
      </c>
      <c r="H7" s="22">
        <v>2</v>
      </c>
      <c r="I7" s="28">
        <v>0.97499999999999998</v>
      </c>
      <c r="S7" s="34" t="s">
        <v>111</v>
      </c>
      <c r="T7" s="34"/>
      <c r="U7" s="49">
        <f>MAX(AA20:AA259)</f>
        <v>19.455611952980586</v>
      </c>
      <c r="V7" s="34" t="s">
        <v>64</v>
      </c>
      <c r="W7" s="34"/>
      <c r="X7" s="34"/>
      <c r="AE7" s="34" t="s">
        <v>135</v>
      </c>
      <c r="AF7" s="34"/>
      <c r="AG7" s="51">
        <f>(U5-AG4)/AG4</f>
        <v>9.1937339442969987E-2</v>
      </c>
      <c r="AH7" s="34"/>
    </row>
    <row r="8" spans="2:37" ht="18.75" x14ac:dyDescent="0.3">
      <c r="B8" s="30" t="s">
        <v>138</v>
      </c>
      <c r="C8" s="34">
        <v>2</v>
      </c>
      <c r="D8" s="30" t="s">
        <v>84</v>
      </c>
      <c r="E8" s="22">
        <v>3</v>
      </c>
      <c r="F8" s="39">
        <f t="shared" si="0"/>
        <v>3.0571428571428569</v>
      </c>
      <c r="G8" s="40">
        <f t="shared" si="1"/>
        <v>18.616499999999998</v>
      </c>
      <c r="H8" s="22">
        <v>3</v>
      </c>
      <c r="I8" s="28">
        <v>0.98499999999999999</v>
      </c>
      <c r="S8" s="34" t="s">
        <v>143</v>
      </c>
      <c r="T8" s="34"/>
      <c r="U8" s="49">
        <f>U5*43560/10/24/3600</f>
        <v>32.221577429731148</v>
      </c>
      <c r="V8" s="34" t="s">
        <v>112</v>
      </c>
      <c r="W8" s="34"/>
      <c r="X8" s="34"/>
    </row>
    <row r="9" spans="2:37" ht="18.75" x14ac:dyDescent="0.3">
      <c r="B9" s="30" t="s">
        <v>66</v>
      </c>
      <c r="C9" s="49">
        <v>0</v>
      </c>
      <c r="D9" s="30" t="s">
        <v>58</v>
      </c>
      <c r="E9" s="22">
        <v>4</v>
      </c>
      <c r="F9" s="39">
        <f t="shared" si="0"/>
        <v>4.5857142857142854</v>
      </c>
      <c r="G9" s="40">
        <f t="shared" si="1"/>
        <v>18.805499999999999</v>
      </c>
      <c r="H9" s="22">
        <v>4</v>
      </c>
      <c r="I9" s="28">
        <v>0.995</v>
      </c>
      <c r="O9" t="s">
        <v>114</v>
      </c>
      <c r="S9" s="34" t="s">
        <v>143</v>
      </c>
      <c r="T9" s="34"/>
      <c r="U9" s="49">
        <f>AG4*43560/10/24/3600</f>
        <v>29.508632286691782</v>
      </c>
      <c r="V9" s="34" t="s">
        <v>144</v>
      </c>
      <c r="W9" s="34"/>
      <c r="X9" s="34"/>
      <c r="Z9">
        <v>0</v>
      </c>
      <c r="AA9">
        <f>C120</f>
        <v>10.7</v>
      </c>
      <c r="AI9" t="s">
        <v>117</v>
      </c>
    </row>
    <row r="10" spans="2:37" ht="19.5" x14ac:dyDescent="0.35">
      <c r="B10" s="30" t="s">
        <v>161</v>
      </c>
      <c r="C10" s="34">
        <v>6</v>
      </c>
      <c r="D10" s="30" t="s">
        <v>61</v>
      </c>
      <c r="E10" s="22">
        <v>5</v>
      </c>
      <c r="F10" s="39">
        <f t="shared" si="0"/>
        <v>6.1142857142857139</v>
      </c>
      <c r="G10" s="40">
        <f t="shared" si="1"/>
        <v>18.994499999999995</v>
      </c>
      <c r="H10" s="22">
        <v>5</v>
      </c>
      <c r="I10" s="28">
        <v>1.0049999999999999</v>
      </c>
      <c r="O10" t="s">
        <v>115</v>
      </c>
      <c r="S10" s="34" t="s">
        <v>136</v>
      </c>
      <c r="T10" s="34"/>
      <c r="U10" s="34">
        <v>4.9000000000000004</v>
      </c>
      <c r="V10" s="34" t="s">
        <v>137</v>
      </c>
      <c r="Z10">
        <v>480</v>
      </c>
      <c r="AA10">
        <f>AA9</f>
        <v>10.7</v>
      </c>
      <c r="AI10" t="s">
        <v>118</v>
      </c>
      <c r="AJ10" t="s">
        <v>119</v>
      </c>
      <c r="AK10">
        <v>0.33</v>
      </c>
    </row>
    <row r="11" spans="2:37" ht="18.75" x14ac:dyDescent="0.3">
      <c r="B11" s="30" t="s">
        <v>75</v>
      </c>
      <c r="C11" s="34">
        <v>0</v>
      </c>
      <c r="D11" s="30" t="s">
        <v>77</v>
      </c>
      <c r="E11" s="22">
        <v>6</v>
      </c>
      <c r="F11" s="39">
        <f t="shared" si="0"/>
        <v>7.6428571428571423</v>
      </c>
      <c r="G11" s="40">
        <f t="shared" si="1"/>
        <v>19.183499999999995</v>
      </c>
      <c r="H11" s="22">
        <v>75</v>
      </c>
      <c r="I11" s="28">
        <v>1.0149999999999999</v>
      </c>
      <c r="O11" t="s">
        <v>116</v>
      </c>
      <c r="S11" s="29" t="s">
        <v>90</v>
      </c>
      <c r="T11" s="34"/>
      <c r="U11" s="34"/>
      <c r="AI11" t="s">
        <v>120</v>
      </c>
      <c r="AJ11" t="s">
        <v>121</v>
      </c>
      <c r="AK11">
        <f>T15/T16</f>
        <v>0.58699671411873511</v>
      </c>
    </row>
    <row r="12" spans="2:37" ht="18.75" x14ac:dyDescent="0.3">
      <c r="B12" s="30" t="s">
        <v>78</v>
      </c>
      <c r="C12" s="34">
        <v>20</v>
      </c>
      <c r="D12" s="30" t="s">
        <v>79</v>
      </c>
      <c r="E12" s="22">
        <v>7</v>
      </c>
      <c r="F12" s="39">
        <f t="shared" si="0"/>
        <v>9.1714285714285708</v>
      </c>
      <c r="G12" s="40">
        <f t="shared" si="1"/>
        <v>19.372499999999995</v>
      </c>
      <c r="H12" s="22">
        <v>7</v>
      </c>
      <c r="I12" s="28">
        <v>1.0249999999999999</v>
      </c>
      <c r="S12" s="43" t="s">
        <v>86</v>
      </c>
      <c r="T12" s="43">
        <v>0</v>
      </c>
      <c r="U12" s="43" t="s">
        <v>48</v>
      </c>
      <c r="AI12" t="s">
        <v>122</v>
      </c>
      <c r="AJ12" t="s">
        <v>69</v>
      </c>
      <c r="AK12" s="25">
        <f>0.858*AK11^3-0.78*AK11^2+0.774*AK11+0.04</f>
        <v>0.39911252994118207</v>
      </c>
    </row>
    <row r="13" spans="2:37" ht="20.25" thickBot="1" x14ac:dyDescent="0.4">
      <c r="B13" s="31" t="s">
        <v>162</v>
      </c>
      <c r="C13" s="34">
        <v>0</v>
      </c>
      <c r="D13" s="30" t="s">
        <v>61</v>
      </c>
      <c r="E13" s="22">
        <v>8</v>
      </c>
      <c r="F13" s="41">
        <f>C5+C6</f>
        <v>10.7</v>
      </c>
      <c r="G13" s="42">
        <f t="shared" si="1"/>
        <v>19.561499999999999</v>
      </c>
      <c r="H13" s="22">
        <v>8</v>
      </c>
      <c r="I13" s="28">
        <v>1.0349999999999999</v>
      </c>
      <c r="S13" s="43" t="s">
        <v>87</v>
      </c>
      <c r="T13" s="44">
        <f>T16*(1-U2)-U6</f>
        <v>1533.4812004771368</v>
      </c>
      <c r="U13" s="43" t="s">
        <v>48</v>
      </c>
      <c r="AI13" t="s">
        <v>123</v>
      </c>
      <c r="AJ13" t="s">
        <v>124</v>
      </c>
      <c r="AK13" s="25">
        <f>1.963*AK12*AK10</f>
        <v>0.25854110577059836</v>
      </c>
    </row>
    <row r="14" spans="2:37" ht="18.75" x14ac:dyDescent="0.3">
      <c r="B14" s="31" t="s">
        <v>81</v>
      </c>
      <c r="C14" s="33">
        <f>SQRT(C4*43560/C8)</f>
        <v>1108.390130270576</v>
      </c>
      <c r="D14" s="31" t="s">
        <v>160</v>
      </c>
      <c r="E14" s="33">
        <f>C14*C8</f>
        <v>2216.7802605411521</v>
      </c>
      <c r="F14" s="31" t="s">
        <v>61</v>
      </c>
      <c r="G14" s="23"/>
      <c r="H14" s="22"/>
      <c r="I14" s="22"/>
      <c r="S14" s="43" t="s">
        <v>88</v>
      </c>
      <c r="T14" s="43">
        <v>0</v>
      </c>
      <c r="U14" s="43" t="s">
        <v>48</v>
      </c>
      <c r="AI14" t="s">
        <v>125</v>
      </c>
      <c r="AJ14" t="s">
        <v>126</v>
      </c>
      <c r="AK14" s="26">
        <f>43560*AK13/12</f>
        <v>938.50421394727209</v>
      </c>
    </row>
    <row r="15" spans="2:37" ht="19.5" thickBot="1" x14ac:dyDescent="0.35">
      <c r="B15" s="30" t="s">
        <v>107</v>
      </c>
      <c r="C15" s="34">
        <v>0</v>
      </c>
      <c r="D15" s="30"/>
      <c r="S15" s="45" t="s">
        <v>89</v>
      </c>
      <c r="T15" s="46">
        <f>T16*U2+U6</f>
        <v>2179.5187995228634</v>
      </c>
      <c r="U15" s="45" t="s">
        <v>48</v>
      </c>
      <c r="V15">
        <f>T15/T16</f>
        <v>0.58699671411873511</v>
      </c>
      <c r="AI15" t="s">
        <v>117</v>
      </c>
      <c r="AJ15" t="s">
        <v>110</v>
      </c>
      <c r="AK15">
        <f>T16*AK14/43560</f>
        <v>79.996927143852645</v>
      </c>
    </row>
    <row r="16" spans="2:37" ht="19.5" thickTop="1" x14ac:dyDescent="0.3">
      <c r="B16" s="31" t="s">
        <v>113</v>
      </c>
      <c r="C16" s="32">
        <f>MAX(AG20:AG259)</f>
        <v>0</v>
      </c>
      <c r="D16" s="31" t="str">
        <f>"cfs at elev. "&amp;FIXED(MAX(Y20:Y259),2)&amp;" ft"</f>
        <v>cfs at elev. 9.84 ft</v>
      </c>
      <c r="F16" t="s">
        <v>148</v>
      </c>
      <c r="S16" s="34" t="s">
        <v>109</v>
      </c>
      <c r="T16" s="34">
        <v>3713</v>
      </c>
      <c r="U16" s="34" t="s">
        <v>48</v>
      </c>
      <c r="AI16" t="s">
        <v>127</v>
      </c>
      <c r="AJ16" t="s">
        <v>64</v>
      </c>
      <c r="AK16">
        <f>AK15*43560/48/3600</f>
        <v>20.165892050846189</v>
      </c>
    </row>
    <row r="17" spans="1:35" ht="18.75" x14ac:dyDescent="0.3">
      <c r="B17" s="31" t="s">
        <v>108</v>
      </c>
      <c r="C17" s="33">
        <f>(F120+60)*(E120+60)/43560</f>
        <v>68.007381328389258</v>
      </c>
      <c r="D17" s="31" t="s">
        <v>141</v>
      </c>
      <c r="AI17" s="4"/>
    </row>
    <row r="18" spans="1:35" x14ac:dyDescent="0.25">
      <c r="B18" t="s">
        <v>74</v>
      </c>
      <c r="C18" t="s">
        <v>67</v>
      </c>
      <c r="D18" t="s">
        <v>80</v>
      </c>
      <c r="E18" t="s">
        <v>82</v>
      </c>
      <c r="F18" t="s">
        <v>83</v>
      </c>
      <c r="G18" t="s">
        <v>59</v>
      </c>
      <c r="H18" t="s">
        <v>62</v>
      </c>
      <c r="I18" t="str">
        <f>C18</f>
        <v>Elevation</v>
      </c>
      <c r="J18" t="s">
        <v>85</v>
      </c>
      <c r="K18" t="s">
        <v>63</v>
      </c>
      <c r="L18" t="s">
        <v>99</v>
      </c>
      <c r="M18" t="s">
        <v>100</v>
      </c>
      <c r="S18" s="19" t="s">
        <v>44</v>
      </c>
      <c r="T18" s="19" t="s">
        <v>45</v>
      </c>
      <c r="U18" s="19" t="s">
        <v>47</v>
      </c>
      <c r="V18" s="20" t="s">
        <v>91</v>
      </c>
      <c r="Y18" s="19" t="s">
        <v>92</v>
      </c>
      <c r="Z18" t="s">
        <v>95</v>
      </c>
      <c r="AA18" t="s">
        <v>96</v>
      </c>
      <c r="AB18" t="s">
        <v>98</v>
      </c>
      <c r="AC18" t="s">
        <v>97</v>
      </c>
      <c r="AD18" t="s">
        <v>104</v>
      </c>
      <c r="AE18" t="s">
        <v>105</v>
      </c>
      <c r="AF18" t="s">
        <v>106</v>
      </c>
      <c r="AG18" t="s">
        <v>133</v>
      </c>
      <c r="AH18" t="s">
        <v>63</v>
      </c>
    </row>
    <row r="19" spans="1:35" x14ac:dyDescent="0.25">
      <c r="S19" s="19"/>
      <c r="T19" s="19"/>
      <c r="U19" s="19" t="s">
        <v>94</v>
      </c>
      <c r="V19" s="20" t="s">
        <v>93</v>
      </c>
      <c r="Y19" s="19"/>
      <c r="Z19" t="s">
        <v>64</v>
      </c>
    </row>
    <row r="20" spans="1:35" x14ac:dyDescent="0.25">
      <c r="A20">
        <v>1</v>
      </c>
      <c r="B20">
        <v>0</v>
      </c>
      <c r="C20">
        <f>MIN(C5,C13)</f>
        <v>0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IF($C20&lt;$C$5,0,$E$14+2*$C$7*($C20-$C$5))</f>
        <v>2216.7802605411521</v>
      </c>
      <c r="F20">
        <f t="shared" ref="F20:F51" si="3">IF($C20&lt;$C$5,0,$C$14+2*$C$7*($C20-$C$5))</f>
        <v>1108.390130270576</v>
      </c>
      <c r="G20">
        <f>IF(C20&lt;$C$5,$C$12,E20*F20)</f>
        <v>2457057.3617624491</v>
      </c>
      <c r="H20" s="21">
        <v>0</v>
      </c>
      <c r="I20" s="24">
        <f>C20</f>
        <v>0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0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18.238499999999998</v>
      </c>
      <c r="M20">
        <f>J20+K20+L20</f>
        <v>18.238499999999998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MIN($C$5,$C$13)</f>
        <v>0</v>
      </c>
      <c r="Z20">
        <f>(V21-V20)*43560/3600</f>
        <v>0</v>
      </c>
      <c r="AA20">
        <f>IF(AND(U20&gt;=$G$16,U20&lt;=$H$16),AH20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18.238499999999998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0</v>
      </c>
      <c r="AE20">
        <f>IF(AND(U20&gt;=$G$16,U20&lt;=$H$16),0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18.238499999999998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  <c r="AH20">
        <f>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</f>
        <v>0</v>
      </c>
    </row>
    <row r="21" spans="1:35" x14ac:dyDescent="0.25">
      <c r="A21">
        <v>2</v>
      </c>
      <c r="B21">
        <v>0.01</v>
      </c>
      <c r="C21">
        <f t="shared" ref="C21:C52" si="4">$C$20+B21*(MAX($C$6,$C$6+$C$5-$C$10))</f>
        <v>0.107</v>
      </c>
      <c r="D21">
        <f t="shared" ref="D21:D84" si="5">IF(C21&gt;=$C$10+$C$11/12,PI()*($C$11/24)^2,IF(C21&lt;=$C$10,0,($C$11/12)^2*(1/8)*((PI()+2*ASIN((C21-$C$10-$C$11/24)/($C$11/24)))-SIN(PI()+2*ASIN((C21-$C$10-$C$11/24)/($C$11/24))))))</f>
        <v>0</v>
      </c>
      <c r="E21">
        <f t="shared" si="2"/>
        <v>2217.6362605411523</v>
      </c>
      <c r="F21">
        <f t="shared" si="3"/>
        <v>1109.246130270576</v>
      </c>
      <c r="G21">
        <f t="shared" ref="G21:G84" si="6">IF(C21&lt;$C$5,$C$12,E21*F21)</f>
        <v>2459904.4403529842</v>
      </c>
      <c r="H21">
        <f>IF(C21&lt;$C$5,$C$12*(C21-$C$13),H20+(1/3)*(C21-MAX(C20,$C$5))*(G21+IF(C20&lt;$C$5,$E$14*$C$14,G20)+SQRT(G21*IF(C20&lt;$C$5,$E$14*$C$14,G20))))</f>
        <v>263057.44171360519</v>
      </c>
      <c r="I21">
        <f>C21</f>
        <v>0.107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0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18.251729999999998</v>
      </c>
      <c r="M21">
        <f t="shared" ref="M21:M84" si="10">J21+K21+L21</f>
        <v>18.251729999999998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0</v>
      </c>
      <c r="Z21">
        <f>(V22-V21)*43560/3600</f>
        <v>0</v>
      </c>
      <c r="AA21">
        <f t="shared" ref="AA21:AA84" si="12">IF(AND(U21&gt;=$G$16,U21&lt;=$H$16),AH21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18.238499999999998</v>
      </c>
      <c r="AB21">
        <f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>MAX(0,AB21+(Z21-AA21)*1800)</f>
        <v>0</v>
      </c>
      <c r="AD21">
        <f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0</v>
      </c>
      <c r="AE21">
        <f t="shared" ref="AE21:AE84" si="13">IF(AND(U21&gt;=$G$16,U21&lt;=$H$16),0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18.238499999999998</v>
      </c>
      <c r="AF21">
        <f>MAX(0,AB21+(Z21-AE21)*3600)</f>
        <v>0</v>
      </c>
      <c r="AG21">
        <f t="shared" ref="AG21:AG84" si="14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  <c r="AH21">
        <f t="shared" ref="AH21:AH84" si="15">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</f>
        <v>0</v>
      </c>
    </row>
    <row r="22" spans="1:35" x14ac:dyDescent="0.25">
      <c r="A22">
        <v>3</v>
      </c>
      <c r="B22">
        <v>0.02</v>
      </c>
      <c r="C22">
        <f t="shared" si="4"/>
        <v>0.214</v>
      </c>
      <c r="D22">
        <f t="shared" si="5"/>
        <v>0</v>
      </c>
      <c r="E22">
        <f t="shared" si="2"/>
        <v>2218.4922605411521</v>
      </c>
      <c r="F22">
        <f t="shared" si="3"/>
        <v>1110.102130270576</v>
      </c>
      <c r="G22">
        <f t="shared" si="6"/>
        <v>2462752.9844155186</v>
      </c>
      <c r="H22">
        <f t="shared" ref="H22:H85" si="16">IF(C22&lt;$C$5,$C$12*(C22-$C$13),H21+(1/3)*(C22-MAX(C21,$C$5))*(G22+IF(C21&lt;$C$5,$E$14*$C$14,G21)+SQRT(G22*IF(C21&lt;$C$5,$E$14*$C$14,G21))))</f>
        <v>526419.59924103832</v>
      </c>
      <c r="I22">
        <f t="shared" ref="I22:I85" si="17">C22</f>
        <v>0.214</v>
      </c>
      <c r="J22">
        <f t="shared" si="7"/>
        <v>0</v>
      </c>
      <c r="K22">
        <f t="shared" si="8"/>
        <v>0</v>
      </c>
      <c r="L22">
        <f t="shared" si="9"/>
        <v>18.264959999999999</v>
      </c>
      <c r="M22">
        <f t="shared" si="10"/>
        <v>18.264959999999999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18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0</v>
      </c>
      <c r="Z22">
        <f t="shared" ref="Z22:Z32" si="19">(V23-V22)*43560/3600</f>
        <v>0</v>
      </c>
      <c r="AA22">
        <f t="shared" si="12"/>
        <v>18.238499999999998</v>
      </c>
      <c r="AB22">
        <f t="shared" ref="AB22:AB85" si="20">VLOOKUP($Y22,$C$20:$H$120,6)+($Y22-VLOOKUP(VLOOKUP($Y22,$C$20:$N$120,12),$A$20:$C$120,3,FALSE))*(VLOOKUP(VLOOKUP($Y22,$C$20:$N$120,12)+1,$A$20:$H$120,8,FALSE)-VLOOKUP($Y22,$C$20:$H$120,6))/(VLOOKUP(VLOOKUP($Y22,$C$20:$N$120,12)+1,$A$20:$C$120,3,FALSE)-VLOOKUP(VLOOKUP($Y22,$C$20:$N$120,12),$A$20:$C$120,3,FALSE))</f>
        <v>0</v>
      </c>
      <c r="AC22">
        <f t="shared" ref="AC22:AC32" si="21">MAX(0,AB22+(Z22-AA22)*1800)</f>
        <v>0</v>
      </c>
      <c r="AD22">
        <f t="shared" ref="AD22:AD85" si="22">VLOOKUP($AC22,$H$20:$I$120,2)+($AC22-VLOOKUP(VLOOKUP($AC22,$H$20:$N$120,7),$A$20:$H$120,8,FALSE))*(VLOOKUP(VLOOKUP($AC22,$H$20:$N$120,7)+1,$A$20:$I$120,9,FALSE)-VLOOKUP($AC22,$H$20:$I$120,2))/(VLOOKUP(VLOOKUP($AC22,$H$20:$N$120,7)+1,$A$20:$H$120,8,FALSE)-VLOOKUP(VLOOKUP($AC22,$H$20:$N$120,7),$A$20:$H$120,8,FALSE))</f>
        <v>0</v>
      </c>
      <c r="AE22">
        <f t="shared" si="13"/>
        <v>18.238499999999998</v>
      </c>
      <c r="AF22">
        <f t="shared" ref="AF22:AF32" si="23">MAX(0,AB22+(Z22-AE22)*3600)</f>
        <v>0</v>
      </c>
      <c r="AG22">
        <f t="shared" si="14"/>
        <v>0</v>
      </c>
      <c r="AH22">
        <f t="shared" si="15"/>
        <v>0</v>
      </c>
    </row>
    <row r="23" spans="1:35" x14ac:dyDescent="0.25">
      <c r="A23">
        <v>4</v>
      </c>
      <c r="B23">
        <v>0.03</v>
      </c>
      <c r="C23">
        <f t="shared" si="4"/>
        <v>0.32099999999999995</v>
      </c>
      <c r="D23">
        <f t="shared" si="5"/>
        <v>0</v>
      </c>
      <c r="E23">
        <f t="shared" si="2"/>
        <v>2219.3482605411523</v>
      </c>
      <c r="F23">
        <f t="shared" si="3"/>
        <v>1110.958130270576</v>
      </c>
      <c r="G23">
        <f t="shared" si="6"/>
        <v>2465602.9939500536</v>
      </c>
      <c r="H23">
        <f t="shared" si="16"/>
        <v>790086.6293878</v>
      </c>
      <c r="I23">
        <f t="shared" si="17"/>
        <v>0.32099999999999995</v>
      </c>
      <c r="J23">
        <f t="shared" si="7"/>
        <v>0</v>
      </c>
      <c r="K23">
        <f t="shared" si="8"/>
        <v>0</v>
      </c>
      <c r="L23">
        <f t="shared" si="9"/>
        <v>18.278189999999999</v>
      </c>
      <c r="M23">
        <f t="shared" si="10"/>
        <v>18.278189999999999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18"/>
        <v>0</v>
      </c>
      <c r="Z23">
        <f t="shared" si="19"/>
        <v>0</v>
      </c>
      <c r="AA23">
        <f t="shared" si="12"/>
        <v>18.238499999999998</v>
      </c>
      <c r="AB23">
        <f t="shared" si="20"/>
        <v>0</v>
      </c>
      <c r="AC23">
        <f t="shared" si="21"/>
        <v>0</v>
      </c>
      <c r="AD23">
        <f t="shared" si="22"/>
        <v>0</v>
      </c>
      <c r="AE23">
        <f t="shared" si="13"/>
        <v>18.238499999999998</v>
      </c>
      <c r="AF23">
        <f t="shared" si="23"/>
        <v>0</v>
      </c>
      <c r="AG23">
        <f t="shared" si="14"/>
        <v>0</v>
      </c>
      <c r="AH23">
        <f t="shared" si="15"/>
        <v>0</v>
      </c>
    </row>
    <row r="24" spans="1:35" x14ac:dyDescent="0.25">
      <c r="A24">
        <v>5</v>
      </c>
      <c r="B24">
        <v>0.04</v>
      </c>
      <c r="C24">
        <f t="shared" si="4"/>
        <v>0.42799999999999999</v>
      </c>
      <c r="D24">
        <f t="shared" si="5"/>
        <v>0</v>
      </c>
      <c r="E24">
        <f t="shared" si="2"/>
        <v>2220.2042605411521</v>
      </c>
      <c r="F24">
        <f t="shared" si="3"/>
        <v>1111.814130270576</v>
      </c>
      <c r="G24">
        <f t="shared" si="6"/>
        <v>2468454.4689565883</v>
      </c>
      <c r="H24">
        <f t="shared" si="16"/>
        <v>1054058.6889593911</v>
      </c>
      <c r="I24">
        <f t="shared" si="17"/>
        <v>0.42799999999999999</v>
      </c>
      <c r="J24">
        <f t="shared" si="7"/>
        <v>0</v>
      </c>
      <c r="K24">
        <f t="shared" si="8"/>
        <v>0</v>
      </c>
      <c r="L24">
        <f t="shared" si="9"/>
        <v>18.291419999999999</v>
      </c>
      <c r="M24">
        <f t="shared" si="10"/>
        <v>18.291419999999999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18"/>
        <v>0</v>
      </c>
      <c r="Z24">
        <f t="shared" si="19"/>
        <v>0</v>
      </c>
      <c r="AA24">
        <f t="shared" si="12"/>
        <v>18.238499999999998</v>
      </c>
      <c r="AB24">
        <f t="shared" si="20"/>
        <v>0</v>
      </c>
      <c r="AC24">
        <f t="shared" si="21"/>
        <v>0</v>
      </c>
      <c r="AD24">
        <f t="shared" si="22"/>
        <v>0</v>
      </c>
      <c r="AE24">
        <f t="shared" si="13"/>
        <v>18.238499999999998</v>
      </c>
      <c r="AF24">
        <f t="shared" si="23"/>
        <v>0</v>
      </c>
      <c r="AG24">
        <f t="shared" si="14"/>
        <v>0</v>
      </c>
      <c r="AH24">
        <f t="shared" si="15"/>
        <v>0</v>
      </c>
    </row>
    <row r="25" spans="1:35" x14ac:dyDescent="0.25">
      <c r="A25">
        <v>6</v>
      </c>
      <c r="B25">
        <v>0.05</v>
      </c>
      <c r="C25">
        <f t="shared" si="4"/>
        <v>0.53500000000000003</v>
      </c>
      <c r="D25">
        <f t="shared" si="5"/>
        <v>0</v>
      </c>
      <c r="E25">
        <f t="shared" si="2"/>
        <v>2221.0602605411523</v>
      </c>
      <c r="F25">
        <f t="shared" si="3"/>
        <v>1112.670130270576</v>
      </c>
      <c r="G25">
        <f t="shared" si="6"/>
        <v>2471307.4094351232</v>
      </c>
      <c r="H25">
        <f t="shared" si="16"/>
        <v>1318335.9347613121</v>
      </c>
      <c r="I25">
        <f t="shared" si="17"/>
        <v>0.53500000000000003</v>
      </c>
      <c r="J25">
        <f t="shared" si="7"/>
        <v>0</v>
      </c>
      <c r="K25">
        <f t="shared" si="8"/>
        <v>0</v>
      </c>
      <c r="L25">
        <f t="shared" si="9"/>
        <v>18.304649999999999</v>
      </c>
      <c r="M25">
        <f t="shared" si="10"/>
        <v>18.304649999999999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0</v>
      </c>
      <c r="Y25">
        <f t="shared" si="18"/>
        <v>0</v>
      </c>
      <c r="Z25">
        <f t="shared" si="19"/>
        <v>0.27201383323112749</v>
      </c>
      <c r="AA25">
        <f t="shared" si="12"/>
        <v>18.238499999999998</v>
      </c>
      <c r="AB25">
        <f t="shared" si="20"/>
        <v>0</v>
      </c>
      <c r="AC25">
        <f t="shared" si="21"/>
        <v>0</v>
      </c>
      <c r="AD25">
        <f t="shared" si="22"/>
        <v>0</v>
      </c>
      <c r="AE25">
        <f t="shared" si="13"/>
        <v>18.238499999999998</v>
      </c>
      <c r="AF25">
        <f t="shared" si="23"/>
        <v>0</v>
      </c>
      <c r="AG25">
        <f t="shared" si="14"/>
        <v>0</v>
      </c>
      <c r="AH25">
        <f t="shared" si="15"/>
        <v>0</v>
      </c>
    </row>
    <row r="26" spans="1:35" x14ac:dyDescent="0.25">
      <c r="A26">
        <v>7</v>
      </c>
      <c r="B26">
        <v>0.06</v>
      </c>
      <c r="C26">
        <f t="shared" si="4"/>
        <v>0.6419999999999999</v>
      </c>
      <c r="D26">
        <f t="shared" si="5"/>
        <v>0</v>
      </c>
      <c r="E26">
        <f t="shared" si="2"/>
        <v>2221.916260541152</v>
      </c>
      <c r="F26">
        <f t="shared" si="3"/>
        <v>1113.526130270576</v>
      </c>
      <c r="G26">
        <f t="shared" si="6"/>
        <v>2474161.8153856578</v>
      </c>
      <c r="H26">
        <f t="shared" si="16"/>
        <v>1582918.523599063</v>
      </c>
      <c r="I26">
        <f t="shared" si="17"/>
        <v>0.6419999999999999</v>
      </c>
      <c r="J26">
        <f t="shared" si="7"/>
        <v>0</v>
      </c>
      <c r="K26">
        <f t="shared" si="8"/>
        <v>0</v>
      </c>
      <c r="L26">
        <f t="shared" si="9"/>
        <v>18.317879999999999</v>
      </c>
      <c r="M26">
        <f t="shared" si="10"/>
        <v>18.317879999999999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2.2480482085217149E-2</v>
      </c>
      <c r="Y26">
        <f t="shared" si="18"/>
        <v>0</v>
      </c>
      <c r="Z26">
        <f t="shared" si="19"/>
        <v>1.9198167245295961</v>
      </c>
      <c r="AA26">
        <f t="shared" si="12"/>
        <v>18.238499999999998</v>
      </c>
      <c r="AB26">
        <f t="shared" si="20"/>
        <v>0</v>
      </c>
      <c r="AC26">
        <f t="shared" si="21"/>
        <v>0</v>
      </c>
      <c r="AD26">
        <f t="shared" si="22"/>
        <v>0</v>
      </c>
      <c r="AE26">
        <f t="shared" si="13"/>
        <v>18.238499999999998</v>
      </c>
      <c r="AF26">
        <f t="shared" si="23"/>
        <v>0</v>
      </c>
      <c r="AG26">
        <f t="shared" si="14"/>
        <v>0</v>
      </c>
      <c r="AH26">
        <f t="shared" si="15"/>
        <v>0</v>
      </c>
    </row>
    <row r="27" spans="1:35" x14ac:dyDescent="0.25">
      <c r="A27">
        <v>8</v>
      </c>
      <c r="B27">
        <v>7.0000000000000007E-2</v>
      </c>
      <c r="C27">
        <f t="shared" si="4"/>
        <v>0.749</v>
      </c>
      <c r="D27">
        <f t="shared" si="5"/>
        <v>0</v>
      </c>
      <c r="E27">
        <f t="shared" si="2"/>
        <v>2222.7722605411523</v>
      </c>
      <c r="F27">
        <f t="shared" si="3"/>
        <v>1114.382130270576</v>
      </c>
      <c r="G27">
        <f t="shared" si="6"/>
        <v>2477017.6868081931</v>
      </c>
      <c r="H27">
        <f t="shared" si="16"/>
        <v>1847806.6122781457</v>
      </c>
      <c r="I27">
        <f t="shared" si="17"/>
        <v>0.749</v>
      </c>
      <c r="J27">
        <f t="shared" si="7"/>
        <v>0</v>
      </c>
      <c r="K27">
        <f t="shared" si="8"/>
        <v>0</v>
      </c>
      <c r="L27">
        <f t="shared" si="9"/>
        <v>18.331109999999999</v>
      </c>
      <c r="M27">
        <f t="shared" si="10"/>
        <v>18.331109999999999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0.18114302130253912</v>
      </c>
      <c r="Y27">
        <f t="shared" si="18"/>
        <v>0</v>
      </c>
      <c r="Z27">
        <f t="shared" si="19"/>
        <v>4.1427391834931315</v>
      </c>
      <c r="AA27">
        <f t="shared" si="12"/>
        <v>18.238499999999998</v>
      </c>
      <c r="AB27">
        <f t="shared" si="20"/>
        <v>0</v>
      </c>
      <c r="AC27">
        <f t="shared" si="21"/>
        <v>0</v>
      </c>
      <c r="AD27">
        <f t="shared" si="22"/>
        <v>0</v>
      </c>
      <c r="AE27">
        <f t="shared" si="13"/>
        <v>18.238499999999998</v>
      </c>
      <c r="AF27">
        <f t="shared" si="23"/>
        <v>0</v>
      </c>
      <c r="AG27">
        <f t="shared" si="14"/>
        <v>0</v>
      </c>
      <c r="AH27">
        <f t="shared" si="15"/>
        <v>0</v>
      </c>
    </row>
    <row r="28" spans="1:35" x14ac:dyDescent="0.25">
      <c r="A28">
        <v>9</v>
      </c>
      <c r="B28">
        <v>0.08</v>
      </c>
      <c r="C28">
        <f t="shared" si="4"/>
        <v>0.85599999999999998</v>
      </c>
      <c r="D28">
        <f t="shared" si="5"/>
        <v>0</v>
      </c>
      <c r="E28">
        <f t="shared" si="2"/>
        <v>2223.628260541152</v>
      </c>
      <c r="F28">
        <f t="shared" si="3"/>
        <v>1115.238130270576</v>
      </c>
      <c r="G28">
        <f t="shared" si="6"/>
        <v>2479875.0237027276</v>
      </c>
      <c r="H28">
        <f t="shared" si="16"/>
        <v>2113000.3576040599</v>
      </c>
      <c r="I28">
        <f t="shared" si="17"/>
        <v>0.85599999999999998</v>
      </c>
      <c r="J28">
        <f t="shared" si="7"/>
        <v>0</v>
      </c>
      <c r="K28">
        <f t="shared" si="8"/>
        <v>0</v>
      </c>
      <c r="L28">
        <f t="shared" si="9"/>
        <v>18.344339999999999</v>
      </c>
      <c r="M28">
        <f t="shared" si="10"/>
        <v>18.344339999999999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0.52351816043420285</v>
      </c>
      <c r="Y28">
        <f t="shared" si="18"/>
        <v>0</v>
      </c>
      <c r="Z28">
        <f t="shared" si="19"/>
        <v>6.9601474131579044</v>
      </c>
      <c r="AA28">
        <f t="shared" si="12"/>
        <v>18.238499999999998</v>
      </c>
      <c r="AB28">
        <f t="shared" si="20"/>
        <v>0</v>
      </c>
      <c r="AC28">
        <f t="shared" si="21"/>
        <v>0</v>
      </c>
      <c r="AD28">
        <f t="shared" si="22"/>
        <v>0</v>
      </c>
      <c r="AE28">
        <f t="shared" si="13"/>
        <v>18.238499999999998</v>
      </c>
      <c r="AF28">
        <f t="shared" si="23"/>
        <v>0</v>
      </c>
      <c r="AG28">
        <f t="shared" si="14"/>
        <v>0</v>
      </c>
      <c r="AH28">
        <f t="shared" si="15"/>
        <v>0</v>
      </c>
    </row>
    <row r="29" spans="1:35" x14ac:dyDescent="0.25">
      <c r="A29">
        <v>10</v>
      </c>
      <c r="B29">
        <v>0.09</v>
      </c>
      <c r="C29">
        <f t="shared" si="4"/>
        <v>0.96299999999999986</v>
      </c>
      <c r="D29">
        <f t="shared" si="5"/>
        <v>0</v>
      </c>
      <c r="E29">
        <f t="shared" si="2"/>
        <v>2224.4842605411523</v>
      </c>
      <c r="F29">
        <f t="shared" si="3"/>
        <v>1116.094130270576</v>
      </c>
      <c r="G29">
        <f t="shared" si="6"/>
        <v>2482733.8260692628</v>
      </c>
      <c r="H29">
        <f t="shared" si="16"/>
        <v>2378499.9163823063</v>
      </c>
      <c r="I29">
        <f t="shared" si="17"/>
        <v>0.96299999999999986</v>
      </c>
      <c r="J29">
        <f t="shared" si="7"/>
        <v>0</v>
      </c>
      <c r="K29">
        <f t="shared" si="8"/>
        <v>0</v>
      </c>
      <c r="L29">
        <f t="shared" si="9"/>
        <v>18.357569999999999</v>
      </c>
      <c r="M29">
        <f t="shared" si="10"/>
        <v>18.357569999999999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1.0987369549100627</v>
      </c>
      <c r="Y29">
        <f t="shared" si="18"/>
        <v>0</v>
      </c>
      <c r="Z29">
        <f t="shared" si="19"/>
        <v>10.621276384552631</v>
      </c>
      <c r="AA29">
        <f t="shared" si="12"/>
        <v>18.238499999999998</v>
      </c>
      <c r="AB29">
        <f t="shared" si="20"/>
        <v>0</v>
      </c>
      <c r="AC29">
        <f t="shared" si="21"/>
        <v>0</v>
      </c>
      <c r="AD29">
        <f t="shared" si="22"/>
        <v>0</v>
      </c>
      <c r="AE29">
        <f t="shared" si="13"/>
        <v>18.238499999999998</v>
      </c>
      <c r="AF29">
        <f t="shared" si="23"/>
        <v>0</v>
      </c>
      <c r="AG29">
        <f t="shared" si="14"/>
        <v>0</v>
      </c>
      <c r="AH29">
        <f t="shared" si="15"/>
        <v>0</v>
      </c>
    </row>
    <row r="30" spans="1:35" x14ac:dyDescent="0.25">
      <c r="A30">
        <v>11</v>
      </c>
      <c r="B30">
        <v>0.1</v>
      </c>
      <c r="C30">
        <f t="shared" si="4"/>
        <v>1.07</v>
      </c>
      <c r="D30">
        <f t="shared" si="5"/>
        <v>0</v>
      </c>
      <c r="E30">
        <f t="shared" si="2"/>
        <v>2225.340260541152</v>
      </c>
      <c r="F30">
        <f t="shared" si="3"/>
        <v>1116.950130270576</v>
      </c>
      <c r="G30">
        <f t="shared" si="6"/>
        <v>2485594.0939077972</v>
      </c>
      <c r="H30">
        <f t="shared" si="16"/>
        <v>2644305.4454183863</v>
      </c>
      <c r="I30">
        <f t="shared" si="17"/>
        <v>1.07</v>
      </c>
      <c r="J30">
        <f t="shared" si="7"/>
        <v>0</v>
      </c>
      <c r="K30">
        <f t="shared" si="8"/>
        <v>0</v>
      </c>
      <c r="L30">
        <f t="shared" si="9"/>
        <v>18.370799999999999</v>
      </c>
      <c r="M30">
        <f t="shared" si="10"/>
        <v>18.370799999999999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1.9765283916499496</v>
      </c>
      <c r="Y30">
        <f t="shared" si="18"/>
        <v>0</v>
      </c>
      <c r="Z30">
        <f t="shared" si="19"/>
        <v>15.553051319896561</v>
      </c>
      <c r="AA30">
        <f t="shared" si="12"/>
        <v>18.238499999999998</v>
      </c>
      <c r="AB30">
        <f t="shared" si="20"/>
        <v>0</v>
      </c>
      <c r="AC30">
        <f t="shared" si="21"/>
        <v>0</v>
      </c>
      <c r="AD30">
        <f t="shared" si="22"/>
        <v>0</v>
      </c>
      <c r="AE30">
        <f t="shared" si="13"/>
        <v>18.238499999999998</v>
      </c>
      <c r="AF30">
        <f t="shared" si="23"/>
        <v>0</v>
      </c>
      <c r="AG30">
        <f t="shared" si="14"/>
        <v>0</v>
      </c>
      <c r="AH30">
        <f t="shared" si="15"/>
        <v>0</v>
      </c>
    </row>
    <row r="31" spans="1:35" x14ac:dyDescent="0.25">
      <c r="A31">
        <v>12</v>
      </c>
      <c r="B31">
        <v>0.11</v>
      </c>
      <c r="C31">
        <f t="shared" si="4"/>
        <v>1.1769999999999998</v>
      </c>
      <c r="D31">
        <f t="shared" si="5"/>
        <v>0</v>
      </c>
      <c r="E31">
        <f t="shared" si="2"/>
        <v>2226.1962605411522</v>
      </c>
      <c r="F31">
        <f t="shared" si="3"/>
        <v>1117.806130270576</v>
      </c>
      <c r="G31">
        <f t="shared" si="6"/>
        <v>2488455.8272183323</v>
      </c>
      <c r="H31">
        <f t="shared" si="16"/>
        <v>2910417.1015177988</v>
      </c>
      <c r="I31">
        <f t="shared" si="17"/>
        <v>1.1769999999999998</v>
      </c>
      <c r="J31">
        <f t="shared" si="7"/>
        <v>0</v>
      </c>
      <c r="K31">
        <f t="shared" si="8"/>
        <v>0</v>
      </c>
      <c r="L31">
        <f t="shared" si="9"/>
        <v>18.384029999999999</v>
      </c>
      <c r="M31">
        <f t="shared" si="10"/>
        <v>18.384029999999999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3.2619045337901613</v>
      </c>
      <c r="Y31">
        <f t="shared" si="18"/>
        <v>0</v>
      </c>
      <c r="Z31">
        <f t="shared" si="19"/>
        <v>22.574113512679929</v>
      </c>
      <c r="AA31">
        <f t="shared" si="12"/>
        <v>18.238499999999998</v>
      </c>
      <c r="AB31">
        <f t="shared" si="20"/>
        <v>0</v>
      </c>
      <c r="AC31">
        <f t="shared" si="21"/>
        <v>7804.1043228238759</v>
      </c>
      <c r="AD31">
        <f t="shared" si="22"/>
        <v>3.174360539289647E-3</v>
      </c>
      <c r="AE31">
        <f t="shared" si="13"/>
        <v>18.238892493363874</v>
      </c>
      <c r="AF31">
        <f t="shared" si="23"/>
        <v>15606.795669537798</v>
      </c>
      <c r="AG31">
        <f t="shared" si="14"/>
        <v>0</v>
      </c>
      <c r="AH31">
        <f t="shared" si="15"/>
        <v>0</v>
      </c>
    </row>
    <row r="32" spans="1:35" x14ac:dyDescent="0.25">
      <c r="A32">
        <v>13</v>
      </c>
      <c r="B32">
        <v>0.12</v>
      </c>
      <c r="C32">
        <f t="shared" si="4"/>
        <v>1.2839999999999998</v>
      </c>
      <c r="D32">
        <f t="shared" si="5"/>
        <v>0</v>
      </c>
      <c r="E32">
        <f t="shared" si="2"/>
        <v>2227.052260541152</v>
      </c>
      <c r="F32">
        <f t="shared" si="3"/>
        <v>1118.662130270576</v>
      </c>
      <c r="G32">
        <f t="shared" si="6"/>
        <v>2491319.0260008667</v>
      </c>
      <c r="H32">
        <f t="shared" si="16"/>
        <v>3176835.0414860463</v>
      </c>
      <c r="I32">
        <f t="shared" si="17"/>
        <v>1.2839999999999998</v>
      </c>
      <c r="J32">
        <f t="shared" si="7"/>
        <v>0</v>
      </c>
      <c r="K32">
        <f t="shared" si="8"/>
        <v>0</v>
      </c>
      <c r="L32">
        <f t="shared" si="9"/>
        <v>18.397259999999999</v>
      </c>
      <c r="M32">
        <f t="shared" si="10"/>
        <v>18.397259999999999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5.1275337497141225</v>
      </c>
      <c r="Y32">
        <f t="shared" si="18"/>
        <v>6.3481463431041066E-3</v>
      </c>
      <c r="Z32">
        <f t="shared" si="19"/>
        <v>33.559885893232732</v>
      </c>
      <c r="AA32">
        <f t="shared" si="12"/>
        <v>18.239284915664665</v>
      </c>
      <c r="AB32">
        <f t="shared" si="20"/>
        <v>15606.795669537798</v>
      </c>
      <c r="AC32">
        <f t="shared" si="21"/>
        <v>43183.877429160319</v>
      </c>
      <c r="AD32">
        <f t="shared" si="22"/>
        <v>1.756526960355205E-2</v>
      </c>
      <c r="AE32">
        <f t="shared" si="13"/>
        <v>18.240671855297709</v>
      </c>
      <c r="AF32">
        <f t="shared" si="23"/>
        <v>70755.966206103883</v>
      </c>
      <c r="AG32">
        <f t="shared" si="14"/>
        <v>0</v>
      </c>
      <c r="AH32">
        <f t="shared" si="15"/>
        <v>0</v>
      </c>
    </row>
    <row r="33" spans="1:34" x14ac:dyDescent="0.25">
      <c r="A33">
        <v>14</v>
      </c>
      <c r="B33">
        <v>0.13</v>
      </c>
      <c r="C33">
        <f t="shared" si="4"/>
        <v>1.391</v>
      </c>
      <c r="D33">
        <f t="shared" si="5"/>
        <v>0</v>
      </c>
      <c r="E33">
        <f t="shared" si="2"/>
        <v>2227.9082605411522</v>
      </c>
      <c r="F33">
        <f t="shared" si="3"/>
        <v>1119.518130270576</v>
      </c>
      <c r="G33">
        <f t="shared" si="6"/>
        <v>2494183.6902554021</v>
      </c>
      <c r="H33">
        <f t="shared" si="16"/>
        <v>3443559.4221286294</v>
      </c>
      <c r="I33">
        <f t="shared" si="17"/>
        <v>1.391</v>
      </c>
      <c r="J33">
        <f t="shared" si="7"/>
        <v>0</v>
      </c>
      <c r="K33">
        <f t="shared" si="8"/>
        <v>0</v>
      </c>
      <c r="L33">
        <f t="shared" si="9"/>
        <v>18.410489999999999</v>
      </c>
      <c r="M33">
        <f t="shared" si="10"/>
        <v>18.410489999999999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7.9010780384110424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2.8780361941996156E-2</v>
      </c>
      <c r="Z33">
        <f>(V34-V33)*43560/3600</f>
        <v>54.511601678317064</v>
      </c>
      <c r="AA33">
        <f t="shared" si="12"/>
        <v>18.242058543817688</v>
      </c>
      <c r="AB33">
        <f>VLOOKUP($Y33,$C$20:$H$120,6)+($Y33-VLOOKUP(VLOOKUP($Y33,$C$20:$N$120,12),$A$20:$C$120,3,FALSE))*(VLOOKUP(VLOOKUP($Y33,$C$20:$N$120,12)+1,$A$20:$H$120,8,FALSE)-VLOOKUP($Y33,$C$20:$H$120,6))/(VLOOKUP(VLOOKUP($Y33,$C$20:$N$120,12)+1,$A$20:$C$120,3,FALSE)-VLOOKUP(VLOOKUP($Y33,$C$20:$N$120,12),$A$20:$C$120,3,FALSE))</f>
        <v>70755.966206103883</v>
      </c>
      <c r="AC33">
        <f>MAX(0,AB33+(Z33-AA33)*1800)</f>
        <v>136041.14384820274</v>
      </c>
      <c r="AD33">
        <f>VLOOKUP($AC33,$H$20:$I$120,2)+($AC33-VLOOKUP(VLOOKUP($AC33,$H$20:$N$120,7),$A$20:$H$120,8,FALSE))*(VLOOKUP(VLOOKUP($AC33,$H$20:$N$120,7)+1,$A$20:$I$120,9,FALSE)-VLOOKUP($AC33,$H$20:$I$120,2))/(VLOOKUP(VLOOKUP($AC33,$H$20:$N$120,7)+1,$A$20:$H$120,8,FALSE)-VLOOKUP(VLOOKUP($AC33,$H$20:$N$120,7),$A$20:$H$120,8,FALSE))</f>
        <v>5.5335451819703625E-2</v>
      </c>
      <c r="AE33">
        <f t="shared" si="13"/>
        <v>18.24534194418294</v>
      </c>
      <c r="AF33">
        <f>MAX(0,AB33+(Z33-AE33)*3600)</f>
        <v>201314.50124898675</v>
      </c>
      <c r="AG33">
        <f t="shared" si="14"/>
        <v>0</v>
      </c>
      <c r="AH33">
        <f t="shared" si="15"/>
        <v>0</v>
      </c>
    </row>
    <row r="34" spans="1:34" x14ac:dyDescent="0.25">
      <c r="A34">
        <v>15</v>
      </c>
      <c r="B34">
        <v>0.14000000000000001</v>
      </c>
      <c r="C34">
        <f t="shared" si="4"/>
        <v>1.498</v>
      </c>
      <c r="D34">
        <f t="shared" si="5"/>
        <v>0</v>
      </c>
      <c r="E34">
        <f t="shared" si="2"/>
        <v>2228.764260541152</v>
      </c>
      <c r="F34">
        <f t="shared" si="3"/>
        <v>1120.374130270576</v>
      </c>
      <c r="G34">
        <f t="shared" si="6"/>
        <v>2497049.8199819364</v>
      </c>
      <c r="H34">
        <f t="shared" si="16"/>
        <v>3710590.4002510482</v>
      </c>
      <c r="I34">
        <f t="shared" si="17"/>
        <v>1.498</v>
      </c>
      <c r="J34">
        <f t="shared" si="7"/>
        <v>0</v>
      </c>
      <c r="K34">
        <f t="shared" si="8"/>
        <v>0</v>
      </c>
      <c r="L34">
        <f t="shared" si="9"/>
        <v>18.423719999999999</v>
      </c>
      <c r="M34">
        <f t="shared" si="10"/>
        <v>18.423719999999999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12.406169086205841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8.1885733751996384E-2</v>
      </c>
      <c r="Z34">
        <f t="shared" ref="Z34:Z57" si="25">(V35-V34)*43560/3600</f>
        <v>195.19523690313326</v>
      </c>
      <c r="AA34">
        <f t="shared" si="12"/>
        <v>18.248624750070455</v>
      </c>
      <c r="AB34">
        <f t="shared" si="20"/>
        <v>201314.50124898675</v>
      </c>
      <c r="AC34">
        <f t="shared" ref="AC34:AC57" si="26">MAX(0,AB34+(Z34-AA34)*1800)</f>
        <v>519818.40312449978</v>
      </c>
      <c r="AD34">
        <f t="shared" si="22"/>
        <v>0.21131803539619753</v>
      </c>
      <c r="AE34">
        <f t="shared" si="13"/>
        <v>18.264628388862537</v>
      </c>
      <c r="AF34">
        <f t="shared" ref="AF34:AF57" si="27">MAX(0,AB34+(Z34-AE34)*3600)</f>
        <v>838264.69190036133</v>
      </c>
      <c r="AG34">
        <f t="shared" si="14"/>
        <v>0</v>
      </c>
      <c r="AH34">
        <f t="shared" si="15"/>
        <v>0</v>
      </c>
    </row>
    <row r="35" spans="1:34" x14ac:dyDescent="0.25">
      <c r="A35">
        <v>16</v>
      </c>
      <c r="B35">
        <v>0.15</v>
      </c>
      <c r="C35">
        <f t="shared" si="4"/>
        <v>1.6049999999999998</v>
      </c>
      <c r="D35">
        <f t="shared" si="5"/>
        <v>0</v>
      </c>
      <c r="E35">
        <f t="shared" si="2"/>
        <v>2229.6202605411522</v>
      </c>
      <c r="F35">
        <f t="shared" si="3"/>
        <v>1121.230130270576</v>
      </c>
      <c r="G35">
        <f t="shared" si="6"/>
        <v>2499917.4151804717</v>
      </c>
      <c r="H35">
        <f t="shared" si="16"/>
        <v>3977928.1326588024</v>
      </c>
      <c r="I35">
        <f t="shared" si="17"/>
        <v>1.6049999999999998</v>
      </c>
      <c r="J35">
        <f t="shared" si="7"/>
        <v>0</v>
      </c>
      <c r="K35">
        <f t="shared" si="8"/>
        <v>0</v>
      </c>
      <c r="L35">
        <f t="shared" si="9"/>
        <v>18.43695</v>
      </c>
      <c r="M35">
        <f t="shared" si="10"/>
        <v>18.43695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28.538006846795369</v>
      </c>
      <c r="Y35">
        <f t="shared" si="24"/>
        <v>0.3405287815582087</v>
      </c>
      <c r="Z35">
        <f t="shared" si="25"/>
        <v>107.21211108442336</v>
      </c>
      <c r="AA35">
        <f t="shared" si="12"/>
        <v>18.280604633458083</v>
      </c>
      <c r="AB35">
        <f t="shared" si="20"/>
        <v>838264.69190036133</v>
      </c>
      <c r="AC35">
        <f t="shared" si="26"/>
        <v>998341.40351209883</v>
      </c>
      <c r="AD35">
        <f t="shared" si="22"/>
        <v>0.40541522510929456</v>
      </c>
      <c r="AE35">
        <f t="shared" si="13"/>
        <v>18.288627508674729</v>
      </c>
      <c r="AF35">
        <f t="shared" si="27"/>
        <v>1158389.2327730565</v>
      </c>
      <c r="AG35">
        <f t="shared" si="14"/>
        <v>0</v>
      </c>
      <c r="AH35">
        <f t="shared" si="15"/>
        <v>0</v>
      </c>
    </row>
    <row r="36" spans="1:34" x14ac:dyDescent="0.25">
      <c r="A36">
        <v>17</v>
      </c>
      <c r="B36">
        <v>0.16</v>
      </c>
      <c r="C36">
        <f t="shared" si="4"/>
        <v>1.712</v>
      </c>
      <c r="D36">
        <f t="shared" si="5"/>
        <v>0</v>
      </c>
      <c r="E36">
        <f t="shared" si="2"/>
        <v>2230.476260541152</v>
      </c>
      <c r="F36">
        <f t="shared" si="3"/>
        <v>1122.0861302705759</v>
      </c>
      <c r="G36">
        <f t="shared" si="6"/>
        <v>2502786.4758510063</v>
      </c>
      <c r="H36">
        <f t="shared" si="16"/>
        <v>4245572.776157395</v>
      </c>
      <c r="I36">
        <f t="shared" si="17"/>
        <v>1.712</v>
      </c>
      <c r="J36">
        <f t="shared" si="7"/>
        <v>0</v>
      </c>
      <c r="K36">
        <f t="shared" si="8"/>
        <v>0</v>
      </c>
      <c r="L36">
        <f t="shared" si="9"/>
        <v>18.45018</v>
      </c>
      <c r="M36">
        <f t="shared" si="10"/>
        <v>18.45018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37.398511895094821</v>
      </c>
      <c r="Y36">
        <f t="shared" si="24"/>
        <v>0.47024112505103555</v>
      </c>
      <c r="Z36">
        <f t="shared" si="25"/>
        <v>44.726085878014175</v>
      </c>
      <c r="AA36">
        <f t="shared" si="12"/>
        <v>18.296642897985279</v>
      </c>
      <c r="AB36">
        <f t="shared" si="20"/>
        <v>1158389.2327730565</v>
      </c>
      <c r="AC36">
        <f t="shared" si="26"/>
        <v>1205962.2301371086</v>
      </c>
      <c r="AD36">
        <f t="shared" si="22"/>
        <v>0.48950237738665592</v>
      </c>
      <c r="AE36">
        <f t="shared" si="13"/>
        <v>18.299024452830142</v>
      </c>
      <c r="AF36">
        <f t="shared" si="27"/>
        <v>1253526.653903719</v>
      </c>
      <c r="AG36">
        <f t="shared" si="14"/>
        <v>0</v>
      </c>
      <c r="AH36">
        <f t="shared" si="15"/>
        <v>0</v>
      </c>
    </row>
    <row r="37" spans="1:34" x14ac:dyDescent="0.25">
      <c r="A37">
        <v>18</v>
      </c>
      <c r="B37">
        <v>0.17</v>
      </c>
      <c r="C37">
        <f t="shared" si="4"/>
        <v>1.819</v>
      </c>
      <c r="D37">
        <f t="shared" si="5"/>
        <v>0</v>
      </c>
      <c r="E37">
        <f t="shared" si="2"/>
        <v>2231.3322605411522</v>
      </c>
      <c r="F37">
        <f t="shared" si="3"/>
        <v>1122.9421302705759</v>
      </c>
      <c r="G37">
        <f t="shared" si="6"/>
        <v>2505657.0019935411</v>
      </c>
      <c r="H37">
        <f t="shared" si="16"/>
        <v>4513524.4875523252</v>
      </c>
      <c r="I37">
        <f t="shared" si="17"/>
        <v>1.819</v>
      </c>
      <c r="J37">
        <f t="shared" si="7"/>
        <v>0</v>
      </c>
      <c r="K37">
        <f t="shared" si="8"/>
        <v>0</v>
      </c>
      <c r="L37">
        <f t="shared" si="9"/>
        <v>18.46341</v>
      </c>
      <c r="M37">
        <f t="shared" si="10"/>
        <v>18.46341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41.094882628815</v>
      </c>
      <c r="Y37">
        <f t="shared" si="24"/>
        <v>0.50876015846267741</v>
      </c>
      <c r="Z37">
        <f t="shared" si="25"/>
        <v>30.084482281652175</v>
      </c>
      <c r="AA37">
        <f t="shared" si="12"/>
        <v>18.301405578471599</v>
      </c>
      <c r="AB37">
        <f t="shared" si="20"/>
        <v>1253526.653903719</v>
      </c>
      <c r="AC37">
        <f t="shared" si="26"/>
        <v>1274736.191969444</v>
      </c>
      <c r="AD37">
        <f t="shared" si="22"/>
        <v>0.51734743038669895</v>
      </c>
      <c r="AE37">
        <f t="shared" si="13"/>
        <v>18.30246735050482</v>
      </c>
      <c r="AF37">
        <f t="shared" si="27"/>
        <v>1295941.9076558496</v>
      </c>
      <c r="AG37">
        <f t="shared" si="14"/>
        <v>0</v>
      </c>
      <c r="AH37">
        <f t="shared" si="15"/>
        <v>0</v>
      </c>
    </row>
    <row r="38" spans="1:34" x14ac:dyDescent="0.25">
      <c r="A38">
        <v>19</v>
      </c>
      <c r="B38">
        <v>0.18</v>
      </c>
      <c r="C38">
        <f t="shared" si="4"/>
        <v>1.9259999999999997</v>
      </c>
      <c r="D38">
        <f t="shared" si="5"/>
        <v>0</v>
      </c>
      <c r="E38">
        <f t="shared" si="2"/>
        <v>2232.188260541152</v>
      </c>
      <c r="F38">
        <f t="shared" si="3"/>
        <v>1123.7981302705759</v>
      </c>
      <c r="G38">
        <f t="shared" si="6"/>
        <v>2508528.9936080757</v>
      </c>
      <c r="H38">
        <f t="shared" si="16"/>
        <v>4781783.4236490931</v>
      </c>
      <c r="I38">
        <f t="shared" si="17"/>
        <v>1.9259999999999997</v>
      </c>
      <c r="J38">
        <f t="shared" si="7"/>
        <v>0</v>
      </c>
      <c r="K38">
        <f t="shared" si="8"/>
        <v>0</v>
      </c>
      <c r="L38">
        <f t="shared" si="9"/>
        <v>18.47664</v>
      </c>
      <c r="M38">
        <f t="shared" si="10"/>
        <v>18.47664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43.58120347853832</v>
      </c>
      <c r="Y38">
        <f t="shared" si="24"/>
        <v>0.52593315471404445</v>
      </c>
      <c r="Z38">
        <f t="shared" si="25"/>
        <v>22.404484958635262</v>
      </c>
      <c r="AA38">
        <f t="shared" si="12"/>
        <v>18.303528931185671</v>
      </c>
      <c r="AB38">
        <f t="shared" si="20"/>
        <v>1295941.9076558498</v>
      </c>
      <c r="AC38">
        <f t="shared" si="26"/>
        <v>1303323.6285052591</v>
      </c>
      <c r="AD38">
        <f t="shared" si="22"/>
        <v>0.52892184989470636</v>
      </c>
      <c r="AE38">
        <f t="shared" si="13"/>
        <v>18.303898467982307</v>
      </c>
      <c r="AF38">
        <f t="shared" si="27"/>
        <v>1310704.0190222005</v>
      </c>
      <c r="AG38">
        <f t="shared" si="14"/>
        <v>0</v>
      </c>
      <c r="AH38">
        <f t="shared" si="15"/>
        <v>0</v>
      </c>
    </row>
    <row r="39" spans="1:34" x14ac:dyDescent="0.25">
      <c r="A39">
        <v>20</v>
      </c>
      <c r="B39">
        <v>0.19</v>
      </c>
      <c r="C39">
        <f t="shared" si="4"/>
        <v>2.0329999999999999</v>
      </c>
      <c r="D39">
        <f t="shared" si="5"/>
        <v>0</v>
      </c>
      <c r="E39">
        <f t="shared" si="2"/>
        <v>2233.0442605411522</v>
      </c>
      <c r="F39">
        <f t="shared" si="3"/>
        <v>1124.6541302705759</v>
      </c>
      <c r="G39">
        <f t="shared" si="6"/>
        <v>2511402.4506946108</v>
      </c>
      <c r="H39">
        <f t="shared" si="16"/>
        <v>5050349.7412532018</v>
      </c>
      <c r="I39">
        <f t="shared" si="17"/>
        <v>2.0329999999999999</v>
      </c>
      <c r="J39">
        <f t="shared" si="7"/>
        <v>0</v>
      </c>
      <c r="K39">
        <f t="shared" si="8"/>
        <v>0</v>
      </c>
      <c r="L39">
        <f t="shared" si="9"/>
        <v>18.48987</v>
      </c>
      <c r="M39">
        <f t="shared" si="10"/>
        <v>18.48987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45.43281380569826</v>
      </c>
      <c r="Y39">
        <f t="shared" si="24"/>
        <v>0.53191000645323439</v>
      </c>
      <c r="Z39">
        <f t="shared" si="25"/>
        <v>17.571229313979462</v>
      </c>
      <c r="AA39">
        <f t="shared" si="12"/>
        <v>18.304267938181084</v>
      </c>
      <c r="AB39">
        <f t="shared" si="20"/>
        <v>1310704.0190222005</v>
      </c>
      <c r="AC39">
        <f t="shared" si="26"/>
        <v>1309384.5494986377</v>
      </c>
      <c r="AD39">
        <f t="shared" si="22"/>
        <v>0.53137578248479234</v>
      </c>
      <c r="AE39">
        <f t="shared" si="13"/>
        <v>18.304201884133398</v>
      </c>
      <c r="AF39">
        <f t="shared" si="27"/>
        <v>1308065.3177696464</v>
      </c>
      <c r="AG39">
        <f t="shared" si="14"/>
        <v>0</v>
      </c>
      <c r="AH39">
        <f t="shared" si="15"/>
        <v>0</v>
      </c>
    </row>
    <row r="40" spans="1:34" x14ac:dyDescent="0.25">
      <c r="A40">
        <v>21</v>
      </c>
      <c r="B40">
        <v>0.2</v>
      </c>
      <c r="C40">
        <f t="shared" si="4"/>
        <v>2.14</v>
      </c>
      <c r="D40">
        <f t="shared" si="5"/>
        <v>0</v>
      </c>
      <c r="E40">
        <f t="shared" si="2"/>
        <v>2233.900260541152</v>
      </c>
      <c r="F40">
        <f t="shared" si="3"/>
        <v>1125.5101302705759</v>
      </c>
      <c r="G40">
        <f t="shared" si="6"/>
        <v>2514277.3732531453</v>
      </c>
      <c r="H40">
        <f t="shared" si="16"/>
        <v>5319223.5971701508</v>
      </c>
      <c r="I40">
        <f t="shared" si="17"/>
        <v>2.14</v>
      </c>
      <c r="J40">
        <f t="shared" si="7"/>
        <v>0</v>
      </c>
      <c r="K40">
        <f t="shared" si="8"/>
        <v>0</v>
      </c>
      <c r="L40">
        <f t="shared" si="9"/>
        <v>18.5031</v>
      </c>
      <c r="M40">
        <f t="shared" si="10"/>
        <v>18.5031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46.884981517597389</v>
      </c>
      <c r="Y40">
        <f t="shared" si="24"/>
        <v>0.5308416547941025</v>
      </c>
      <c r="Z40">
        <f t="shared" si="25"/>
        <v>14.240099982759086</v>
      </c>
      <c r="AA40">
        <f t="shared" si="12"/>
        <v>18.304135841989961</v>
      </c>
      <c r="AB40">
        <f t="shared" si="20"/>
        <v>1308065.3177696464</v>
      </c>
      <c r="AC40">
        <f t="shared" si="26"/>
        <v>1300750.0532230309</v>
      </c>
      <c r="AD40">
        <f t="shared" si="22"/>
        <v>0.52787986629765915</v>
      </c>
      <c r="AE40">
        <f t="shared" si="13"/>
        <v>18.303769632066523</v>
      </c>
      <c r="AF40">
        <f t="shared" si="27"/>
        <v>1293436.1070321396</v>
      </c>
      <c r="AG40">
        <f t="shared" si="14"/>
        <v>0</v>
      </c>
      <c r="AH40">
        <f t="shared" si="15"/>
        <v>0</v>
      </c>
    </row>
    <row r="41" spans="1:34" x14ac:dyDescent="0.25">
      <c r="A41">
        <v>22</v>
      </c>
      <c r="B41">
        <v>0.21</v>
      </c>
      <c r="C41">
        <f t="shared" si="4"/>
        <v>2.2469999999999999</v>
      </c>
      <c r="D41">
        <f t="shared" si="5"/>
        <v>0</v>
      </c>
      <c r="E41">
        <f t="shared" si="2"/>
        <v>2234.7562605411522</v>
      </c>
      <c r="F41">
        <f t="shared" si="3"/>
        <v>1126.3661302705759</v>
      </c>
      <c r="G41">
        <f t="shared" si="6"/>
        <v>2517153.7612836803</v>
      </c>
      <c r="H41">
        <f t="shared" si="16"/>
        <v>5588405.1482054396</v>
      </c>
      <c r="I41">
        <f t="shared" si="17"/>
        <v>2.2469999999999999</v>
      </c>
      <c r="J41">
        <f t="shared" si="7"/>
        <v>0</v>
      </c>
      <c r="K41">
        <f t="shared" si="8"/>
        <v>0</v>
      </c>
      <c r="L41">
        <f t="shared" si="9"/>
        <v>18.51633</v>
      </c>
      <c r="M41">
        <f t="shared" si="10"/>
        <v>18.51633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48.061849284767561</v>
      </c>
      <c r="Y41">
        <f t="shared" si="24"/>
        <v>0.52491861157423148</v>
      </c>
      <c r="Z41">
        <f t="shared" si="25"/>
        <v>11.811942604888181</v>
      </c>
      <c r="AA41">
        <f t="shared" si="12"/>
        <v>18.303403488141374</v>
      </c>
      <c r="AB41">
        <f t="shared" si="20"/>
        <v>1293436.1070321393</v>
      </c>
      <c r="AC41">
        <f t="shared" si="26"/>
        <v>1281751.4774422836</v>
      </c>
      <c r="AD41">
        <f t="shared" si="22"/>
        <v>0.52018776400420785</v>
      </c>
      <c r="AE41">
        <f t="shared" si="13"/>
        <v>18.302818543156782</v>
      </c>
      <c r="AF41">
        <f t="shared" si="27"/>
        <v>1270068.9536543724</v>
      </c>
      <c r="AG41">
        <f t="shared" si="14"/>
        <v>0</v>
      </c>
      <c r="AH41">
        <f t="shared" si="15"/>
        <v>0</v>
      </c>
    </row>
    <row r="42" spans="1:34" x14ac:dyDescent="0.25">
      <c r="A42">
        <v>23</v>
      </c>
      <c r="B42">
        <v>0.22</v>
      </c>
      <c r="C42">
        <f t="shared" si="4"/>
        <v>2.3539999999999996</v>
      </c>
      <c r="D42">
        <f t="shared" si="5"/>
        <v>0</v>
      </c>
      <c r="E42">
        <f t="shared" si="2"/>
        <v>2235.612260541152</v>
      </c>
      <c r="F42">
        <f t="shared" si="3"/>
        <v>1127.2221302705761</v>
      </c>
      <c r="G42">
        <f t="shared" si="6"/>
        <v>2520031.6147862156</v>
      </c>
      <c r="H42">
        <f t="shared" si="16"/>
        <v>5857894.5511645693</v>
      </c>
      <c r="I42">
        <f t="shared" si="17"/>
        <v>2.3539999999999996</v>
      </c>
      <c r="J42">
        <f t="shared" si="7"/>
        <v>0</v>
      </c>
      <c r="K42">
        <f t="shared" si="8"/>
        <v>0</v>
      </c>
      <c r="L42">
        <f t="shared" si="9"/>
        <v>18.52956</v>
      </c>
      <c r="M42">
        <f t="shared" si="10"/>
        <v>18.52956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49.038042888477328</v>
      </c>
      <c r="Y42">
        <f t="shared" si="24"/>
        <v>0.51545776902672336</v>
      </c>
      <c r="Z42">
        <f t="shared" si="25"/>
        <v>9.9721444235080519</v>
      </c>
      <c r="AA42">
        <f t="shared" si="12"/>
        <v>18.302233703590872</v>
      </c>
      <c r="AB42">
        <f t="shared" si="20"/>
        <v>1270068.9536543724</v>
      </c>
      <c r="AC42">
        <f t="shared" si="26"/>
        <v>1255074.7929502232</v>
      </c>
      <c r="AD42">
        <f t="shared" si="22"/>
        <v>0.5093869656532598</v>
      </c>
      <c r="AE42">
        <f t="shared" si="13"/>
        <v>18.301483079958807</v>
      </c>
      <c r="AF42">
        <f t="shared" si="27"/>
        <v>1240083.3344911498</v>
      </c>
      <c r="AG42">
        <f t="shared" si="14"/>
        <v>0</v>
      </c>
      <c r="AH42">
        <f t="shared" si="15"/>
        <v>0</v>
      </c>
    </row>
    <row r="43" spans="1:34" x14ac:dyDescent="0.25">
      <c r="A43">
        <v>24</v>
      </c>
      <c r="B43">
        <v>0.23</v>
      </c>
      <c r="C43">
        <f t="shared" si="4"/>
        <v>2.4609999999999999</v>
      </c>
      <c r="D43">
        <f t="shared" si="5"/>
        <v>0</v>
      </c>
      <c r="E43">
        <f t="shared" si="2"/>
        <v>2236.4682605411522</v>
      </c>
      <c r="F43">
        <f t="shared" si="3"/>
        <v>1128.0781302705761</v>
      </c>
      <c r="G43">
        <f t="shared" si="6"/>
        <v>2522910.9337607506</v>
      </c>
      <c r="H43">
        <f t="shared" si="16"/>
        <v>6127691.9628530433</v>
      </c>
      <c r="I43">
        <f t="shared" si="17"/>
        <v>2.4609999999999999</v>
      </c>
      <c r="J43">
        <f t="shared" si="7"/>
        <v>0</v>
      </c>
      <c r="K43">
        <f t="shared" si="8"/>
        <v>0</v>
      </c>
      <c r="L43">
        <f t="shared" si="9"/>
        <v>18.54279</v>
      </c>
      <c r="M43">
        <f t="shared" si="10"/>
        <v>18.54279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49.862187055709398</v>
      </c>
      <c r="Y43">
        <f t="shared" si="24"/>
        <v>0.50331725635894109</v>
      </c>
      <c r="Z43">
        <f t="shared" si="25"/>
        <v>0</v>
      </c>
      <c r="AA43">
        <f t="shared" si="12"/>
        <v>18.300732591604007</v>
      </c>
      <c r="AB43">
        <f t="shared" si="20"/>
        <v>1240083.3344911498</v>
      </c>
      <c r="AC43">
        <f t="shared" si="26"/>
        <v>1207142.0158262625</v>
      </c>
      <c r="AD43">
        <f t="shared" si="22"/>
        <v>0.48998004646617288</v>
      </c>
      <c r="AE43">
        <f t="shared" si="13"/>
        <v>18.299083514156518</v>
      </c>
      <c r="AF43">
        <f t="shared" si="27"/>
        <v>1174206.6338401863</v>
      </c>
      <c r="AG43">
        <f t="shared" si="14"/>
        <v>0</v>
      </c>
      <c r="AH43">
        <f t="shared" si="15"/>
        <v>0</v>
      </c>
    </row>
    <row r="44" spans="1:34" x14ac:dyDescent="0.25">
      <c r="A44">
        <v>25</v>
      </c>
      <c r="B44">
        <v>0.24</v>
      </c>
      <c r="C44">
        <f t="shared" si="4"/>
        <v>2.5679999999999996</v>
      </c>
      <c r="D44">
        <f t="shared" si="5"/>
        <v>0</v>
      </c>
      <c r="E44">
        <f t="shared" si="2"/>
        <v>2237.3242605411519</v>
      </c>
      <c r="F44">
        <f t="shared" si="3"/>
        <v>1128.9341302705761</v>
      </c>
      <c r="G44">
        <f t="shared" si="6"/>
        <v>2525791.7182072853</v>
      </c>
      <c r="H44">
        <f t="shared" si="16"/>
        <v>6397797.5400763592</v>
      </c>
      <c r="I44">
        <f t="shared" si="17"/>
        <v>2.5679999999999996</v>
      </c>
      <c r="J44">
        <f t="shared" si="7"/>
        <v>0</v>
      </c>
      <c r="K44">
        <f t="shared" si="8"/>
        <v>0</v>
      </c>
      <c r="L44">
        <f t="shared" si="9"/>
        <v>18.55602</v>
      </c>
      <c r="M44">
        <f t="shared" si="10"/>
        <v>18.55602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49.862187055709398</v>
      </c>
      <c r="Y44">
        <f t="shared" si="24"/>
        <v>0.47664524020308841</v>
      </c>
      <c r="Z44">
        <f t="shared" si="25"/>
        <v>0</v>
      </c>
      <c r="AA44">
        <f t="shared" si="12"/>
        <v>18.297434733905483</v>
      </c>
      <c r="AB44">
        <f t="shared" si="20"/>
        <v>1174206.6338401863</v>
      </c>
      <c r="AC44">
        <f t="shared" si="26"/>
        <v>1141271.2513191565</v>
      </c>
      <c r="AD44">
        <f t="shared" si="22"/>
        <v>0.46331043372341318</v>
      </c>
      <c r="AE44">
        <f t="shared" si="13"/>
        <v>18.295785953627668</v>
      </c>
      <c r="AF44">
        <f t="shared" si="27"/>
        <v>1108341.8044071267</v>
      </c>
      <c r="AG44">
        <f t="shared" si="14"/>
        <v>0</v>
      </c>
      <c r="AH44">
        <f t="shared" si="15"/>
        <v>0</v>
      </c>
    </row>
    <row r="45" spans="1:34" x14ac:dyDescent="0.25">
      <c r="A45">
        <v>26</v>
      </c>
      <c r="B45">
        <v>0.25</v>
      </c>
      <c r="C45">
        <f t="shared" si="4"/>
        <v>2.6749999999999998</v>
      </c>
      <c r="D45">
        <f t="shared" si="5"/>
        <v>0</v>
      </c>
      <c r="E45">
        <f t="shared" si="2"/>
        <v>2238.1802605411522</v>
      </c>
      <c r="F45">
        <f t="shared" si="3"/>
        <v>1129.7901302705761</v>
      </c>
      <c r="G45">
        <f t="shared" si="6"/>
        <v>2528673.9681258202</v>
      </c>
      <c r="H45">
        <f t="shared" si="16"/>
        <v>6668211.43964002</v>
      </c>
      <c r="I45">
        <f t="shared" si="17"/>
        <v>2.6749999999999998</v>
      </c>
      <c r="J45">
        <f t="shared" si="7"/>
        <v>0</v>
      </c>
      <c r="K45">
        <f t="shared" si="8"/>
        <v>0</v>
      </c>
      <c r="L45">
        <f t="shared" si="9"/>
        <v>18.569249999999997</v>
      </c>
      <c r="M45">
        <f t="shared" si="10"/>
        <v>18.569249999999997</v>
      </c>
      <c r="N45">
        <v>26</v>
      </c>
      <c r="S45">
        <f t="shared" ref="S45:S108" si="28">S21+1</f>
        <v>2</v>
      </c>
      <c r="T45">
        <f t="shared" ref="T45:T108" si="29">T21</f>
        <v>2</v>
      </c>
      <c r="U45">
        <f t="shared" si="11"/>
        <v>26</v>
      </c>
      <c r="V45">
        <f>($T$12*'10-day-rainfall'!X32+$T$13*'10-day-rainfall'!Y32+$T$14*'10-day-rainfall'!Z32+$T$15*'10-day-rainfall'!AA32)/12</f>
        <v>49.862187055709398</v>
      </c>
      <c r="Y45">
        <f t="shared" si="24"/>
        <v>0.44997803044027901</v>
      </c>
      <c r="Z45">
        <f t="shared" si="25"/>
        <v>0</v>
      </c>
      <c r="AA45">
        <f t="shared" si="12"/>
        <v>18.294137470492753</v>
      </c>
      <c r="AB45">
        <f t="shared" si="20"/>
        <v>1108341.8044071267</v>
      </c>
      <c r="AC45">
        <f t="shared" si="26"/>
        <v>1075412.3569602398</v>
      </c>
      <c r="AD45">
        <f t="shared" si="22"/>
        <v>0.436645626940593</v>
      </c>
      <c r="AE45">
        <f t="shared" si="13"/>
        <v>18.292488987331065</v>
      </c>
      <c r="AF45">
        <f t="shared" si="27"/>
        <v>1042488.8440527349</v>
      </c>
      <c r="AG45">
        <f t="shared" si="14"/>
        <v>0</v>
      </c>
      <c r="AH45">
        <f t="shared" si="15"/>
        <v>0</v>
      </c>
    </row>
    <row r="46" spans="1:34" x14ac:dyDescent="0.25">
      <c r="A46">
        <v>27</v>
      </c>
      <c r="B46">
        <v>0.26</v>
      </c>
      <c r="C46">
        <f t="shared" si="4"/>
        <v>2.782</v>
      </c>
      <c r="D46">
        <f t="shared" si="5"/>
        <v>0</v>
      </c>
      <c r="E46">
        <f t="shared" si="2"/>
        <v>2239.0362605411519</v>
      </c>
      <c r="F46">
        <f t="shared" si="3"/>
        <v>1130.6461302705761</v>
      </c>
      <c r="G46">
        <f t="shared" si="6"/>
        <v>2531557.6835163548</v>
      </c>
      <c r="H46">
        <f t="shared" si="16"/>
        <v>6938933.8183495253</v>
      </c>
      <c r="I46">
        <f t="shared" si="17"/>
        <v>2.782</v>
      </c>
      <c r="J46">
        <f t="shared" si="7"/>
        <v>0</v>
      </c>
      <c r="K46">
        <f t="shared" si="8"/>
        <v>0</v>
      </c>
      <c r="L46">
        <f t="shared" si="9"/>
        <v>18.582479999999997</v>
      </c>
      <c r="M46">
        <f t="shared" si="10"/>
        <v>18.582479999999997</v>
      </c>
      <c r="N46">
        <v>27</v>
      </c>
      <c r="S46">
        <f t="shared" si="28"/>
        <v>2</v>
      </c>
      <c r="T46">
        <f t="shared" si="29"/>
        <v>3</v>
      </c>
      <c r="U46">
        <f t="shared" si="11"/>
        <v>27</v>
      </c>
      <c r="V46">
        <f>($T$12*'10-day-rainfall'!X33+$T$13*'10-day-rainfall'!Y33+$T$14*'10-day-rainfall'!Z33+$T$15*'10-day-rainfall'!AA33)/12</f>
        <v>49.862187055709398</v>
      </c>
      <c r="Y46">
        <f t="shared" si="24"/>
        <v>0.42331021045552564</v>
      </c>
      <c r="Z46">
        <f t="shared" si="25"/>
        <v>0</v>
      </c>
      <c r="AA46">
        <f t="shared" si="12"/>
        <v>18.290840131629221</v>
      </c>
      <c r="AB46">
        <f t="shared" si="20"/>
        <v>1042488.8440527349</v>
      </c>
      <c r="AC46">
        <f t="shared" si="26"/>
        <v>1009565.3318158023</v>
      </c>
      <c r="AD46">
        <f t="shared" si="22"/>
        <v>0.40996479876661773</v>
      </c>
      <c r="AE46">
        <f t="shared" si="13"/>
        <v>18.289190040071798</v>
      </c>
      <c r="AF46">
        <f t="shared" si="27"/>
        <v>976647.75990847638</v>
      </c>
      <c r="AG46">
        <f t="shared" si="14"/>
        <v>0</v>
      </c>
      <c r="AH46">
        <f t="shared" si="15"/>
        <v>0</v>
      </c>
    </row>
    <row r="47" spans="1:34" x14ac:dyDescent="0.25">
      <c r="A47">
        <v>28</v>
      </c>
      <c r="B47">
        <v>0.27</v>
      </c>
      <c r="C47">
        <f t="shared" si="4"/>
        <v>2.8889999999999998</v>
      </c>
      <c r="D47">
        <f t="shared" si="5"/>
        <v>0</v>
      </c>
      <c r="E47">
        <f t="shared" si="2"/>
        <v>2239.8922605411522</v>
      </c>
      <c r="F47">
        <f t="shared" si="3"/>
        <v>1131.5021302705761</v>
      </c>
      <c r="G47">
        <f t="shared" si="6"/>
        <v>2534442.86437889</v>
      </c>
      <c r="H47">
        <f t="shared" si="16"/>
        <v>7209964.8330103755</v>
      </c>
      <c r="I47">
        <f t="shared" si="17"/>
        <v>2.8889999999999998</v>
      </c>
      <c r="J47">
        <f t="shared" si="7"/>
        <v>0</v>
      </c>
      <c r="K47">
        <f t="shared" si="8"/>
        <v>0</v>
      </c>
      <c r="L47">
        <f t="shared" si="9"/>
        <v>18.595709999999997</v>
      </c>
      <c r="M47">
        <f t="shared" si="10"/>
        <v>18.595709999999997</v>
      </c>
      <c r="N47">
        <v>28</v>
      </c>
      <c r="S47">
        <f t="shared" si="28"/>
        <v>2</v>
      </c>
      <c r="T47">
        <f t="shared" si="29"/>
        <v>4</v>
      </c>
      <c r="U47">
        <f t="shared" si="11"/>
        <v>28</v>
      </c>
      <c r="V47">
        <f>($T$12*'10-day-rainfall'!X34+$T$13*'10-day-rainfall'!Y34+$T$14*'10-day-rainfall'!Z34+$T$15*'10-day-rainfall'!AA34)/12</f>
        <v>49.862187055709398</v>
      </c>
      <c r="Y47">
        <f t="shared" si="24"/>
        <v>0.39662179496613925</v>
      </c>
      <c r="Z47">
        <f t="shared" si="25"/>
        <v>0</v>
      </c>
      <c r="AA47">
        <f t="shared" si="12"/>
        <v>18.287540246237402</v>
      </c>
      <c r="AB47">
        <f t="shared" si="20"/>
        <v>976647.75990847626</v>
      </c>
      <c r="AC47">
        <f t="shared" si="26"/>
        <v>943730.18746524898</v>
      </c>
      <c r="AD47">
        <f t="shared" si="22"/>
        <v>0.38327879094843531</v>
      </c>
      <c r="AE47">
        <f t="shared" si="13"/>
        <v>18.285890452376147</v>
      </c>
      <c r="AF47">
        <f t="shared" si="27"/>
        <v>910818.55427992216</v>
      </c>
      <c r="AG47">
        <f t="shared" si="14"/>
        <v>0</v>
      </c>
      <c r="AH47">
        <f t="shared" si="15"/>
        <v>0</v>
      </c>
    </row>
    <row r="48" spans="1:34" x14ac:dyDescent="0.25">
      <c r="A48">
        <v>29</v>
      </c>
      <c r="B48">
        <v>0.28000000000000003</v>
      </c>
      <c r="C48">
        <f t="shared" si="4"/>
        <v>2.996</v>
      </c>
      <c r="D48">
        <f t="shared" si="5"/>
        <v>0</v>
      </c>
      <c r="E48">
        <f t="shared" si="2"/>
        <v>2240.7482605411519</v>
      </c>
      <c r="F48">
        <f t="shared" si="3"/>
        <v>1132.3581302705761</v>
      </c>
      <c r="G48">
        <f t="shared" si="6"/>
        <v>2537329.5107134245</v>
      </c>
      <c r="H48">
        <f t="shared" si="16"/>
        <v>7481304.6404280728</v>
      </c>
      <c r="I48">
        <f t="shared" si="17"/>
        <v>2.996</v>
      </c>
      <c r="J48">
        <f t="shared" si="7"/>
        <v>0</v>
      </c>
      <c r="K48">
        <f t="shared" si="8"/>
        <v>0</v>
      </c>
      <c r="L48">
        <f t="shared" si="9"/>
        <v>18.608939999999997</v>
      </c>
      <c r="M48">
        <f t="shared" si="10"/>
        <v>18.608939999999997</v>
      </c>
      <c r="N48">
        <v>29</v>
      </c>
      <c r="S48">
        <f t="shared" si="28"/>
        <v>2</v>
      </c>
      <c r="T48">
        <f t="shared" si="29"/>
        <v>5</v>
      </c>
      <c r="U48">
        <f t="shared" si="11"/>
        <v>29</v>
      </c>
      <c r="V48">
        <f>($T$12*'10-day-rainfall'!X35+$T$13*'10-day-rainfall'!Y35+$T$14*'10-day-rainfall'!Z35+$T$15*'10-day-rainfall'!AA35)/12</f>
        <v>49.862187055709398</v>
      </c>
      <c r="Y48">
        <f t="shared" si="24"/>
        <v>0.36993819438474901</v>
      </c>
      <c r="Z48">
        <f t="shared" si="25"/>
        <v>0</v>
      </c>
      <c r="AA48">
        <f t="shared" si="12"/>
        <v>18.284240956184206</v>
      </c>
      <c r="AB48">
        <f t="shared" si="20"/>
        <v>910818.55427992227</v>
      </c>
      <c r="AC48">
        <f t="shared" si="26"/>
        <v>877906.92055879068</v>
      </c>
      <c r="AD48">
        <f t="shared" si="22"/>
        <v>0.35659759760387644</v>
      </c>
      <c r="AE48">
        <f t="shared" si="13"/>
        <v>18.282591459965413</v>
      </c>
      <c r="AF48">
        <f t="shared" si="27"/>
        <v>845001.22502404684</v>
      </c>
      <c r="AG48">
        <f t="shared" si="14"/>
        <v>0</v>
      </c>
      <c r="AH48">
        <f t="shared" si="15"/>
        <v>0</v>
      </c>
    </row>
    <row r="49" spans="1:34" x14ac:dyDescent="0.25">
      <c r="A49">
        <v>30</v>
      </c>
      <c r="B49">
        <v>0.28999999999999998</v>
      </c>
      <c r="C49">
        <f t="shared" si="4"/>
        <v>3.1029999999999998</v>
      </c>
      <c r="D49">
        <f t="shared" si="5"/>
        <v>0</v>
      </c>
      <c r="E49">
        <f t="shared" si="2"/>
        <v>2241.6042605411521</v>
      </c>
      <c r="F49">
        <f t="shared" si="3"/>
        <v>1133.2141302705761</v>
      </c>
      <c r="G49">
        <f t="shared" si="6"/>
        <v>2540217.6225199597</v>
      </c>
      <c r="H49">
        <f t="shared" si="16"/>
        <v>7752953.3974081166</v>
      </c>
      <c r="I49">
        <f t="shared" si="17"/>
        <v>3.1029999999999998</v>
      </c>
      <c r="J49">
        <f t="shared" si="7"/>
        <v>0</v>
      </c>
      <c r="K49">
        <f t="shared" si="8"/>
        <v>0</v>
      </c>
      <c r="L49">
        <f t="shared" si="9"/>
        <v>18.622169999999997</v>
      </c>
      <c r="M49">
        <f t="shared" si="10"/>
        <v>18.622169999999997</v>
      </c>
      <c r="N49">
        <v>30</v>
      </c>
      <c r="S49">
        <f t="shared" si="28"/>
        <v>2</v>
      </c>
      <c r="T49">
        <f t="shared" si="29"/>
        <v>6</v>
      </c>
      <c r="U49">
        <f t="shared" si="11"/>
        <v>30</v>
      </c>
      <c r="V49">
        <f>($T$12*'10-day-rainfall'!X36+$T$13*'10-day-rainfall'!Y36+$T$14*'10-day-rainfall'!Z36+$T$15*'10-day-rainfall'!AA36)/12</f>
        <v>49.862187055709398</v>
      </c>
      <c r="Y49">
        <f t="shared" si="24"/>
        <v>0.3432594078426881</v>
      </c>
      <c r="Z49">
        <f t="shared" si="25"/>
        <v>0</v>
      </c>
      <c r="AA49">
        <f t="shared" si="12"/>
        <v>18.280942261362231</v>
      </c>
      <c r="AB49">
        <f t="shared" si="20"/>
        <v>845001.22502404684</v>
      </c>
      <c r="AC49">
        <f t="shared" si="26"/>
        <v>812095.52895359485</v>
      </c>
      <c r="AD49">
        <f t="shared" si="22"/>
        <v>0.32992121786435263</v>
      </c>
      <c r="AE49">
        <f t="shared" si="13"/>
        <v>18.279293062732197</v>
      </c>
      <c r="AF49">
        <f t="shared" si="27"/>
        <v>779195.76999821095</v>
      </c>
      <c r="AG49">
        <f t="shared" si="14"/>
        <v>0</v>
      </c>
      <c r="AH49">
        <f t="shared" si="15"/>
        <v>0</v>
      </c>
    </row>
    <row r="50" spans="1:34" x14ac:dyDescent="0.25">
      <c r="A50">
        <v>31</v>
      </c>
      <c r="B50">
        <v>0.3</v>
      </c>
      <c r="C50">
        <f t="shared" si="4"/>
        <v>3.2099999999999995</v>
      </c>
      <c r="D50">
        <f t="shared" si="5"/>
        <v>0</v>
      </c>
      <c r="E50">
        <f t="shared" si="2"/>
        <v>2242.4602605411519</v>
      </c>
      <c r="F50">
        <f t="shared" si="3"/>
        <v>1134.0701302705761</v>
      </c>
      <c r="G50">
        <f t="shared" si="6"/>
        <v>2543107.1997984941</v>
      </c>
      <c r="H50">
        <f t="shared" si="16"/>
        <v>8024911.2607560083</v>
      </c>
      <c r="I50">
        <f t="shared" si="17"/>
        <v>3.2099999999999995</v>
      </c>
      <c r="J50">
        <f t="shared" si="7"/>
        <v>0</v>
      </c>
      <c r="K50">
        <f t="shared" si="8"/>
        <v>0</v>
      </c>
      <c r="L50">
        <f t="shared" si="9"/>
        <v>18.635399999999997</v>
      </c>
      <c r="M50">
        <f t="shared" si="10"/>
        <v>18.635399999999997</v>
      </c>
      <c r="N50">
        <v>31</v>
      </c>
      <c r="S50">
        <f t="shared" si="28"/>
        <v>2</v>
      </c>
      <c r="T50">
        <f t="shared" si="29"/>
        <v>7</v>
      </c>
      <c r="U50">
        <f t="shared" si="11"/>
        <v>31</v>
      </c>
      <c r="V50">
        <f>($T$12*'10-day-rainfall'!X37+$T$13*'10-day-rainfall'!Y37+$T$14*'10-day-rainfall'!Z37+$T$15*'10-day-rainfall'!AA37)/12</f>
        <v>49.862187055709398</v>
      </c>
      <c r="Y50">
        <f t="shared" si="24"/>
        <v>0.31658032737715669</v>
      </c>
      <c r="Z50">
        <f t="shared" si="25"/>
        <v>0</v>
      </c>
      <c r="AA50">
        <f t="shared" si="12"/>
        <v>18.277643530198127</v>
      </c>
      <c r="AB50">
        <f t="shared" si="20"/>
        <v>779195.76999821095</v>
      </c>
      <c r="AC50">
        <f t="shared" si="26"/>
        <v>746296.01164385432</v>
      </c>
      <c r="AD50">
        <f t="shared" si="22"/>
        <v>0.30322911641249151</v>
      </c>
      <c r="AE50">
        <f t="shared" si="13"/>
        <v>18.275992721590068</v>
      </c>
      <c r="AF50">
        <f t="shared" si="27"/>
        <v>713402.19620048674</v>
      </c>
      <c r="AG50">
        <f t="shared" si="14"/>
        <v>0</v>
      </c>
      <c r="AH50">
        <f t="shared" si="15"/>
        <v>0</v>
      </c>
    </row>
    <row r="51" spans="1:34" x14ac:dyDescent="0.25">
      <c r="A51">
        <v>32</v>
      </c>
      <c r="B51">
        <v>0.31</v>
      </c>
      <c r="C51">
        <f t="shared" si="4"/>
        <v>3.3169999999999997</v>
      </c>
      <c r="D51">
        <f t="shared" si="5"/>
        <v>0</v>
      </c>
      <c r="E51">
        <f t="shared" si="2"/>
        <v>2243.3162605411521</v>
      </c>
      <c r="F51">
        <f t="shared" si="3"/>
        <v>1134.9261302705761</v>
      </c>
      <c r="G51">
        <f t="shared" si="6"/>
        <v>2545998.2425490292</v>
      </c>
      <c r="H51">
        <f t="shared" si="16"/>
        <v>8297178.3872772502</v>
      </c>
      <c r="I51">
        <f t="shared" si="17"/>
        <v>3.3169999999999997</v>
      </c>
      <c r="J51">
        <f t="shared" si="7"/>
        <v>0</v>
      </c>
      <c r="K51">
        <f t="shared" si="8"/>
        <v>0</v>
      </c>
      <c r="L51">
        <f t="shared" si="9"/>
        <v>18.648629999999997</v>
      </c>
      <c r="M51">
        <f t="shared" si="10"/>
        <v>18.648629999999997</v>
      </c>
      <c r="N51">
        <v>32</v>
      </c>
      <c r="S51">
        <f t="shared" si="28"/>
        <v>2</v>
      </c>
      <c r="T51">
        <f t="shared" si="29"/>
        <v>8</v>
      </c>
      <c r="U51">
        <f t="shared" si="11"/>
        <v>32</v>
      </c>
      <c r="V51">
        <f>($T$12*'10-day-rainfall'!X38+$T$13*'10-day-rainfall'!Y38+$T$14*'10-day-rainfall'!Z38+$T$15*'10-day-rainfall'!AA38)/12</f>
        <v>49.862187055709398</v>
      </c>
      <c r="Y51">
        <f t="shared" si="24"/>
        <v>0.28988031716944151</v>
      </c>
      <c r="Z51">
        <f t="shared" si="25"/>
        <v>0</v>
      </c>
      <c r="AA51">
        <f t="shared" si="12"/>
        <v>18.274342211178986</v>
      </c>
      <c r="AB51">
        <f t="shared" si="20"/>
        <v>713402.19620048674</v>
      </c>
      <c r="AC51">
        <f t="shared" si="26"/>
        <v>680508.38022036455</v>
      </c>
      <c r="AD51">
        <f t="shared" si="22"/>
        <v>0.27653151770856854</v>
      </c>
      <c r="AE51">
        <f t="shared" si="13"/>
        <v>18.272691700740975</v>
      </c>
      <c r="AF51">
        <f t="shared" si="27"/>
        <v>647620.50607781927</v>
      </c>
      <c r="AG51">
        <f t="shared" si="14"/>
        <v>0</v>
      </c>
      <c r="AH51">
        <f t="shared" si="15"/>
        <v>0</v>
      </c>
    </row>
    <row r="52" spans="1:34" x14ac:dyDescent="0.25">
      <c r="A52">
        <v>33</v>
      </c>
      <c r="B52">
        <v>0.32</v>
      </c>
      <c r="C52">
        <f t="shared" si="4"/>
        <v>3.4239999999999999</v>
      </c>
      <c r="D52">
        <f t="shared" si="5"/>
        <v>0</v>
      </c>
      <c r="E52">
        <f t="shared" ref="E52:E83" si="30">IF($C52&lt;$C$5,0,$E$14+2*$C$7*($C52-$C$5))</f>
        <v>2244.1722605411519</v>
      </c>
      <c r="F52">
        <f t="shared" ref="F52:F83" si="31">IF($C52&lt;$C$5,0,$C$14+2*$C$7*($C52-$C$5))</f>
        <v>1135.7821302705761</v>
      </c>
      <c r="G52">
        <f t="shared" si="6"/>
        <v>2548890.750771564</v>
      </c>
      <c r="H52">
        <f t="shared" si="16"/>
        <v>8569754.9337773416</v>
      </c>
      <c r="I52">
        <f t="shared" si="17"/>
        <v>3.4239999999999999</v>
      </c>
      <c r="J52">
        <f t="shared" si="7"/>
        <v>0</v>
      </c>
      <c r="K52">
        <f t="shared" si="8"/>
        <v>0</v>
      </c>
      <c r="L52">
        <f t="shared" si="9"/>
        <v>18.661859999999997</v>
      </c>
      <c r="M52">
        <f t="shared" si="10"/>
        <v>18.661859999999997</v>
      </c>
      <c r="N52">
        <v>33</v>
      </c>
      <c r="S52">
        <f t="shared" si="28"/>
        <v>2</v>
      </c>
      <c r="T52">
        <f t="shared" si="29"/>
        <v>9</v>
      </c>
      <c r="U52">
        <f t="shared" si="11"/>
        <v>33</v>
      </c>
      <c r="V52">
        <f>($T$12*'10-day-rainfall'!X39+$T$13*'10-day-rainfall'!Y39+$T$14*'10-day-rainfall'!Z39+$T$15*'10-day-rainfall'!AA39)/12</f>
        <v>49.862187055709398</v>
      </c>
      <c r="Y52">
        <f t="shared" si="24"/>
        <v>0.26318512953370415</v>
      </c>
      <c r="Z52">
        <f t="shared" si="25"/>
        <v>0</v>
      </c>
      <c r="AA52">
        <f t="shared" si="12"/>
        <v>18.27104148844608</v>
      </c>
      <c r="AB52">
        <f t="shared" si="20"/>
        <v>647620.50607781927</v>
      </c>
      <c r="AC52">
        <f t="shared" si="26"/>
        <v>614732.63139861636</v>
      </c>
      <c r="AD52">
        <f t="shared" si="22"/>
        <v>0.24983874114105617</v>
      </c>
      <c r="AE52">
        <f t="shared" si="13"/>
        <v>18.269391276124264</v>
      </c>
      <c r="AF52">
        <f t="shared" si="27"/>
        <v>581850.69748377195</v>
      </c>
      <c r="AG52">
        <f t="shared" si="14"/>
        <v>0</v>
      </c>
      <c r="AH52">
        <f t="shared" si="15"/>
        <v>0</v>
      </c>
    </row>
    <row r="53" spans="1:34" x14ac:dyDescent="0.25">
      <c r="A53">
        <v>34</v>
      </c>
      <c r="B53">
        <v>0.33</v>
      </c>
      <c r="C53">
        <f t="shared" ref="C53:C84" si="32">$C$20+B53*(MAX($C$6,$C$6+$C$5-$C$10))</f>
        <v>3.5310000000000001</v>
      </c>
      <c r="D53">
        <f t="shared" si="5"/>
        <v>0</v>
      </c>
      <c r="E53">
        <f t="shared" si="30"/>
        <v>2245.0282605411521</v>
      </c>
      <c r="F53">
        <f t="shared" si="31"/>
        <v>1136.6381302705761</v>
      </c>
      <c r="G53">
        <f t="shared" si="6"/>
        <v>2551784.7244660989</v>
      </c>
      <c r="H53">
        <f t="shared" si="16"/>
        <v>8842641.057061784</v>
      </c>
      <c r="I53">
        <f t="shared" si="17"/>
        <v>3.5310000000000001</v>
      </c>
      <c r="J53">
        <f t="shared" si="7"/>
        <v>0</v>
      </c>
      <c r="K53">
        <f t="shared" si="8"/>
        <v>0</v>
      </c>
      <c r="L53">
        <f t="shared" si="9"/>
        <v>18.675089999999997</v>
      </c>
      <c r="M53">
        <f t="shared" si="10"/>
        <v>18.675089999999997</v>
      </c>
      <c r="N53">
        <v>34</v>
      </c>
      <c r="S53">
        <f t="shared" si="28"/>
        <v>2</v>
      </c>
      <c r="T53">
        <f t="shared" si="29"/>
        <v>10</v>
      </c>
      <c r="U53">
        <f t="shared" si="11"/>
        <v>34</v>
      </c>
      <c r="V53">
        <f>($T$12*'10-day-rainfall'!X40+$T$13*'10-day-rainfall'!Y40+$T$14*'10-day-rainfall'!Z40+$T$15*'10-day-rainfall'!AA40)/12</f>
        <v>49.862187055709398</v>
      </c>
      <c r="Y53">
        <f t="shared" si="24"/>
        <v>0.23649476359888882</v>
      </c>
      <c r="Z53">
        <f t="shared" si="25"/>
        <v>0</v>
      </c>
      <c r="AA53">
        <f t="shared" si="12"/>
        <v>18.267741361891712</v>
      </c>
      <c r="AB53">
        <f t="shared" si="20"/>
        <v>581850.69748377195</v>
      </c>
      <c r="AC53">
        <f t="shared" si="26"/>
        <v>548968.76303236687</v>
      </c>
      <c r="AD53">
        <f t="shared" si="22"/>
        <v>0.22315078583897716</v>
      </c>
      <c r="AE53">
        <f t="shared" si="13"/>
        <v>18.266091447632238</v>
      </c>
      <c r="AF53">
        <f t="shared" si="27"/>
        <v>516092.76827229589</v>
      </c>
      <c r="AG53">
        <f t="shared" si="14"/>
        <v>0</v>
      </c>
      <c r="AH53">
        <f t="shared" si="15"/>
        <v>0</v>
      </c>
    </row>
    <row r="54" spans="1:34" x14ac:dyDescent="0.25">
      <c r="A54">
        <v>35</v>
      </c>
      <c r="B54">
        <v>0.34</v>
      </c>
      <c r="C54">
        <f t="shared" si="32"/>
        <v>3.6379999999999999</v>
      </c>
      <c r="D54">
        <f t="shared" si="5"/>
        <v>0</v>
      </c>
      <c r="E54">
        <f t="shared" si="30"/>
        <v>2245.8842605411519</v>
      </c>
      <c r="F54">
        <f t="shared" si="31"/>
        <v>1137.4941302705761</v>
      </c>
      <c r="G54">
        <f t="shared" si="6"/>
        <v>2554680.1636326336</v>
      </c>
      <c r="H54">
        <f t="shared" si="16"/>
        <v>9115836.9139360767</v>
      </c>
      <c r="I54">
        <f t="shared" si="17"/>
        <v>3.6379999999999999</v>
      </c>
      <c r="J54">
        <f t="shared" si="7"/>
        <v>0</v>
      </c>
      <c r="K54">
        <f t="shared" si="8"/>
        <v>0</v>
      </c>
      <c r="L54">
        <f t="shared" si="9"/>
        <v>18.688319999999997</v>
      </c>
      <c r="M54">
        <f t="shared" si="10"/>
        <v>18.688319999999997</v>
      </c>
      <c r="N54">
        <v>35</v>
      </c>
      <c r="S54">
        <f t="shared" si="28"/>
        <v>2</v>
      </c>
      <c r="T54">
        <f t="shared" si="29"/>
        <v>11</v>
      </c>
      <c r="U54">
        <f t="shared" si="11"/>
        <v>35</v>
      </c>
      <c r="V54">
        <f>($T$12*'10-day-rainfall'!X41+$T$13*'10-day-rainfall'!Y41+$T$14*'10-day-rainfall'!Z41+$T$15*'10-day-rainfall'!AA41)/12</f>
        <v>49.862187055709398</v>
      </c>
      <c r="Y54">
        <f t="shared" si="24"/>
        <v>0.20980436717245399</v>
      </c>
      <c r="Z54">
        <f t="shared" si="25"/>
        <v>0</v>
      </c>
      <c r="AA54">
        <f t="shared" si="12"/>
        <v>18.264441231567208</v>
      </c>
      <c r="AB54">
        <f t="shared" si="20"/>
        <v>516092.76827229589</v>
      </c>
      <c r="AC54">
        <f t="shared" si="26"/>
        <v>483216.7740554749</v>
      </c>
      <c r="AD54">
        <f t="shared" si="22"/>
        <v>0.19644735561762033</v>
      </c>
      <c r="AE54">
        <f t="shared" si="13"/>
        <v>18.262789705745991</v>
      </c>
      <c r="AF54">
        <f t="shared" si="27"/>
        <v>450346.7253316103</v>
      </c>
      <c r="AG54">
        <f t="shared" si="14"/>
        <v>0</v>
      </c>
      <c r="AH54">
        <f t="shared" si="15"/>
        <v>0</v>
      </c>
    </row>
    <row r="55" spans="1:34" x14ac:dyDescent="0.25">
      <c r="A55">
        <v>36</v>
      </c>
      <c r="B55">
        <v>0.35000000000000003</v>
      </c>
      <c r="C55">
        <f t="shared" si="32"/>
        <v>3.7450000000000001</v>
      </c>
      <c r="D55">
        <f t="shared" si="5"/>
        <v>0</v>
      </c>
      <c r="E55">
        <f t="shared" si="30"/>
        <v>2246.7402605411521</v>
      </c>
      <c r="F55">
        <f t="shared" si="31"/>
        <v>1138.3501302705761</v>
      </c>
      <c r="G55">
        <f t="shared" si="6"/>
        <v>2557577.0682711685</v>
      </c>
      <c r="H55">
        <f t="shared" si="16"/>
        <v>9389342.661205722</v>
      </c>
      <c r="I55">
        <f t="shared" si="17"/>
        <v>3.7450000000000001</v>
      </c>
      <c r="J55">
        <f t="shared" si="7"/>
        <v>0</v>
      </c>
      <c r="K55">
        <f t="shared" si="8"/>
        <v>0</v>
      </c>
      <c r="L55">
        <f t="shared" si="9"/>
        <v>18.701549999999997</v>
      </c>
      <c r="M55">
        <f t="shared" si="10"/>
        <v>18.701549999999997</v>
      </c>
      <c r="N55">
        <v>36</v>
      </c>
      <c r="S55">
        <f t="shared" si="28"/>
        <v>2</v>
      </c>
      <c r="T55">
        <f t="shared" si="29"/>
        <v>12</v>
      </c>
      <c r="U55">
        <f t="shared" si="11"/>
        <v>36</v>
      </c>
      <c r="V55">
        <f>($T$12*'10-day-rainfall'!X42+$T$13*'10-day-rainfall'!Y42+$T$14*'10-day-rainfall'!Z42+$T$15*'10-day-rainfall'!AA42)/12</f>
        <v>49.862187055709398</v>
      </c>
      <c r="Y55">
        <f t="shared" si="24"/>
        <v>0.18309275962526653</v>
      </c>
      <c r="Z55">
        <f t="shared" si="25"/>
        <v>0</v>
      </c>
      <c r="AA55">
        <f t="shared" si="12"/>
        <v>18.261138478596656</v>
      </c>
      <c r="AB55">
        <f t="shared" si="20"/>
        <v>450346.7253316103</v>
      </c>
      <c r="AC55">
        <f t="shared" si="26"/>
        <v>417476.67607013631</v>
      </c>
      <c r="AD55">
        <f t="shared" si="22"/>
        <v>0.16973816341449027</v>
      </c>
      <c r="AE55">
        <f t="shared" si="13"/>
        <v>18.259487251420314</v>
      </c>
      <c r="AF55">
        <f t="shared" si="27"/>
        <v>384612.57122649718</v>
      </c>
      <c r="AG55">
        <f t="shared" si="14"/>
        <v>0</v>
      </c>
      <c r="AH55">
        <f t="shared" si="15"/>
        <v>0</v>
      </c>
    </row>
    <row r="56" spans="1:34" x14ac:dyDescent="0.25">
      <c r="A56">
        <v>37</v>
      </c>
      <c r="B56">
        <v>0.36</v>
      </c>
      <c r="C56">
        <f t="shared" si="32"/>
        <v>3.8519999999999994</v>
      </c>
      <c r="D56">
        <f t="shared" si="5"/>
        <v>0</v>
      </c>
      <c r="E56">
        <f t="shared" si="30"/>
        <v>2247.5962605411519</v>
      </c>
      <c r="F56">
        <f t="shared" si="31"/>
        <v>1139.2061302705761</v>
      </c>
      <c r="G56">
        <f t="shared" si="6"/>
        <v>2560475.4383817031</v>
      </c>
      <c r="H56">
        <f t="shared" si="16"/>
        <v>9663158.4556762185</v>
      </c>
      <c r="I56">
        <f t="shared" si="17"/>
        <v>3.8519999999999994</v>
      </c>
      <c r="J56">
        <f t="shared" si="7"/>
        <v>0</v>
      </c>
      <c r="K56">
        <f t="shared" si="8"/>
        <v>0</v>
      </c>
      <c r="L56">
        <f t="shared" si="9"/>
        <v>18.714779999999998</v>
      </c>
      <c r="M56">
        <f t="shared" si="10"/>
        <v>18.714779999999998</v>
      </c>
      <c r="N56">
        <v>37</v>
      </c>
      <c r="S56">
        <f t="shared" si="28"/>
        <v>2</v>
      </c>
      <c r="T56">
        <f t="shared" si="29"/>
        <v>13</v>
      </c>
      <c r="U56">
        <f t="shared" si="11"/>
        <v>37</v>
      </c>
      <c r="V56">
        <f>($T$12*'10-day-rainfall'!X43+$T$13*'10-day-rainfall'!Y43+$T$14*'10-day-rainfall'!Z43+$T$15*'10-day-rainfall'!AA43)/12</f>
        <v>49.862187055709398</v>
      </c>
      <c r="Y56">
        <f t="shared" si="24"/>
        <v>0.1563859823293885</v>
      </c>
      <c r="Z56">
        <f t="shared" si="25"/>
        <v>0</v>
      </c>
      <c r="AA56">
        <f t="shared" si="12"/>
        <v>18.257836322861849</v>
      </c>
      <c r="AB56">
        <f t="shared" si="20"/>
        <v>384612.57122649718</v>
      </c>
      <c r="AC56">
        <f t="shared" si="26"/>
        <v>351748.46584534587</v>
      </c>
      <c r="AD56">
        <f t="shared" si="22"/>
        <v>0.1430338010259038</v>
      </c>
      <c r="AE56">
        <f t="shared" si="13"/>
        <v>18.256185394276379</v>
      </c>
      <c r="AF56">
        <f t="shared" si="27"/>
        <v>318890.3038071022</v>
      </c>
      <c r="AG56">
        <f t="shared" si="14"/>
        <v>0</v>
      </c>
      <c r="AH56">
        <f t="shared" si="15"/>
        <v>0</v>
      </c>
    </row>
    <row r="57" spans="1:34" x14ac:dyDescent="0.25">
      <c r="A57">
        <v>38</v>
      </c>
      <c r="B57">
        <v>0.37</v>
      </c>
      <c r="C57">
        <f t="shared" si="32"/>
        <v>3.9589999999999996</v>
      </c>
      <c r="D57">
        <f t="shared" si="5"/>
        <v>0</v>
      </c>
      <c r="E57">
        <f t="shared" si="30"/>
        <v>2248.4522605411521</v>
      </c>
      <c r="F57">
        <f t="shared" si="31"/>
        <v>1140.0621302705761</v>
      </c>
      <c r="G57">
        <f t="shared" si="6"/>
        <v>2563375.2739642384</v>
      </c>
      <c r="H57">
        <f t="shared" si="16"/>
        <v>9937284.4541530702</v>
      </c>
      <c r="I57">
        <f t="shared" si="17"/>
        <v>3.9589999999999996</v>
      </c>
      <c r="J57">
        <f t="shared" si="7"/>
        <v>0</v>
      </c>
      <c r="K57">
        <f t="shared" si="8"/>
        <v>0</v>
      </c>
      <c r="L57">
        <f t="shared" si="9"/>
        <v>18.728009999999998</v>
      </c>
      <c r="M57">
        <f t="shared" si="10"/>
        <v>18.728009999999998</v>
      </c>
      <c r="N57">
        <v>38</v>
      </c>
      <c r="S57">
        <f t="shared" si="28"/>
        <v>2</v>
      </c>
      <c r="T57">
        <f t="shared" si="29"/>
        <v>14</v>
      </c>
      <c r="U57">
        <f t="shared" si="11"/>
        <v>38</v>
      </c>
      <c r="V57">
        <f>($T$12*'10-day-rainfall'!X44+$T$13*'10-day-rainfall'!Y44+$T$14*'10-day-rainfall'!Z44+$T$15*'10-day-rainfall'!AA44)/12</f>
        <v>49.862187055709398</v>
      </c>
      <c r="Y57">
        <f t="shared" si="24"/>
        <v>0.12968403441136711</v>
      </c>
      <c r="Z57">
        <f t="shared" si="25"/>
        <v>0</v>
      </c>
      <c r="AA57">
        <f t="shared" si="12"/>
        <v>18.254534764254789</v>
      </c>
      <c r="AB57">
        <f t="shared" si="20"/>
        <v>318890.3038071022</v>
      </c>
      <c r="AC57">
        <f t="shared" si="26"/>
        <v>286032.14123144356</v>
      </c>
      <c r="AD57">
        <f t="shared" si="22"/>
        <v>0.116334267578487</v>
      </c>
      <c r="AE57">
        <f t="shared" si="13"/>
        <v>18.252884134206198</v>
      </c>
      <c r="AF57">
        <f t="shared" si="27"/>
        <v>253179.92092395987</v>
      </c>
      <c r="AG57">
        <f t="shared" si="14"/>
        <v>0</v>
      </c>
      <c r="AH57">
        <f t="shared" si="15"/>
        <v>0</v>
      </c>
    </row>
    <row r="58" spans="1:34" x14ac:dyDescent="0.25">
      <c r="A58">
        <v>39</v>
      </c>
      <c r="B58">
        <v>0.38</v>
      </c>
      <c r="C58">
        <f t="shared" si="32"/>
        <v>4.0659999999999998</v>
      </c>
      <c r="D58">
        <f t="shared" si="5"/>
        <v>0</v>
      </c>
      <c r="E58">
        <f t="shared" si="30"/>
        <v>2249.3082605411519</v>
      </c>
      <c r="F58">
        <f t="shared" si="31"/>
        <v>1140.9181302705761</v>
      </c>
      <c r="G58">
        <f t="shared" si="6"/>
        <v>2566276.5750187729</v>
      </c>
      <c r="H58">
        <f t="shared" si="16"/>
        <v>10211720.813441778</v>
      </c>
      <c r="I58">
        <f t="shared" si="17"/>
        <v>4.0659999999999998</v>
      </c>
      <c r="J58">
        <f t="shared" si="7"/>
        <v>0</v>
      </c>
      <c r="K58">
        <f t="shared" si="8"/>
        <v>0</v>
      </c>
      <c r="L58">
        <f t="shared" si="9"/>
        <v>18.741239999999998</v>
      </c>
      <c r="M58">
        <f t="shared" si="10"/>
        <v>18.741239999999998</v>
      </c>
      <c r="N58">
        <v>39</v>
      </c>
      <c r="S58">
        <f t="shared" si="28"/>
        <v>2</v>
      </c>
      <c r="T58">
        <f t="shared" si="29"/>
        <v>15</v>
      </c>
      <c r="U58">
        <f t="shared" si="11"/>
        <v>39</v>
      </c>
      <c r="V58">
        <f>($T$12*'10-day-rainfall'!X45+$T$13*'10-day-rainfall'!Y45+$T$14*'10-day-rainfall'!Z45+$T$15*'10-day-rainfall'!AA45)/12</f>
        <v>49.862187055709398</v>
      </c>
      <c r="Y58">
        <f t="shared" ref="Y58:Y121" si="33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0.10298226639167764</v>
      </c>
      <c r="Z58">
        <f t="shared" ref="Z58:Z121" si="34">(V59-V58)*43560/3600</f>
        <v>0</v>
      </c>
      <c r="AA58">
        <f t="shared" si="12"/>
        <v>18.25123322789123</v>
      </c>
      <c r="AB58">
        <f t="shared" si="20"/>
        <v>253179.92092395984</v>
      </c>
      <c r="AC58">
        <f t="shared" ref="AC58:AC121" si="35">MAX(0,AB58+(Z58-AA58)*1800)</f>
        <v>220327.70111375564</v>
      </c>
      <c r="AD58">
        <f t="shared" si="22"/>
        <v>8.9619452943811406E-2</v>
      </c>
      <c r="AE58">
        <f t="shared" si="13"/>
        <v>18.249580984695761</v>
      </c>
      <c r="AF58">
        <f t="shared" ref="AF58:AF121" si="36">MAX(0,AB58+(Z58-AE58)*3600)</f>
        <v>187481.4293790551</v>
      </c>
      <c r="AG58">
        <f t="shared" si="14"/>
        <v>0</v>
      </c>
      <c r="AH58">
        <f t="shared" si="15"/>
        <v>0</v>
      </c>
    </row>
    <row r="59" spans="1:34" x14ac:dyDescent="0.25">
      <c r="A59">
        <v>40</v>
      </c>
      <c r="B59">
        <v>0.39</v>
      </c>
      <c r="C59">
        <f t="shared" si="32"/>
        <v>4.173</v>
      </c>
      <c r="D59">
        <f t="shared" si="5"/>
        <v>0</v>
      </c>
      <c r="E59">
        <f t="shared" si="30"/>
        <v>2250.1642605411521</v>
      </c>
      <c r="F59">
        <f t="shared" si="31"/>
        <v>1141.7741302705761</v>
      </c>
      <c r="G59">
        <f t="shared" si="6"/>
        <v>2569179.341545308</v>
      </c>
      <c r="H59">
        <f t="shared" si="16"/>
        <v>10486467.690347841</v>
      </c>
      <c r="I59">
        <f t="shared" si="17"/>
        <v>4.173</v>
      </c>
      <c r="J59">
        <f t="shared" si="7"/>
        <v>0</v>
      </c>
      <c r="K59">
        <f t="shared" si="8"/>
        <v>0</v>
      </c>
      <c r="L59">
        <f t="shared" si="9"/>
        <v>18.754469999999998</v>
      </c>
      <c r="M59">
        <f t="shared" si="10"/>
        <v>18.754469999999998</v>
      </c>
      <c r="N59">
        <v>40</v>
      </c>
      <c r="S59">
        <f t="shared" si="28"/>
        <v>2</v>
      </c>
      <c r="T59">
        <f t="shared" si="29"/>
        <v>16</v>
      </c>
      <c r="U59">
        <f t="shared" si="11"/>
        <v>40</v>
      </c>
      <c r="V59">
        <f>($T$12*'10-day-rainfall'!X46+$T$13*'10-day-rainfall'!Y46+$T$14*'10-day-rainfall'!Z46+$T$15*'10-day-rainfall'!AA46)/12</f>
        <v>49.862187055709398</v>
      </c>
      <c r="Y59">
        <f t="shared" si="33"/>
        <v>7.6259058906986157E-2</v>
      </c>
      <c r="Z59">
        <f t="shared" si="34"/>
        <v>0</v>
      </c>
      <c r="AA59">
        <f t="shared" si="12"/>
        <v>18.247929040648032</v>
      </c>
      <c r="AB59">
        <f t="shared" si="20"/>
        <v>187481.4293790551</v>
      </c>
      <c r="AC59">
        <f t="shared" si="35"/>
        <v>154635.15710588865</v>
      </c>
      <c r="AD59">
        <f t="shared" si="22"/>
        <v>6.2898664651137054E-2</v>
      </c>
      <c r="AE59">
        <f t="shared" si="13"/>
        <v>18.24627709657322</v>
      </c>
      <c r="AF59">
        <f t="shared" si="36"/>
        <v>121794.83183139151</v>
      </c>
      <c r="AG59">
        <f t="shared" si="14"/>
        <v>0</v>
      </c>
      <c r="AH59">
        <f t="shared" si="15"/>
        <v>0</v>
      </c>
    </row>
    <row r="60" spans="1:34" x14ac:dyDescent="0.25">
      <c r="A60">
        <v>41</v>
      </c>
      <c r="B60">
        <v>0.4</v>
      </c>
      <c r="C60">
        <f t="shared" si="32"/>
        <v>4.28</v>
      </c>
      <c r="D60">
        <f t="shared" si="5"/>
        <v>0</v>
      </c>
      <c r="E60">
        <f t="shared" si="30"/>
        <v>2251.0202605411519</v>
      </c>
      <c r="F60">
        <f t="shared" si="31"/>
        <v>1142.630130270576</v>
      </c>
      <c r="G60">
        <f t="shared" si="6"/>
        <v>2572083.5735438424</v>
      </c>
      <c r="H60">
        <f t="shared" si="16"/>
        <v>10761525.241676761</v>
      </c>
      <c r="I60">
        <f t="shared" si="17"/>
        <v>4.28</v>
      </c>
      <c r="J60">
        <f t="shared" si="7"/>
        <v>0</v>
      </c>
      <c r="K60">
        <f t="shared" si="8"/>
        <v>0</v>
      </c>
      <c r="L60">
        <f t="shared" si="9"/>
        <v>18.767699999999998</v>
      </c>
      <c r="M60">
        <f t="shared" si="10"/>
        <v>18.767699999999998</v>
      </c>
      <c r="N60">
        <v>41</v>
      </c>
      <c r="S60">
        <f t="shared" si="28"/>
        <v>2</v>
      </c>
      <c r="T60">
        <f t="shared" si="29"/>
        <v>17</v>
      </c>
      <c r="U60">
        <f t="shared" si="11"/>
        <v>41</v>
      </c>
      <c r="V60">
        <f>($T$12*'10-day-rainfall'!X47+$T$13*'10-day-rainfall'!Y47+$T$14*'10-day-rainfall'!Z47+$T$15*'10-day-rainfall'!AA47)/12</f>
        <v>49.862187055709398</v>
      </c>
      <c r="Y60">
        <f t="shared" si="33"/>
        <v>4.9540689368320887E-2</v>
      </c>
      <c r="Z60">
        <f t="shared" si="34"/>
        <v>0</v>
      </c>
      <c r="AA60">
        <f t="shared" si="12"/>
        <v>18.24462545159199</v>
      </c>
      <c r="AB60">
        <f t="shared" si="20"/>
        <v>121794.83183139151</v>
      </c>
      <c r="AC60">
        <f t="shared" si="35"/>
        <v>88954.506018525921</v>
      </c>
      <c r="AD60">
        <f t="shared" si="22"/>
        <v>3.6182713866520506E-2</v>
      </c>
      <c r="AE60">
        <f t="shared" si="13"/>
        <v>18.242973806583681</v>
      </c>
      <c r="AF60">
        <f t="shared" si="36"/>
        <v>56120.126127690251</v>
      </c>
      <c r="AG60">
        <f t="shared" si="14"/>
        <v>0</v>
      </c>
      <c r="AH60">
        <f t="shared" si="15"/>
        <v>0</v>
      </c>
    </row>
    <row r="61" spans="1:34" x14ac:dyDescent="0.25">
      <c r="A61">
        <v>42</v>
      </c>
      <c r="B61">
        <v>0.41000000000000003</v>
      </c>
      <c r="C61">
        <f t="shared" si="32"/>
        <v>4.3870000000000005</v>
      </c>
      <c r="D61">
        <f t="shared" si="5"/>
        <v>0</v>
      </c>
      <c r="E61">
        <f t="shared" si="30"/>
        <v>2251.8762605411521</v>
      </c>
      <c r="F61">
        <f t="shared" si="31"/>
        <v>1143.486130270576</v>
      </c>
      <c r="G61">
        <f t="shared" si="6"/>
        <v>2574989.2710143775</v>
      </c>
      <c r="H61">
        <f t="shared" si="16"/>
        <v>11036893.624234037</v>
      </c>
      <c r="I61">
        <f t="shared" si="17"/>
        <v>4.3870000000000005</v>
      </c>
      <c r="J61">
        <f t="shared" si="7"/>
        <v>0</v>
      </c>
      <c r="K61">
        <f t="shared" si="8"/>
        <v>0</v>
      </c>
      <c r="L61">
        <f t="shared" si="9"/>
        <v>18.780929999999998</v>
      </c>
      <c r="M61">
        <f t="shared" si="10"/>
        <v>18.780929999999998</v>
      </c>
      <c r="N61">
        <v>42</v>
      </c>
      <c r="S61">
        <f t="shared" si="28"/>
        <v>2</v>
      </c>
      <c r="T61">
        <f t="shared" si="29"/>
        <v>18</v>
      </c>
      <c r="U61">
        <f t="shared" si="11"/>
        <v>42</v>
      </c>
      <c r="V61">
        <f>($T$12*'10-day-rainfall'!X48+$T$13*'10-day-rainfall'!Y48+$T$14*'10-day-rainfall'!Z48+$T$15*'10-day-rainfall'!AA48)/12</f>
        <v>49.862187055709398</v>
      </c>
      <c r="Y61">
        <f t="shared" si="33"/>
        <v>2.282715689982432E-2</v>
      </c>
      <c r="Z61">
        <f t="shared" si="34"/>
        <v>0</v>
      </c>
      <c r="AA61">
        <f t="shared" si="12"/>
        <v>18.241322460614807</v>
      </c>
      <c r="AB61">
        <f t="shared" si="20"/>
        <v>56120.126127690251</v>
      </c>
      <c r="AC61">
        <f t="shared" si="35"/>
        <v>23285.745698583596</v>
      </c>
      <c r="AD61">
        <f t="shared" si="22"/>
        <v>9.4715997141835723E-3</v>
      </c>
      <c r="AE61">
        <f t="shared" si="13"/>
        <v>18.239671114618865</v>
      </c>
      <c r="AF61">
        <f t="shared" si="36"/>
        <v>0</v>
      </c>
      <c r="AG61">
        <f t="shared" si="14"/>
        <v>0</v>
      </c>
      <c r="AH61">
        <f t="shared" si="15"/>
        <v>0</v>
      </c>
    </row>
    <row r="62" spans="1:34" x14ac:dyDescent="0.25">
      <c r="A62">
        <v>43</v>
      </c>
      <c r="B62">
        <v>0.42</v>
      </c>
      <c r="C62">
        <f t="shared" si="32"/>
        <v>4.4939999999999998</v>
      </c>
      <c r="D62">
        <f t="shared" si="5"/>
        <v>0</v>
      </c>
      <c r="E62">
        <f t="shared" si="30"/>
        <v>2252.7322605411518</v>
      </c>
      <c r="F62">
        <f t="shared" si="31"/>
        <v>1144.342130270576</v>
      </c>
      <c r="G62">
        <f t="shared" si="6"/>
        <v>2577896.4339569118</v>
      </c>
      <c r="H62">
        <f t="shared" si="16"/>
        <v>11312572.994825169</v>
      </c>
      <c r="I62">
        <f t="shared" si="17"/>
        <v>4.4939999999999998</v>
      </c>
      <c r="J62">
        <f t="shared" si="7"/>
        <v>0</v>
      </c>
      <c r="K62">
        <f t="shared" si="8"/>
        <v>0</v>
      </c>
      <c r="L62">
        <f t="shared" si="9"/>
        <v>18.794159999999998</v>
      </c>
      <c r="M62">
        <f t="shared" si="10"/>
        <v>18.794159999999998</v>
      </c>
      <c r="N62">
        <v>43</v>
      </c>
      <c r="S62">
        <f t="shared" si="28"/>
        <v>2</v>
      </c>
      <c r="T62">
        <f t="shared" si="29"/>
        <v>19</v>
      </c>
      <c r="U62">
        <f t="shared" si="11"/>
        <v>43</v>
      </c>
      <c r="V62">
        <f>($T$12*'10-day-rainfall'!X49+$T$13*'10-day-rainfall'!Y49+$T$14*'10-day-rainfall'!Z49+$T$15*'10-day-rainfall'!AA49)/12</f>
        <v>49.862187055709398</v>
      </c>
      <c r="Y62">
        <f t="shared" si="33"/>
        <v>0</v>
      </c>
      <c r="Z62">
        <f t="shared" si="34"/>
        <v>0</v>
      </c>
      <c r="AA62">
        <f t="shared" si="12"/>
        <v>18.238499999999998</v>
      </c>
      <c r="AB62">
        <f t="shared" si="20"/>
        <v>0</v>
      </c>
      <c r="AC62">
        <f t="shared" si="35"/>
        <v>0</v>
      </c>
      <c r="AD62">
        <f t="shared" si="22"/>
        <v>0</v>
      </c>
      <c r="AE62">
        <f t="shared" si="13"/>
        <v>18.238499999999998</v>
      </c>
      <c r="AF62">
        <f t="shared" si="36"/>
        <v>0</v>
      </c>
      <c r="AG62">
        <f t="shared" si="14"/>
        <v>0</v>
      </c>
      <c r="AH62">
        <f t="shared" si="15"/>
        <v>0</v>
      </c>
    </row>
    <row r="63" spans="1:34" x14ac:dyDescent="0.25">
      <c r="A63">
        <v>44</v>
      </c>
      <c r="B63">
        <v>0.43</v>
      </c>
      <c r="C63">
        <f t="shared" si="32"/>
        <v>4.601</v>
      </c>
      <c r="D63">
        <f t="shared" si="5"/>
        <v>0</v>
      </c>
      <c r="E63">
        <f t="shared" si="30"/>
        <v>2253.5882605411521</v>
      </c>
      <c r="F63">
        <f t="shared" si="31"/>
        <v>1145.198130270576</v>
      </c>
      <c r="G63">
        <f t="shared" si="6"/>
        <v>2580805.0623714472</v>
      </c>
      <c r="H63">
        <f t="shared" si="16"/>
        <v>11588563.510255665</v>
      </c>
      <c r="I63">
        <f t="shared" si="17"/>
        <v>4.601</v>
      </c>
      <c r="J63">
        <f t="shared" si="7"/>
        <v>0</v>
      </c>
      <c r="K63">
        <f t="shared" si="8"/>
        <v>0</v>
      </c>
      <c r="L63">
        <f t="shared" si="9"/>
        <v>18.807389999999998</v>
      </c>
      <c r="M63">
        <f t="shared" si="10"/>
        <v>18.807389999999998</v>
      </c>
      <c r="N63">
        <v>44</v>
      </c>
      <c r="S63">
        <f t="shared" si="28"/>
        <v>2</v>
      </c>
      <c r="T63">
        <f t="shared" si="29"/>
        <v>20</v>
      </c>
      <c r="U63">
        <f t="shared" si="11"/>
        <v>44</v>
      </c>
      <c r="V63">
        <f>($T$12*'10-day-rainfall'!X50+$T$13*'10-day-rainfall'!Y50+$T$14*'10-day-rainfall'!Z50+$T$15*'10-day-rainfall'!AA50)/12</f>
        <v>49.862187055709398</v>
      </c>
      <c r="Y63">
        <f t="shared" si="33"/>
        <v>0</v>
      </c>
      <c r="Z63">
        <f t="shared" si="34"/>
        <v>0</v>
      </c>
      <c r="AA63">
        <f t="shared" si="12"/>
        <v>18.238499999999998</v>
      </c>
      <c r="AB63">
        <f t="shared" si="20"/>
        <v>0</v>
      </c>
      <c r="AC63">
        <f t="shared" si="35"/>
        <v>0</v>
      </c>
      <c r="AD63">
        <f t="shared" si="22"/>
        <v>0</v>
      </c>
      <c r="AE63">
        <f t="shared" si="13"/>
        <v>18.238499999999998</v>
      </c>
      <c r="AF63">
        <f t="shared" si="36"/>
        <v>0</v>
      </c>
      <c r="AG63">
        <f t="shared" si="14"/>
        <v>0</v>
      </c>
      <c r="AH63">
        <f t="shared" si="15"/>
        <v>0</v>
      </c>
    </row>
    <row r="64" spans="1:34" x14ac:dyDescent="0.25">
      <c r="A64">
        <v>45</v>
      </c>
      <c r="B64">
        <v>0.44</v>
      </c>
      <c r="C64">
        <f t="shared" si="32"/>
        <v>4.7079999999999993</v>
      </c>
      <c r="D64">
        <f t="shared" si="5"/>
        <v>0</v>
      </c>
      <c r="E64">
        <f t="shared" si="30"/>
        <v>2254.4442605411523</v>
      </c>
      <c r="F64">
        <f t="shared" si="31"/>
        <v>1146.054130270576</v>
      </c>
      <c r="G64">
        <f t="shared" si="6"/>
        <v>2583715.1562579824</v>
      </c>
      <c r="H64">
        <f t="shared" si="16"/>
        <v>11864865.327331018</v>
      </c>
      <c r="I64">
        <f t="shared" si="17"/>
        <v>4.7079999999999993</v>
      </c>
      <c r="J64">
        <f t="shared" si="7"/>
        <v>0</v>
      </c>
      <c r="K64">
        <f t="shared" si="8"/>
        <v>0</v>
      </c>
      <c r="L64">
        <f t="shared" si="9"/>
        <v>18.820619999999998</v>
      </c>
      <c r="M64">
        <f t="shared" si="10"/>
        <v>18.820619999999998</v>
      </c>
      <c r="N64">
        <v>45</v>
      </c>
      <c r="S64">
        <f t="shared" si="28"/>
        <v>2</v>
      </c>
      <c r="T64">
        <f t="shared" si="29"/>
        <v>21</v>
      </c>
      <c r="U64">
        <f t="shared" si="11"/>
        <v>45</v>
      </c>
      <c r="V64">
        <f>($T$12*'10-day-rainfall'!X51+$T$13*'10-day-rainfall'!Y51+$T$14*'10-day-rainfall'!Z51+$T$15*'10-day-rainfall'!AA51)/12</f>
        <v>49.862187055709398</v>
      </c>
      <c r="Y64">
        <f t="shared" si="33"/>
        <v>0</v>
      </c>
      <c r="Z64">
        <f t="shared" si="34"/>
        <v>0</v>
      </c>
      <c r="AA64">
        <f t="shared" si="12"/>
        <v>18.238499999999998</v>
      </c>
      <c r="AB64">
        <f t="shared" si="20"/>
        <v>0</v>
      </c>
      <c r="AC64">
        <f t="shared" si="35"/>
        <v>0</v>
      </c>
      <c r="AD64">
        <f t="shared" si="22"/>
        <v>0</v>
      </c>
      <c r="AE64">
        <f t="shared" si="13"/>
        <v>18.238499999999998</v>
      </c>
      <c r="AF64">
        <f t="shared" si="36"/>
        <v>0</v>
      </c>
      <c r="AG64">
        <f t="shared" si="14"/>
        <v>0</v>
      </c>
      <c r="AH64">
        <f t="shared" si="15"/>
        <v>0</v>
      </c>
    </row>
    <row r="65" spans="1:34" x14ac:dyDescent="0.25">
      <c r="A65">
        <v>46</v>
      </c>
      <c r="B65">
        <v>0.45</v>
      </c>
      <c r="C65">
        <f t="shared" si="32"/>
        <v>4.8149999999999995</v>
      </c>
      <c r="D65">
        <f t="shared" si="5"/>
        <v>0</v>
      </c>
      <c r="E65">
        <f t="shared" si="30"/>
        <v>2255.3002605411521</v>
      </c>
      <c r="F65">
        <f t="shared" si="31"/>
        <v>1146.910130270576</v>
      </c>
      <c r="G65">
        <f t="shared" si="6"/>
        <v>2586626.7156165168</v>
      </c>
      <c r="H65">
        <f t="shared" si="16"/>
        <v>12141478.602856733</v>
      </c>
      <c r="I65">
        <f t="shared" si="17"/>
        <v>4.8149999999999995</v>
      </c>
      <c r="J65">
        <f t="shared" si="7"/>
        <v>0</v>
      </c>
      <c r="K65">
        <f t="shared" si="8"/>
        <v>0</v>
      </c>
      <c r="L65">
        <f t="shared" si="9"/>
        <v>18.833849999999998</v>
      </c>
      <c r="M65">
        <f t="shared" si="10"/>
        <v>18.833849999999998</v>
      </c>
      <c r="N65">
        <v>46</v>
      </c>
      <c r="S65">
        <f t="shared" si="28"/>
        <v>2</v>
      </c>
      <c r="T65">
        <f t="shared" si="29"/>
        <v>22</v>
      </c>
      <c r="U65">
        <f t="shared" si="11"/>
        <v>46</v>
      </c>
      <c r="V65">
        <f>($T$12*'10-day-rainfall'!X52+$T$13*'10-day-rainfall'!Y52+$T$14*'10-day-rainfall'!Z52+$T$15*'10-day-rainfall'!AA52)/12</f>
        <v>49.862187055709398</v>
      </c>
      <c r="Y65">
        <f t="shared" si="33"/>
        <v>0</v>
      </c>
      <c r="Z65">
        <f t="shared" si="34"/>
        <v>0</v>
      </c>
      <c r="AA65">
        <f t="shared" si="12"/>
        <v>18.238499999999998</v>
      </c>
      <c r="AB65">
        <f t="shared" si="20"/>
        <v>0</v>
      </c>
      <c r="AC65">
        <f t="shared" si="35"/>
        <v>0</v>
      </c>
      <c r="AD65">
        <f t="shared" si="22"/>
        <v>0</v>
      </c>
      <c r="AE65">
        <f t="shared" si="13"/>
        <v>18.238499999999998</v>
      </c>
      <c r="AF65">
        <f t="shared" si="36"/>
        <v>0</v>
      </c>
      <c r="AG65">
        <f t="shared" si="14"/>
        <v>0</v>
      </c>
      <c r="AH65">
        <f t="shared" si="15"/>
        <v>0</v>
      </c>
    </row>
    <row r="66" spans="1:34" x14ac:dyDescent="0.25">
      <c r="A66">
        <v>47</v>
      </c>
      <c r="B66">
        <v>0.46</v>
      </c>
      <c r="C66">
        <f t="shared" si="32"/>
        <v>4.9219999999999997</v>
      </c>
      <c r="D66">
        <f t="shared" si="5"/>
        <v>0</v>
      </c>
      <c r="E66">
        <f t="shared" si="30"/>
        <v>2256.1562605411523</v>
      </c>
      <c r="F66">
        <f t="shared" si="31"/>
        <v>1147.766130270576</v>
      </c>
      <c r="G66">
        <f t="shared" si="6"/>
        <v>2589539.7404470518</v>
      </c>
      <c r="H66">
        <f t="shared" si="16"/>
        <v>12418403.493638311</v>
      </c>
      <c r="I66">
        <f t="shared" si="17"/>
        <v>4.9219999999999997</v>
      </c>
      <c r="J66">
        <f t="shared" si="7"/>
        <v>0</v>
      </c>
      <c r="K66">
        <f t="shared" si="8"/>
        <v>0</v>
      </c>
      <c r="L66">
        <f t="shared" si="9"/>
        <v>18.847079999999998</v>
      </c>
      <c r="M66">
        <f t="shared" si="10"/>
        <v>18.847079999999998</v>
      </c>
      <c r="N66">
        <v>47</v>
      </c>
      <c r="S66">
        <f t="shared" si="28"/>
        <v>2</v>
      </c>
      <c r="T66">
        <f t="shared" si="29"/>
        <v>23</v>
      </c>
      <c r="U66">
        <f t="shared" si="11"/>
        <v>47</v>
      </c>
      <c r="V66">
        <f>($T$12*'10-day-rainfall'!X53+$T$13*'10-day-rainfall'!Y53+$T$14*'10-day-rainfall'!Z53+$T$15*'10-day-rainfall'!AA53)/12</f>
        <v>49.862187055709398</v>
      </c>
      <c r="Y66">
        <f t="shared" si="33"/>
        <v>0</v>
      </c>
      <c r="Z66">
        <f t="shared" si="34"/>
        <v>0</v>
      </c>
      <c r="AA66">
        <f t="shared" si="12"/>
        <v>18.238499999999998</v>
      </c>
      <c r="AB66">
        <f t="shared" si="20"/>
        <v>0</v>
      </c>
      <c r="AC66">
        <f t="shared" si="35"/>
        <v>0</v>
      </c>
      <c r="AD66">
        <f t="shared" si="22"/>
        <v>0</v>
      </c>
      <c r="AE66">
        <f t="shared" si="13"/>
        <v>18.238499999999998</v>
      </c>
      <c r="AF66">
        <f t="shared" si="36"/>
        <v>0</v>
      </c>
      <c r="AG66">
        <f t="shared" si="14"/>
        <v>0</v>
      </c>
      <c r="AH66">
        <f t="shared" si="15"/>
        <v>0</v>
      </c>
    </row>
    <row r="67" spans="1:34" x14ac:dyDescent="0.25">
      <c r="A67">
        <v>48</v>
      </c>
      <c r="B67">
        <v>0.47000000000000003</v>
      </c>
      <c r="C67">
        <f t="shared" si="32"/>
        <v>5.0289999999999999</v>
      </c>
      <c r="D67">
        <f t="shared" si="5"/>
        <v>0</v>
      </c>
      <c r="E67">
        <f t="shared" si="30"/>
        <v>2257.012260541152</v>
      </c>
      <c r="F67">
        <f t="shared" si="31"/>
        <v>1148.622130270576</v>
      </c>
      <c r="G67">
        <f t="shared" si="6"/>
        <v>2592454.2307495866</v>
      </c>
      <c r="H67">
        <f t="shared" si="16"/>
        <v>12695640.156481251</v>
      </c>
      <c r="I67">
        <f t="shared" si="17"/>
        <v>5.0289999999999999</v>
      </c>
      <c r="J67">
        <f t="shared" si="7"/>
        <v>0</v>
      </c>
      <c r="K67">
        <f t="shared" si="8"/>
        <v>0</v>
      </c>
      <c r="L67">
        <f t="shared" si="9"/>
        <v>18.860309999999998</v>
      </c>
      <c r="M67">
        <f t="shared" si="10"/>
        <v>18.860309999999998</v>
      </c>
      <c r="N67">
        <v>48</v>
      </c>
      <c r="S67">
        <f t="shared" si="28"/>
        <v>2</v>
      </c>
      <c r="T67">
        <f t="shared" si="29"/>
        <v>24</v>
      </c>
      <c r="U67">
        <f t="shared" si="11"/>
        <v>48</v>
      </c>
      <c r="V67">
        <f>($T$12*'10-day-rainfall'!X54+$T$13*'10-day-rainfall'!Y54+$T$14*'10-day-rainfall'!Z54+$T$15*'10-day-rainfall'!AA54)/12</f>
        <v>49.862187055709398</v>
      </c>
      <c r="Y67">
        <f t="shared" si="33"/>
        <v>0</v>
      </c>
      <c r="Z67">
        <f t="shared" si="34"/>
        <v>0</v>
      </c>
      <c r="AA67">
        <f t="shared" si="12"/>
        <v>18.238499999999998</v>
      </c>
      <c r="AB67">
        <f t="shared" si="20"/>
        <v>0</v>
      </c>
      <c r="AC67">
        <f t="shared" si="35"/>
        <v>0</v>
      </c>
      <c r="AD67">
        <f t="shared" si="22"/>
        <v>0</v>
      </c>
      <c r="AE67">
        <f t="shared" si="13"/>
        <v>18.238499999999998</v>
      </c>
      <c r="AF67">
        <f t="shared" si="36"/>
        <v>0</v>
      </c>
      <c r="AG67">
        <f t="shared" si="14"/>
        <v>0</v>
      </c>
      <c r="AH67">
        <f t="shared" si="15"/>
        <v>0</v>
      </c>
    </row>
    <row r="68" spans="1:34" x14ac:dyDescent="0.25">
      <c r="A68">
        <v>49</v>
      </c>
      <c r="B68">
        <v>0.48</v>
      </c>
      <c r="C68">
        <f t="shared" si="32"/>
        <v>5.1359999999999992</v>
      </c>
      <c r="D68">
        <f t="shared" si="5"/>
        <v>0</v>
      </c>
      <c r="E68">
        <f t="shared" si="30"/>
        <v>2257.8682605411523</v>
      </c>
      <c r="F68">
        <f t="shared" si="31"/>
        <v>1149.478130270576</v>
      </c>
      <c r="G68">
        <f t="shared" si="6"/>
        <v>2595370.1865241216</v>
      </c>
      <c r="H68">
        <f t="shared" si="16"/>
        <v>12973188.748191055</v>
      </c>
      <c r="I68">
        <f t="shared" si="17"/>
        <v>5.1359999999999992</v>
      </c>
      <c r="J68">
        <f t="shared" si="7"/>
        <v>0</v>
      </c>
      <c r="K68">
        <f t="shared" si="8"/>
        <v>0</v>
      </c>
      <c r="L68">
        <f t="shared" si="9"/>
        <v>18.873539999999998</v>
      </c>
      <c r="M68">
        <f t="shared" si="10"/>
        <v>18.873539999999998</v>
      </c>
      <c r="N68">
        <v>49</v>
      </c>
      <c r="S68">
        <f t="shared" si="28"/>
        <v>3</v>
      </c>
      <c r="T68">
        <f t="shared" si="29"/>
        <v>1</v>
      </c>
      <c r="U68">
        <f t="shared" si="11"/>
        <v>49</v>
      </c>
      <c r="V68">
        <f>($T$12*'10-day-rainfall'!X55+$T$13*'10-day-rainfall'!Y55+$T$14*'10-day-rainfall'!Z55+$T$15*'10-day-rainfall'!AA55)/12</f>
        <v>49.862187055709398</v>
      </c>
      <c r="Y68">
        <f t="shared" si="33"/>
        <v>0</v>
      </c>
      <c r="Z68">
        <f t="shared" si="34"/>
        <v>0</v>
      </c>
      <c r="AA68">
        <f t="shared" si="12"/>
        <v>18.238499999999998</v>
      </c>
      <c r="AB68">
        <f t="shared" si="20"/>
        <v>0</v>
      </c>
      <c r="AC68">
        <f t="shared" si="35"/>
        <v>0</v>
      </c>
      <c r="AD68">
        <f t="shared" si="22"/>
        <v>0</v>
      </c>
      <c r="AE68">
        <f t="shared" si="13"/>
        <v>18.238499999999998</v>
      </c>
      <c r="AF68">
        <f t="shared" si="36"/>
        <v>0</v>
      </c>
      <c r="AG68">
        <f t="shared" si="14"/>
        <v>0</v>
      </c>
      <c r="AH68">
        <f t="shared" si="15"/>
        <v>0</v>
      </c>
    </row>
    <row r="69" spans="1:34" x14ac:dyDescent="0.25">
      <c r="A69">
        <v>50</v>
      </c>
      <c r="B69">
        <v>0.49</v>
      </c>
      <c r="C69">
        <f t="shared" si="32"/>
        <v>5.2429999999999994</v>
      </c>
      <c r="D69">
        <f t="shared" si="5"/>
        <v>0</v>
      </c>
      <c r="E69">
        <f t="shared" si="30"/>
        <v>2258.724260541152</v>
      </c>
      <c r="F69">
        <f t="shared" si="31"/>
        <v>1150.334130270576</v>
      </c>
      <c r="G69">
        <f t="shared" si="6"/>
        <v>2598287.6077706562</v>
      </c>
      <c r="H69">
        <f t="shared" si="16"/>
        <v>13251049.425573226</v>
      </c>
      <c r="I69">
        <f t="shared" si="17"/>
        <v>5.2429999999999994</v>
      </c>
      <c r="J69">
        <f t="shared" si="7"/>
        <v>0</v>
      </c>
      <c r="K69">
        <f t="shared" si="8"/>
        <v>0</v>
      </c>
      <c r="L69">
        <f t="shared" si="9"/>
        <v>18.886769999999999</v>
      </c>
      <c r="M69">
        <f t="shared" si="10"/>
        <v>18.886769999999999</v>
      </c>
      <c r="N69">
        <v>50</v>
      </c>
      <c r="S69">
        <f t="shared" si="28"/>
        <v>3</v>
      </c>
      <c r="T69">
        <f t="shared" si="29"/>
        <v>2</v>
      </c>
      <c r="U69">
        <f t="shared" si="11"/>
        <v>50</v>
      </c>
      <c r="V69">
        <f>($T$12*'10-day-rainfall'!X56+$T$13*'10-day-rainfall'!Y56+$T$14*'10-day-rainfall'!Z56+$T$15*'10-day-rainfall'!AA56)/12</f>
        <v>49.862187055709398</v>
      </c>
      <c r="Y69">
        <f t="shared" si="33"/>
        <v>0</v>
      </c>
      <c r="Z69">
        <f t="shared" si="34"/>
        <v>0</v>
      </c>
      <c r="AA69">
        <f t="shared" si="12"/>
        <v>18.238499999999998</v>
      </c>
      <c r="AB69">
        <f t="shared" si="20"/>
        <v>0</v>
      </c>
      <c r="AC69">
        <f t="shared" si="35"/>
        <v>0</v>
      </c>
      <c r="AD69">
        <f t="shared" si="22"/>
        <v>0</v>
      </c>
      <c r="AE69">
        <f t="shared" si="13"/>
        <v>18.238499999999998</v>
      </c>
      <c r="AF69">
        <f t="shared" si="36"/>
        <v>0</v>
      </c>
      <c r="AG69">
        <f t="shared" si="14"/>
        <v>0</v>
      </c>
      <c r="AH69">
        <f t="shared" si="15"/>
        <v>0</v>
      </c>
    </row>
    <row r="70" spans="1:34" x14ac:dyDescent="0.25">
      <c r="A70">
        <v>51</v>
      </c>
      <c r="B70">
        <v>0.5</v>
      </c>
      <c r="C70">
        <f t="shared" si="32"/>
        <v>5.35</v>
      </c>
      <c r="D70">
        <f t="shared" si="5"/>
        <v>0</v>
      </c>
      <c r="E70">
        <f t="shared" si="30"/>
        <v>2259.5802605411523</v>
      </c>
      <c r="F70">
        <f t="shared" si="31"/>
        <v>1151.190130270576</v>
      </c>
      <c r="G70">
        <f t="shared" si="6"/>
        <v>2601206.4944891911</v>
      </c>
      <c r="H70">
        <f t="shared" si="16"/>
        <v>13529222.345433263</v>
      </c>
      <c r="I70">
        <f t="shared" si="17"/>
        <v>5.35</v>
      </c>
      <c r="J70">
        <f t="shared" si="7"/>
        <v>0</v>
      </c>
      <c r="K70">
        <f t="shared" si="8"/>
        <v>0</v>
      </c>
      <c r="L70">
        <f t="shared" si="9"/>
        <v>18.899999999999999</v>
      </c>
      <c r="M70">
        <f t="shared" si="10"/>
        <v>18.899999999999999</v>
      </c>
      <c r="N70">
        <v>51</v>
      </c>
      <c r="S70">
        <f t="shared" si="28"/>
        <v>3</v>
      </c>
      <c r="T70">
        <f t="shared" si="29"/>
        <v>3</v>
      </c>
      <c r="U70">
        <f t="shared" si="11"/>
        <v>51</v>
      </c>
      <c r="V70">
        <f>($T$12*'10-day-rainfall'!X57+$T$13*'10-day-rainfall'!Y57+$T$14*'10-day-rainfall'!Z57+$T$15*'10-day-rainfall'!AA57)/12</f>
        <v>49.862187055709398</v>
      </c>
      <c r="Y70">
        <f t="shared" si="33"/>
        <v>0</v>
      </c>
      <c r="Z70">
        <f t="shared" si="34"/>
        <v>0</v>
      </c>
      <c r="AA70">
        <f t="shared" si="12"/>
        <v>18.238499999999998</v>
      </c>
      <c r="AB70">
        <f t="shared" si="20"/>
        <v>0</v>
      </c>
      <c r="AC70">
        <f t="shared" si="35"/>
        <v>0</v>
      </c>
      <c r="AD70">
        <f t="shared" si="22"/>
        <v>0</v>
      </c>
      <c r="AE70">
        <f t="shared" si="13"/>
        <v>18.238499999999998</v>
      </c>
      <c r="AF70">
        <f t="shared" si="36"/>
        <v>0</v>
      </c>
      <c r="AG70">
        <f t="shared" si="14"/>
        <v>0</v>
      </c>
      <c r="AH70">
        <f t="shared" si="15"/>
        <v>0</v>
      </c>
    </row>
    <row r="71" spans="1:34" x14ac:dyDescent="0.25">
      <c r="A71">
        <v>52</v>
      </c>
      <c r="B71">
        <v>0.51</v>
      </c>
      <c r="C71">
        <f t="shared" si="32"/>
        <v>5.4569999999999999</v>
      </c>
      <c r="D71">
        <f t="shared" si="5"/>
        <v>0</v>
      </c>
      <c r="E71">
        <f t="shared" si="30"/>
        <v>2260.436260541152</v>
      </c>
      <c r="F71">
        <f t="shared" si="31"/>
        <v>1152.046130270576</v>
      </c>
      <c r="G71">
        <f t="shared" si="6"/>
        <v>2604126.8466797257</v>
      </c>
      <c r="H71">
        <f t="shared" si="16"/>
        <v>13807707.664576666</v>
      </c>
      <c r="I71">
        <f t="shared" si="17"/>
        <v>5.4569999999999999</v>
      </c>
      <c r="J71">
        <f t="shared" si="7"/>
        <v>0</v>
      </c>
      <c r="K71">
        <f t="shared" si="8"/>
        <v>0</v>
      </c>
      <c r="L71">
        <f t="shared" si="9"/>
        <v>18.913229999999995</v>
      </c>
      <c r="M71">
        <f t="shared" si="10"/>
        <v>18.913229999999995</v>
      </c>
      <c r="N71">
        <v>52</v>
      </c>
      <c r="S71">
        <f t="shared" si="28"/>
        <v>3</v>
      </c>
      <c r="T71">
        <f t="shared" si="29"/>
        <v>4</v>
      </c>
      <c r="U71">
        <f t="shared" si="11"/>
        <v>52</v>
      </c>
      <c r="V71">
        <f>($T$12*'10-day-rainfall'!X58+$T$13*'10-day-rainfall'!Y58+$T$14*'10-day-rainfall'!Z58+$T$15*'10-day-rainfall'!AA58)/12</f>
        <v>49.862187055709398</v>
      </c>
      <c r="Y71">
        <f t="shared" si="33"/>
        <v>0</v>
      </c>
      <c r="Z71">
        <f t="shared" si="34"/>
        <v>0</v>
      </c>
      <c r="AA71">
        <f t="shared" si="12"/>
        <v>18.238499999999998</v>
      </c>
      <c r="AB71">
        <f t="shared" si="20"/>
        <v>0</v>
      </c>
      <c r="AC71">
        <f t="shared" si="35"/>
        <v>0</v>
      </c>
      <c r="AD71">
        <f t="shared" si="22"/>
        <v>0</v>
      </c>
      <c r="AE71">
        <f t="shared" si="13"/>
        <v>18.238499999999998</v>
      </c>
      <c r="AF71">
        <f t="shared" si="36"/>
        <v>0</v>
      </c>
      <c r="AG71">
        <f t="shared" si="14"/>
        <v>0</v>
      </c>
      <c r="AH71">
        <f t="shared" si="15"/>
        <v>0</v>
      </c>
    </row>
    <row r="72" spans="1:34" x14ac:dyDescent="0.25">
      <c r="A72">
        <v>53</v>
      </c>
      <c r="B72">
        <v>0.52</v>
      </c>
      <c r="C72">
        <f t="shared" si="32"/>
        <v>5.5640000000000001</v>
      </c>
      <c r="D72">
        <f t="shared" si="5"/>
        <v>0</v>
      </c>
      <c r="E72">
        <f t="shared" si="30"/>
        <v>2261.2922605411522</v>
      </c>
      <c r="F72">
        <f t="shared" si="31"/>
        <v>1152.902130270576</v>
      </c>
      <c r="G72">
        <f t="shared" si="6"/>
        <v>2607048.6643422609</v>
      </c>
      <c r="H72">
        <f t="shared" si="16"/>
        <v>14086505.539808938</v>
      </c>
      <c r="I72">
        <f t="shared" si="17"/>
        <v>5.5640000000000001</v>
      </c>
      <c r="J72">
        <f t="shared" si="7"/>
        <v>0</v>
      </c>
      <c r="K72">
        <f t="shared" si="8"/>
        <v>0</v>
      </c>
      <c r="L72">
        <f t="shared" si="9"/>
        <v>18.926459999999995</v>
      </c>
      <c r="M72">
        <f t="shared" si="10"/>
        <v>18.926459999999995</v>
      </c>
      <c r="N72">
        <v>53</v>
      </c>
      <c r="S72">
        <f t="shared" si="28"/>
        <v>3</v>
      </c>
      <c r="T72">
        <f t="shared" si="29"/>
        <v>5</v>
      </c>
      <c r="U72">
        <f t="shared" si="11"/>
        <v>53</v>
      </c>
      <c r="V72">
        <f>($T$12*'10-day-rainfall'!X59+$T$13*'10-day-rainfall'!Y59+$T$14*'10-day-rainfall'!Z59+$T$15*'10-day-rainfall'!AA59)/12</f>
        <v>49.862187055709398</v>
      </c>
      <c r="Y72">
        <f t="shared" si="33"/>
        <v>0</v>
      </c>
      <c r="Z72">
        <f t="shared" si="34"/>
        <v>0</v>
      </c>
      <c r="AA72">
        <f t="shared" si="12"/>
        <v>18.238499999999998</v>
      </c>
      <c r="AB72">
        <f t="shared" si="20"/>
        <v>0</v>
      </c>
      <c r="AC72">
        <f t="shared" si="35"/>
        <v>0</v>
      </c>
      <c r="AD72">
        <f t="shared" si="22"/>
        <v>0</v>
      </c>
      <c r="AE72">
        <f t="shared" si="13"/>
        <v>18.238499999999998</v>
      </c>
      <c r="AF72">
        <f t="shared" si="36"/>
        <v>0</v>
      </c>
      <c r="AG72">
        <f t="shared" si="14"/>
        <v>0</v>
      </c>
      <c r="AH72">
        <f t="shared" si="15"/>
        <v>0</v>
      </c>
    </row>
    <row r="73" spans="1:34" x14ac:dyDescent="0.25">
      <c r="A73">
        <v>54</v>
      </c>
      <c r="B73">
        <v>0.53</v>
      </c>
      <c r="C73">
        <f t="shared" si="32"/>
        <v>5.6710000000000003</v>
      </c>
      <c r="D73">
        <f t="shared" si="5"/>
        <v>0</v>
      </c>
      <c r="E73">
        <f t="shared" si="30"/>
        <v>2262.148260541152</v>
      </c>
      <c r="F73">
        <f t="shared" si="31"/>
        <v>1153.758130270576</v>
      </c>
      <c r="G73">
        <f t="shared" si="6"/>
        <v>2609971.9474767954</v>
      </c>
      <c r="H73">
        <f t="shared" si="16"/>
        <v>14365616.127935579</v>
      </c>
      <c r="I73">
        <f t="shared" si="17"/>
        <v>5.6710000000000003</v>
      </c>
      <c r="J73">
        <f t="shared" si="7"/>
        <v>0</v>
      </c>
      <c r="K73">
        <f t="shared" si="8"/>
        <v>0</v>
      </c>
      <c r="L73">
        <f t="shared" si="9"/>
        <v>18.939689999999995</v>
      </c>
      <c r="M73">
        <f t="shared" si="10"/>
        <v>18.939689999999995</v>
      </c>
      <c r="N73">
        <v>54</v>
      </c>
      <c r="S73">
        <f t="shared" si="28"/>
        <v>3</v>
      </c>
      <c r="T73">
        <f t="shared" si="29"/>
        <v>6</v>
      </c>
      <c r="U73">
        <f t="shared" si="11"/>
        <v>54</v>
      </c>
      <c r="V73">
        <f>($T$12*'10-day-rainfall'!X60+$T$13*'10-day-rainfall'!Y60+$T$14*'10-day-rainfall'!Z60+$T$15*'10-day-rainfall'!AA60)/12</f>
        <v>49.862187055709398</v>
      </c>
      <c r="Y73">
        <f t="shared" si="33"/>
        <v>0</v>
      </c>
      <c r="Z73">
        <f t="shared" si="34"/>
        <v>0</v>
      </c>
      <c r="AA73">
        <f t="shared" si="12"/>
        <v>18.238499999999998</v>
      </c>
      <c r="AB73">
        <f t="shared" si="20"/>
        <v>0</v>
      </c>
      <c r="AC73">
        <f t="shared" si="35"/>
        <v>0</v>
      </c>
      <c r="AD73">
        <f t="shared" si="22"/>
        <v>0</v>
      </c>
      <c r="AE73">
        <f t="shared" si="13"/>
        <v>18.238499999999998</v>
      </c>
      <c r="AF73">
        <f t="shared" si="36"/>
        <v>0</v>
      </c>
      <c r="AG73">
        <f t="shared" si="14"/>
        <v>0</v>
      </c>
      <c r="AH73">
        <f t="shared" si="15"/>
        <v>0</v>
      </c>
    </row>
    <row r="74" spans="1:34" x14ac:dyDescent="0.25">
      <c r="A74">
        <v>55</v>
      </c>
      <c r="B74">
        <v>0.54</v>
      </c>
      <c r="C74">
        <f t="shared" si="32"/>
        <v>5.7779999999999996</v>
      </c>
      <c r="D74">
        <f t="shared" si="5"/>
        <v>0</v>
      </c>
      <c r="E74">
        <f t="shared" si="30"/>
        <v>2263.0042605411522</v>
      </c>
      <c r="F74">
        <f t="shared" si="31"/>
        <v>1154.614130270576</v>
      </c>
      <c r="G74">
        <f t="shared" si="6"/>
        <v>2612896.6960833305</v>
      </c>
      <c r="H74">
        <f t="shared" si="16"/>
        <v>14645039.585762087</v>
      </c>
      <c r="I74">
        <f t="shared" si="17"/>
        <v>5.7779999999999996</v>
      </c>
      <c r="J74">
        <f t="shared" si="7"/>
        <v>0</v>
      </c>
      <c r="K74">
        <f t="shared" si="8"/>
        <v>0</v>
      </c>
      <c r="L74">
        <f t="shared" si="9"/>
        <v>18.952919999999995</v>
      </c>
      <c r="M74">
        <f t="shared" si="10"/>
        <v>18.952919999999995</v>
      </c>
      <c r="N74">
        <v>55</v>
      </c>
      <c r="S74">
        <f t="shared" si="28"/>
        <v>3</v>
      </c>
      <c r="T74">
        <f t="shared" si="29"/>
        <v>7</v>
      </c>
      <c r="U74">
        <f t="shared" si="11"/>
        <v>55</v>
      </c>
      <c r="V74">
        <f>($T$12*'10-day-rainfall'!X61+$T$13*'10-day-rainfall'!Y61+$T$14*'10-day-rainfall'!Z61+$T$15*'10-day-rainfall'!AA61)/12</f>
        <v>49.862187055709398</v>
      </c>
      <c r="Y74">
        <f t="shared" si="33"/>
        <v>0</v>
      </c>
      <c r="Z74">
        <f t="shared" si="34"/>
        <v>0</v>
      </c>
      <c r="AA74">
        <f t="shared" si="12"/>
        <v>18.238499999999998</v>
      </c>
      <c r="AB74">
        <f t="shared" si="20"/>
        <v>0</v>
      </c>
      <c r="AC74">
        <f t="shared" si="35"/>
        <v>0</v>
      </c>
      <c r="AD74">
        <f t="shared" si="22"/>
        <v>0</v>
      </c>
      <c r="AE74">
        <f t="shared" si="13"/>
        <v>18.238499999999998</v>
      </c>
      <c r="AF74">
        <f t="shared" si="36"/>
        <v>0</v>
      </c>
      <c r="AG74">
        <f t="shared" si="14"/>
        <v>0</v>
      </c>
      <c r="AH74">
        <f t="shared" si="15"/>
        <v>0</v>
      </c>
    </row>
    <row r="75" spans="1:34" x14ac:dyDescent="0.25">
      <c r="A75">
        <v>56</v>
      </c>
      <c r="B75">
        <v>0.55000000000000004</v>
      </c>
      <c r="C75">
        <f t="shared" si="32"/>
        <v>5.8849999999999998</v>
      </c>
      <c r="D75">
        <f t="shared" si="5"/>
        <v>0</v>
      </c>
      <c r="E75">
        <f t="shared" si="30"/>
        <v>2263.860260541152</v>
      </c>
      <c r="F75">
        <f t="shared" si="31"/>
        <v>1155.470130270576</v>
      </c>
      <c r="G75">
        <f t="shared" si="6"/>
        <v>2615822.9101618649</v>
      </c>
      <c r="H75">
        <f t="shared" si="16"/>
        <v>14924776.070093969</v>
      </c>
      <c r="I75">
        <f t="shared" si="17"/>
        <v>5.8849999999999998</v>
      </c>
      <c r="J75">
        <f t="shared" si="7"/>
        <v>0</v>
      </c>
      <c r="K75">
        <f t="shared" si="8"/>
        <v>0</v>
      </c>
      <c r="L75">
        <f t="shared" si="9"/>
        <v>18.966149999999995</v>
      </c>
      <c r="M75">
        <f t="shared" si="10"/>
        <v>18.966149999999995</v>
      </c>
      <c r="N75">
        <v>56</v>
      </c>
      <c r="S75">
        <f t="shared" si="28"/>
        <v>3</v>
      </c>
      <c r="T75">
        <f t="shared" si="29"/>
        <v>8</v>
      </c>
      <c r="U75">
        <f t="shared" si="11"/>
        <v>56</v>
      </c>
      <c r="V75">
        <f>($T$12*'10-day-rainfall'!X62+$T$13*'10-day-rainfall'!Y62+$T$14*'10-day-rainfall'!Z62+$T$15*'10-day-rainfall'!AA62)/12</f>
        <v>49.862187055709398</v>
      </c>
      <c r="Y75">
        <f t="shared" si="33"/>
        <v>0</v>
      </c>
      <c r="Z75">
        <f t="shared" si="34"/>
        <v>0</v>
      </c>
      <c r="AA75">
        <f t="shared" si="12"/>
        <v>18.238499999999998</v>
      </c>
      <c r="AB75">
        <f t="shared" si="20"/>
        <v>0</v>
      </c>
      <c r="AC75">
        <f t="shared" si="35"/>
        <v>0</v>
      </c>
      <c r="AD75">
        <f t="shared" si="22"/>
        <v>0</v>
      </c>
      <c r="AE75">
        <f t="shared" si="13"/>
        <v>18.238499999999998</v>
      </c>
      <c r="AF75">
        <f t="shared" si="36"/>
        <v>0</v>
      </c>
      <c r="AG75">
        <f t="shared" si="14"/>
        <v>0</v>
      </c>
      <c r="AH75">
        <f t="shared" si="15"/>
        <v>0</v>
      </c>
    </row>
    <row r="76" spans="1:34" x14ac:dyDescent="0.25">
      <c r="A76">
        <v>57</v>
      </c>
      <c r="B76">
        <v>0.56000000000000005</v>
      </c>
      <c r="C76">
        <f t="shared" si="32"/>
        <v>5.992</v>
      </c>
      <c r="D76">
        <f t="shared" si="5"/>
        <v>0</v>
      </c>
      <c r="E76">
        <f t="shared" si="30"/>
        <v>2264.7162605411522</v>
      </c>
      <c r="F76">
        <f t="shared" si="31"/>
        <v>1156.326130270576</v>
      </c>
      <c r="G76">
        <f t="shared" si="6"/>
        <v>2618750.5897124</v>
      </c>
      <c r="H76">
        <f t="shared" si="16"/>
        <v>15204825.737736722</v>
      </c>
      <c r="I76">
        <f t="shared" si="17"/>
        <v>5.992</v>
      </c>
      <c r="J76">
        <f t="shared" si="7"/>
        <v>0</v>
      </c>
      <c r="K76">
        <f t="shared" si="8"/>
        <v>0</v>
      </c>
      <c r="L76">
        <f t="shared" si="9"/>
        <v>18.979379999999995</v>
      </c>
      <c r="M76">
        <f t="shared" si="10"/>
        <v>18.979379999999995</v>
      </c>
      <c r="N76">
        <v>57</v>
      </c>
      <c r="S76">
        <f t="shared" si="28"/>
        <v>3</v>
      </c>
      <c r="T76">
        <f t="shared" si="29"/>
        <v>9</v>
      </c>
      <c r="U76">
        <f t="shared" si="11"/>
        <v>57</v>
      </c>
      <c r="V76">
        <f>($T$12*'10-day-rainfall'!X63+$T$13*'10-day-rainfall'!Y63+$T$14*'10-day-rainfall'!Z63+$T$15*'10-day-rainfall'!AA63)/12</f>
        <v>49.862187055709398</v>
      </c>
      <c r="Y76">
        <f t="shared" si="33"/>
        <v>0</v>
      </c>
      <c r="Z76">
        <f t="shared" si="34"/>
        <v>0</v>
      </c>
      <c r="AA76">
        <f t="shared" si="12"/>
        <v>18.238499999999998</v>
      </c>
      <c r="AB76">
        <f t="shared" si="20"/>
        <v>0</v>
      </c>
      <c r="AC76">
        <f t="shared" si="35"/>
        <v>0</v>
      </c>
      <c r="AD76">
        <f t="shared" si="22"/>
        <v>0</v>
      </c>
      <c r="AE76">
        <f t="shared" si="13"/>
        <v>18.238499999999998</v>
      </c>
      <c r="AF76">
        <f t="shared" si="36"/>
        <v>0</v>
      </c>
      <c r="AG76">
        <f t="shared" si="14"/>
        <v>0</v>
      </c>
      <c r="AH76">
        <f t="shared" si="15"/>
        <v>0</v>
      </c>
    </row>
    <row r="77" spans="1:34" x14ac:dyDescent="0.25">
      <c r="A77">
        <v>58</v>
      </c>
      <c r="B77">
        <v>0.57000000000000006</v>
      </c>
      <c r="C77">
        <f t="shared" si="32"/>
        <v>6.0990000000000002</v>
      </c>
      <c r="D77">
        <f t="shared" si="5"/>
        <v>0</v>
      </c>
      <c r="E77">
        <f t="shared" si="30"/>
        <v>2265.572260541152</v>
      </c>
      <c r="F77">
        <f t="shared" si="31"/>
        <v>1157.182130270576</v>
      </c>
      <c r="G77">
        <f t="shared" si="6"/>
        <v>2621679.7347349348</v>
      </c>
      <c r="H77">
        <f t="shared" si="16"/>
        <v>15485188.745495848</v>
      </c>
      <c r="I77">
        <f t="shared" si="17"/>
        <v>6.0990000000000002</v>
      </c>
      <c r="J77">
        <f t="shared" si="7"/>
        <v>0</v>
      </c>
      <c r="K77">
        <f t="shared" si="8"/>
        <v>0</v>
      </c>
      <c r="L77">
        <f t="shared" si="9"/>
        <v>18.992609999999996</v>
      </c>
      <c r="M77">
        <f t="shared" si="10"/>
        <v>18.992609999999996</v>
      </c>
      <c r="N77">
        <v>58</v>
      </c>
      <c r="S77">
        <f t="shared" si="28"/>
        <v>3</v>
      </c>
      <c r="T77">
        <f t="shared" si="29"/>
        <v>10</v>
      </c>
      <c r="U77">
        <f t="shared" si="11"/>
        <v>58</v>
      </c>
      <c r="V77">
        <f>($T$12*'10-day-rainfall'!X64+$T$13*'10-day-rainfall'!Y64+$T$14*'10-day-rainfall'!Z64+$T$15*'10-day-rainfall'!AA64)/12</f>
        <v>49.862187055709398</v>
      </c>
      <c r="Y77">
        <f t="shared" si="33"/>
        <v>0</v>
      </c>
      <c r="Z77">
        <f t="shared" si="34"/>
        <v>0</v>
      </c>
      <c r="AA77">
        <f t="shared" si="12"/>
        <v>18.238499999999998</v>
      </c>
      <c r="AB77">
        <f t="shared" si="20"/>
        <v>0</v>
      </c>
      <c r="AC77">
        <f t="shared" si="35"/>
        <v>0</v>
      </c>
      <c r="AD77">
        <f t="shared" si="22"/>
        <v>0</v>
      </c>
      <c r="AE77">
        <f t="shared" si="13"/>
        <v>18.238499999999998</v>
      </c>
      <c r="AF77">
        <f t="shared" si="36"/>
        <v>0</v>
      </c>
      <c r="AG77">
        <f t="shared" si="14"/>
        <v>0</v>
      </c>
      <c r="AH77">
        <f t="shared" si="15"/>
        <v>0</v>
      </c>
    </row>
    <row r="78" spans="1:34" x14ac:dyDescent="0.25">
      <c r="A78">
        <v>59</v>
      </c>
      <c r="B78">
        <v>0.57999999999999996</v>
      </c>
      <c r="C78">
        <f t="shared" si="32"/>
        <v>6.2059999999999995</v>
      </c>
      <c r="D78">
        <f t="shared" si="5"/>
        <v>0</v>
      </c>
      <c r="E78">
        <f t="shared" si="30"/>
        <v>2266.4282605411522</v>
      </c>
      <c r="F78">
        <f t="shared" si="31"/>
        <v>1158.0381302705759</v>
      </c>
      <c r="G78">
        <f t="shared" si="6"/>
        <v>2624610.3452294697</v>
      </c>
      <c r="H78">
        <f t="shared" si="16"/>
        <v>15765865.250176847</v>
      </c>
      <c r="I78">
        <f t="shared" si="17"/>
        <v>6.2059999999999995</v>
      </c>
      <c r="J78">
        <f t="shared" si="7"/>
        <v>0</v>
      </c>
      <c r="K78">
        <f t="shared" si="8"/>
        <v>0</v>
      </c>
      <c r="L78">
        <f t="shared" si="9"/>
        <v>19.005839999999996</v>
      </c>
      <c r="M78">
        <f t="shared" si="10"/>
        <v>19.005839999999996</v>
      </c>
      <c r="N78">
        <v>59</v>
      </c>
      <c r="S78">
        <f t="shared" si="28"/>
        <v>3</v>
      </c>
      <c r="T78">
        <f t="shared" si="29"/>
        <v>11</v>
      </c>
      <c r="U78">
        <f t="shared" si="11"/>
        <v>59</v>
      </c>
      <c r="V78">
        <f>($T$12*'10-day-rainfall'!X65+$T$13*'10-day-rainfall'!Y65+$T$14*'10-day-rainfall'!Z65+$T$15*'10-day-rainfall'!AA65)/12</f>
        <v>49.862187055709398</v>
      </c>
      <c r="Y78">
        <f t="shared" si="33"/>
        <v>0</v>
      </c>
      <c r="Z78">
        <f t="shared" si="34"/>
        <v>0</v>
      </c>
      <c r="AA78">
        <f t="shared" si="12"/>
        <v>18.238499999999998</v>
      </c>
      <c r="AB78">
        <f t="shared" si="20"/>
        <v>0</v>
      </c>
      <c r="AC78">
        <f t="shared" si="35"/>
        <v>0</v>
      </c>
      <c r="AD78">
        <f t="shared" si="22"/>
        <v>0</v>
      </c>
      <c r="AE78">
        <f t="shared" si="13"/>
        <v>18.238499999999998</v>
      </c>
      <c r="AF78">
        <f t="shared" si="36"/>
        <v>0</v>
      </c>
      <c r="AG78">
        <f t="shared" si="14"/>
        <v>0</v>
      </c>
      <c r="AH78">
        <f t="shared" si="15"/>
        <v>0</v>
      </c>
    </row>
    <row r="79" spans="1:34" x14ac:dyDescent="0.25">
      <c r="A79">
        <v>60</v>
      </c>
      <c r="B79">
        <v>0.59</v>
      </c>
      <c r="C79">
        <f t="shared" si="32"/>
        <v>6.3129999999999988</v>
      </c>
      <c r="D79">
        <f t="shared" si="5"/>
        <v>0</v>
      </c>
      <c r="E79">
        <f t="shared" si="30"/>
        <v>2267.284260541152</v>
      </c>
      <c r="F79">
        <f t="shared" si="31"/>
        <v>1158.8941302705759</v>
      </c>
      <c r="G79">
        <f t="shared" si="6"/>
        <v>2627542.4211960044</v>
      </c>
      <c r="H79">
        <f t="shared" si="16"/>
        <v>16046855.408585221</v>
      </c>
      <c r="I79">
        <f t="shared" si="17"/>
        <v>6.3129999999999988</v>
      </c>
      <c r="J79">
        <f t="shared" si="7"/>
        <v>0</v>
      </c>
      <c r="K79">
        <f t="shared" si="8"/>
        <v>0</v>
      </c>
      <c r="L79">
        <f t="shared" si="9"/>
        <v>19.019069999999996</v>
      </c>
      <c r="M79">
        <f t="shared" si="10"/>
        <v>19.019069999999996</v>
      </c>
      <c r="N79">
        <v>60</v>
      </c>
      <c r="S79">
        <f t="shared" si="28"/>
        <v>3</v>
      </c>
      <c r="T79">
        <f t="shared" si="29"/>
        <v>12</v>
      </c>
      <c r="U79">
        <f t="shared" si="11"/>
        <v>60</v>
      </c>
      <c r="V79">
        <f>($T$12*'10-day-rainfall'!X66+$T$13*'10-day-rainfall'!Y66+$T$14*'10-day-rainfall'!Z66+$T$15*'10-day-rainfall'!AA66)/12</f>
        <v>49.862187055709398</v>
      </c>
      <c r="Y79">
        <f t="shared" si="33"/>
        <v>0</v>
      </c>
      <c r="Z79">
        <f t="shared" si="34"/>
        <v>0</v>
      </c>
      <c r="AA79">
        <f t="shared" si="12"/>
        <v>18.238499999999998</v>
      </c>
      <c r="AB79">
        <f t="shared" si="20"/>
        <v>0</v>
      </c>
      <c r="AC79">
        <f t="shared" si="35"/>
        <v>0</v>
      </c>
      <c r="AD79">
        <f t="shared" si="22"/>
        <v>0</v>
      </c>
      <c r="AE79">
        <f t="shared" si="13"/>
        <v>18.238499999999998</v>
      </c>
      <c r="AF79">
        <f t="shared" si="36"/>
        <v>0</v>
      </c>
      <c r="AG79">
        <f t="shared" si="14"/>
        <v>0</v>
      </c>
      <c r="AH79">
        <f t="shared" si="15"/>
        <v>0</v>
      </c>
    </row>
    <row r="80" spans="1:34" x14ac:dyDescent="0.25">
      <c r="A80">
        <v>61</v>
      </c>
      <c r="B80">
        <v>0.6</v>
      </c>
      <c r="C80">
        <f t="shared" si="32"/>
        <v>6.419999999999999</v>
      </c>
      <c r="D80">
        <f t="shared" si="5"/>
        <v>0</v>
      </c>
      <c r="E80">
        <f t="shared" si="30"/>
        <v>2268.1402605411522</v>
      </c>
      <c r="F80">
        <f t="shared" si="31"/>
        <v>1159.7501302705759</v>
      </c>
      <c r="G80">
        <f t="shared" si="6"/>
        <v>2630475.9626345392</v>
      </c>
      <c r="H80">
        <f t="shared" si="16"/>
        <v>16328159.377526471</v>
      </c>
      <c r="I80">
        <f t="shared" si="17"/>
        <v>6.419999999999999</v>
      </c>
      <c r="J80">
        <f t="shared" si="7"/>
        <v>0</v>
      </c>
      <c r="K80">
        <f t="shared" si="8"/>
        <v>0</v>
      </c>
      <c r="L80">
        <f t="shared" si="9"/>
        <v>19.032299999999996</v>
      </c>
      <c r="M80">
        <f t="shared" si="10"/>
        <v>19.032299999999996</v>
      </c>
      <c r="N80">
        <v>61</v>
      </c>
      <c r="S80">
        <f t="shared" si="28"/>
        <v>3</v>
      </c>
      <c r="T80">
        <f t="shared" si="29"/>
        <v>13</v>
      </c>
      <c r="U80">
        <f t="shared" si="11"/>
        <v>61</v>
      </c>
      <c r="V80">
        <f>($T$12*'10-day-rainfall'!X67+$T$13*'10-day-rainfall'!Y67+$T$14*'10-day-rainfall'!Z67+$T$15*'10-day-rainfall'!AA67)/12</f>
        <v>49.862187055709398</v>
      </c>
      <c r="Y80">
        <f t="shared" si="33"/>
        <v>0</v>
      </c>
      <c r="Z80">
        <f t="shared" si="34"/>
        <v>0</v>
      </c>
      <c r="AA80">
        <f t="shared" si="12"/>
        <v>18.238499999999998</v>
      </c>
      <c r="AB80">
        <f t="shared" si="20"/>
        <v>0</v>
      </c>
      <c r="AC80">
        <f t="shared" si="35"/>
        <v>0</v>
      </c>
      <c r="AD80">
        <f t="shared" si="22"/>
        <v>0</v>
      </c>
      <c r="AE80">
        <f t="shared" si="13"/>
        <v>18.238499999999998</v>
      </c>
      <c r="AF80">
        <f t="shared" si="36"/>
        <v>0</v>
      </c>
      <c r="AG80">
        <f t="shared" si="14"/>
        <v>0</v>
      </c>
      <c r="AH80">
        <f t="shared" si="15"/>
        <v>0</v>
      </c>
    </row>
    <row r="81" spans="1:34" x14ac:dyDescent="0.25">
      <c r="A81">
        <v>62</v>
      </c>
      <c r="B81">
        <v>0.61</v>
      </c>
      <c r="C81">
        <f t="shared" si="32"/>
        <v>6.5269999999999992</v>
      </c>
      <c r="D81">
        <f t="shared" si="5"/>
        <v>0</v>
      </c>
      <c r="E81">
        <f t="shared" si="30"/>
        <v>2268.996260541152</v>
      </c>
      <c r="F81">
        <f t="shared" si="31"/>
        <v>1160.6061302705759</v>
      </c>
      <c r="G81">
        <f t="shared" si="6"/>
        <v>2633410.9695450738</v>
      </c>
      <c r="H81">
        <f t="shared" si="16"/>
        <v>16609777.3138061</v>
      </c>
      <c r="I81">
        <f t="shared" si="17"/>
        <v>6.5269999999999992</v>
      </c>
      <c r="J81">
        <f t="shared" si="7"/>
        <v>0</v>
      </c>
      <c r="K81">
        <f t="shared" si="8"/>
        <v>0</v>
      </c>
      <c r="L81">
        <f t="shared" si="9"/>
        <v>19.045529999999996</v>
      </c>
      <c r="M81">
        <f t="shared" si="10"/>
        <v>19.045529999999996</v>
      </c>
      <c r="N81">
        <v>62</v>
      </c>
      <c r="S81">
        <f t="shared" si="28"/>
        <v>3</v>
      </c>
      <c r="T81">
        <f t="shared" si="29"/>
        <v>14</v>
      </c>
      <c r="U81">
        <f t="shared" si="11"/>
        <v>62</v>
      </c>
      <c r="V81">
        <f>($T$12*'10-day-rainfall'!X68+$T$13*'10-day-rainfall'!Y68+$T$14*'10-day-rainfall'!Z68+$T$15*'10-day-rainfall'!AA68)/12</f>
        <v>49.862187055709398</v>
      </c>
      <c r="Y81">
        <f t="shared" si="33"/>
        <v>0</v>
      </c>
      <c r="Z81">
        <f t="shared" si="34"/>
        <v>0</v>
      </c>
      <c r="AA81">
        <f t="shared" si="12"/>
        <v>18.238499999999998</v>
      </c>
      <c r="AB81">
        <f t="shared" si="20"/>
        <v>0</v>
      </c>
      <c r="AC81">
        <f t="shared" si="35"/>
        <v>0</v>
      </c>
      <c r="AD81">
        <f t="shared" si="22"/>
        <v>0</v>
      </c>
      <c r="AE81">
        <f t="shared" si="13"/>
        <v>18.238499999999998</v>
      </c>
      <c r="AF81">
        <f t="shared" si="36"/>
        <v>0</v>
      </c>
      <c r="AG81">
        <f t="shared" si="14"/>
        <v>0</v>
      </c>
      <c r="AH81">
        <f t="shared" si="15"/>
        <v>0</v>
      </c>
    </row>
    <row r="82" spans="1:34" x14ac:dyDescent="0.25">
      <c r="A82">
        <v>63</v>
      </c>
      <c r="B82">
        <v>0.62</v>
      </c>
      <c r="C82">
        <f t="shared" si="32"/>
        <v>6.6339999999999995</v>
      </c>
      <c r="D82">
        <f t="shared" si="5"/>
        <v>0</v>
      </c>
      <c r="E82">
        <f t="shared" si="30"/>
        <v>2269.8522605411522</v>
      </c>
      <c r="F82">
        <f t="shared" si="31"/>
        <v>1161.4621302705759</v>
      </c>
      <c r="G82">
        <f t="shared" si="6"/>
        <v>2636347.441927609</v>
      </c>
      <c r="H82">
        <f t="shared" si="16"/>
        <v>16891709.374229606</v>
      </c>
      <c r="I82">
        <f t="shared" si="17"/>
        <v>6.6339999999999995</v>
      </c>
      <c r="J82">
        <f t="shared" si="7"/>
        <v>0</v>
      </c>
      <c r="K82">
        <f t="shared" si="8"/>
        <v>0</v>
      </c>
      <c r="L82">
        <f t="shared" si="9"/>
        <v>19.058759999999996</v>
      </c>
      <c r="M82">
        <f t="shared" si="10"/>
        <v>19.058759999999996</v>
      </c>
      <c r="N82">
        <v>63</v>
      </c>
      <c r="S82">
        <f t="shared" si="28"/>
        <v>3</v>
      </c>
      <c r="T82">
        <f t="shared" si="29"/>
        <v>15</v>
      </c>
      <c r="U82">
        <f t="shared" si="11"/>
        <v>63</v>
      </c>
      <c r="V82">
        <f>($T$12*'10-day-rainfall'!X69+$T$13*'10-day-rainfall'!Y69+$T$14*'10-day-rainfall'!Z69+$T$15*'10-day-rainfall'!AA69)/12</f>
        <v>49.862187055709398</v>
      </c>
      <c r="Y82">
        <f t="shared" si="33"/>
        <v>0</v>
      </c>
      <c r="Z82">
        <f t="shared" si="34"/>
        <v>0</v>
      </c>
      <c r="AA82">
        <f t="shared" si="12"/>
        <v>18.238499999999998</v>
      </c>
      <c r="AB82">
        <f t="shared" si="20"/>
        <v>0</v>
      </c>
      <c r="AC82">
        <f t="shared" si="35"/>
        <v>0</v>
      </c>
      <c r="AD82">
        <f t="shared" si="22"/>
        <v>0</v>
      </c>
      <c r="AE82">
        <f t="shared" si="13"/>
        <v>18.238499999999998</v>
      </c>
      <c r="AF82">
        <f t="shared" si="36"/>
        <v>0</v>
      </c>
      <c r="AG82">
        <f t="shared" si="14"/>
        <v>0</v>
      </c>
      <c r="AH82">
        <f t="shared" si="15"/>
        <v>0</v>
      </c>
    </row>
    <row r="83" spans="1:34" x14ac:dyDescent="0.25">
      <c r="A83">
        <v>64</v>
      </c>
      <c r="B83">
        <v>0.63</v>
      </c>
      <c r="C83">
        <f t="shared" si="32"/>
        <v>6.7409999999999997</v>
      </c>
      <c r="D83">
        <f t="shared" si="5"/>
        <v>0</v>
      </c>
      <c r="E83">
        <f t="shared" si="30"/>
        <v>2270.708260541152</v>
      </c>
      <c r="F83">
        <f t="shared" si="31"/>
        <v>1162.3181302705761</v>
      </c>
      <c r="G83">
        <f t="shared" si="6"/>
        <v>2639285.379782144</v>
      </c>
      <c r="H83">
        <f t="shared" si="16"/>
        <v>17173955.715602491</v>
      </c>
      <c r="I83">
        <f t="shared" si="17"/>
        <v>6.7409999999999997</v>
      </c>
      <c r="J83">
        <f t="shared" si="7"/>
        <v>0</v>
      </c>
      <c r="K83">
        <f t="shared" si="8"/>
        <v>0</v>
      </c>
      <c r="L83">
        <f t="shared" si="9"/>
        <v>19.071989999999996</v>
      </c>
      <c r="M83">
        <f t="shared" si="10"/>
        <v>19.071989999999996</v>
      </c>
      <c r="N83">
        <v>64</v>
      </c>
      <c r="S83">
        <f t="shared" si="28"/>
        <v>3</v>
      </c>
      <c r="T83">
        <f t="shared" si="29"/>
        <v>16</v>
      </c>
      <c r="U83">
        <f t="shared" si="11"/>
        <v>64</v>
      </c>
      <c r="V83">
        <f>($T$12*'10-day-rainfall'!X70+$T$13*'10-day-rainfall'!Y70+$T$14*'10-day-rainfall'!Z70+$T$15*'10-day-rainfall'!AA70)/12</f>
        <v>49.862187055709398</v>
      </c>
      <c r="Y83">
        <f t="shared" si="33"/>
        <v>0</v>
      </c>
      <c r="Z83">
        <f t="shared" si="34"/>
        <v>0</v>
      </c>
      <c r="AA83">
        <f t="shared" si="12"/>
        <v>18.238499999999998</v>
      </c>
      <c r="AB83">
        <f t="shared" si="20"/>
        <v>0</v>
      </c>
      <c r="AC83">
        <f t="shared" si="35"/>
        <v>0</v>
      </c>
      <c r="AD83">
        <f t="shared" si="22"/>
        <v>0</v>
      </c>
      <c r="AE83">
        <f t="shared" si="13"/>
        <v>18.238499999999998</v>
      </c>
      <c r="AF83">
        <f t="shared" si="36"/>
        <v>0</v>
      </c>
      <c r="AG83">
        <f t="shared" si="14"/>
        <v>0</v>
      </c>
      <c r="AH83">
        <f t="shared" si="15"/>
        <v>0</v>
      </c>
    </row>
    <row r="84" spans="1:34" x14ac:dyDescent="0.25">
      <c r="A84">
        <v>65</v>
      </c>
      <c r="B84">
        <v>0.64</v>
      </c>
      <c r="C84">
        <f t="shared" si="32"/>
        <v>6.8479999999999999</v>
      </c>
      <c r="D84">
        <f t="shared" si="5"/>
        <v>0</v>
      </c>
      <c r="E84">
        <f t="shared" ref="E84:E120" si="37">IF($C84&lt;$C$5,0,$E$14+2*$C$7*($C84-$C$5))</f>
        <v>2271.5642605411522</v>
      </c>
      <c r="F84">
        <f t="shared" ref="F84:F120" si="38">IF($C84&lt;$C$5,0,$C$14+2*$C$7*($C84-$C$5))</f>
        <v>1163.1741302705761</v>
      </c>
      <c r="G84">
        <f t="shared" si="6"/>
        <v>2642224.7831086791</v>
      </c>
      <c r="H84">
        <f t="shared" si="16"/>
        <v>17456516.494730256</v>
      </c>
      <c r="I84">
        <f t="shared" si="17"/>
        <v>6.8479999999999999</v>
      </c>
      <c r="J84">
        <f t="shared" si="7"/>
        <v>0</v>
      </c>
      <c r="K84">
        <f t="shared" si="8"/>
        <v>0</v>
      </c>
      <c r="L84">
        <f t="shared" si="9"/>
        <v>19.085219999999996</v>
      </c>
      <c r="M84">
        <f t="shared" si="10"/>
        <v>19.085219999999996</v>
      </c>
      <c r="N84">
        <v>65</v>
      </c>
      <c r="S84">
        <f t="shared" si="28"/>
        <v>3</v>
      </c>
      <c r="T84">
        <f t="shared" si="29"/>
        <v>17</v>
      </c>
      <c r="U84">
        <f t="shared" si="11"/>
        <v>65</v>
      </c>
      <c r="V84">
        <f>($T$12*'10-day-rainfall'!X71+$T$13*'10-day-rainfall'!Y71+$T$14*'10-day-rainfall'!Z71+$T$15*'10-day-rainfall'!AA71)/12</f>
        <v>49.862187055709398</v>
      </c>
      <c r="Y84">
        <f t="shared" si="33"/>
        <v>0</v>
      </c>
      <c r="Z84">
        <f t="shared" si="34"/>
        <v>0</v>
      </c>
      <c r="AA84">
        <f t="shared" si="12"/>
        <v>18.238499999999998</v>
      </c>
      <c r="AB84">
        <f t="shared" si="20"/>
        <v>0</v>
      </c>
      <c r="AC84">
        <f t="shared" si="35"/>
        <v>0</v>
      </c>
      <c r="AD84">
        <f t="shared" si="22"/>
        <v>0</v>
      </c>
      <c r="AE84">
        <f t="shared" si="13"/>
        <v>18.238499999999998</v>
      </c>
      <c r="AF84">
        <f t="shared" si="36"/>
        <v>0</v>
      </c>
      <c r="AG84">
        <f t="shared" si="14"/>
        <v>0</v>
      </c>
      <c r="AH84">
        <f t="shared" si="15"/>
        <v>0</v>
      </c>
    </row>
    <row r="85" spans="1:34" x14ac:dyDescent="0.25">
      <c r="A85">
        <v>66</v>
      </c>
      <c r="B85">
        <v>0.65</v>
      </c>
      <c r="C85">
        <f t="shared" ref="C85:C116" si="39">$C$20+B85*(MAX($C$6,$C$6+$C$5-$C$10))</f>
        <v>6.9550000000000001</v>
      </c>
      <c r="D85">
        <f t="shared" ref="D85:D120" si="40">IF(C85&gt;=$C$10+$C$11/12,PI()*($C$11/24)^2,IF(C85&lt;=$C$10,0,($C$11/12)^2*(1/8)*((PI()+2*ASIN((C85-$C$10-$C$11/24)/($C$11/24)))-SIN(PI()+2*ASIN((C85-$C$10-$C$11/24)/($C$11/24))))))</f>
        <v>0</v>
      </c>
      <c r="E85">
        <f t="shared" si="37"/>
        <v>2272.4202605411519</v>
      </c>
      <c r="F85">
        <f t="shared" si="38"/>
        <v>1164.0301302705761</v>
      </c>
      <c r="G85">
        <f t="shared" ref="G85:G120" si="41">IF(C85&lt;$C$5,$C$12,E85*F85)</f>
        <v>2645165.6519072135</v>
      </c>
      <c r="H85">
        <f t="shared" si="16"/>
        <v>17739391.868418403</v>
      </c>
      <c r="I85">
        <f t="shared" si="17"/>
        <v>6.9550000000000001</v>
      </c>
      <c r="J85">
        <f t="shared" ref="J85:J120" si="42">$C$15*IF(C85&lt;=$C$10,0,IF(C85&gt;=$C$10+$C$11/12,0.6*D85*SQRT(64.4*(C85-$C$10+$C$11/24)),0.6*D85*SQRT(64.4*(C85-$C$10)/2)))</f>
        <v>0</v>
      </c>
      <c r="K85">
        <f t="shared" ref="K85:K120" si="43">IF(C85&lt;$C$5,0,G85*$C$9/12/3600)</f>
        <v>0</v>
      </c>
      <c r="L85">
        <f t="shared" ref="L85:L119" si="44">VLOOKUP($C85,$F$6:$G$13,2)+(C85-VLOOKUP($C85,$F$6:$F$13,1))*(VLOOKUP(VLOOKUP($C85,$F$6:$H$13,3)+1,$E$6:$G$13,3)-VLOOKUP($C85,$F$6:$G$13,2))/(VLOOKUP(VLOOKUP($C85,$F$6:$H$13,3)+1,$E$6:$F$13,2)-VLOOKUP($C85,$F$6:$F$13,1))</f>
        <v>19.098449999999996</v>
      </c>
      <c r="M85">
        <f t="shared" ref="M85:M120" si="45">J85+K85+L85</f>
        <v>19.098449999999996</v>
      </c>
      <c r="N85">
        <v>66</v>
      </c>
      <c r="S85">
        <f t="shared" si="28"/>
        <v>3</v>
      </c>
      <c r="T85">
        <f t="shared" si="29"/>
        <v>18</v>
      </c>
      <c r="U85">
        <f t="shared" ref="U85:U148" si="46">(S85-1)*24+T85</f>
        <v>66</v>
      </c>
      <c r="V85">
        <f>($T$12*'10-day-rainfall'!X72+$T$13*'10-day-rainfall'!Y72+$T$14*'10-day-rainfall'!Z72+$T$15*'10-day-rainfall'!AA72)/12</f>
        <v>49.862187055709398</v>
      </c>
      <c r="Y85">
        <f t="shared" si="33"/>
        <v>0</v>
      </c>
      <c r="Z85">
        <f t="shared" si="34"/>
        <v>0</v>
      </c>
      <c r="AA85">
        <f t="shared" ref="AA85:AA148" si="47">IF(AND(U85&gt;=$G$16,U85&lt;=$H$16),AH85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18.238499999999998</v>
      </c>
      <c r="AB85">
        <f t="shared" si="20"/>
        <v>0</v>
      </c>
      <c r="AC85">
        <f t="shared" si="35"/>
        <v>0</v>
      </c>
      <c r="AD85">
        <f t="shared" si="22"/>
        <v>0</v>
      </c>
      <c r="AE85">
        <f t="shared" ref="AE85:AE148" si="48">IF(AND(U85&gt;=$G$16,U85&lt;=$H$16),0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18.238499999999998</v>
      </c>
      <c r="AF85">
        <f t="shared" si="36"/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  <c r="AH85">
        <f t="shared" ref="AH85:AH148" si="50">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</f>
        <v>0</v>
      </c>
    </row>
    <row r="86" spans="1:34" x14ac:dyDescent="0.25">
      <c r="A86">
        <v>67</v>
      </c>
      <c r="B86">
        <v>0.66</v>
      </c>
      <c r="C86">
        <f t="shared" si="39"/>
        <v>7.0620000000000003</v>
      </c>
      <c r="D86">
        <f t="shared" si="40"/>
        <v>0</v>
      </c>
      <c r="E86">
        <f t="shared" si="37"/>
        <v>2273.2762605411522</v>
      </c>
      <c r="F86">
        <f t="shared" si="38"/>
        <v>1164.8861302705761</v>
      </c>
      <c r="G86">
        <f t="shared" si="41"/>
        <v>2648107.9861777485</v>
      </c>
      <c r="H86">
        <f t="shared" ref="H86:H120" si="51">IF(C86&lt;$C$5,$C$12*(C86-$C$13),H85+(1/3)*(C86-MAX(C85,$C$5))*(G86+IF(C85&lt;$C$5,$E$14*$C$14,G85)+SQRT(G86*IF(C85&lt;$C$5,$E$14*$C$14,G85))))</f>
        <v>18022581.993472435</v>
      </c>
      <c r="I86">
        <f t="shared" ref="I86:I120" si="52">C86</f>
        <v>7.0620000000000003</v>
      </c>
      <c r="J86">
        <f t="shared" si="42"/>
        <v>0</v>
      </c>
      <c r="K86">
        <f t="shared" si="43"/>
        <v>0</v>
      </c>
      <c r="L86">
        <f t="shared" si="44"/>
        <v>19.111679999999996</v>
      </c>
      <c r="M86">
        <f t="shared" si="45"/>
        <v>19.111679999999996</v>
      </c>
      <c r="N86">
        <v>67</v>
      </c>
      <c r="S86">
        <f t="shared" si="28"/>
        <v>3</v>
      </c>
      <c r="T86">
        <f t="shared" si="29"/>
        <v>19</v>
      </c>
      <c r="U86">
        <f t="shared" si="46"/>
        <v>67</v>
      </c>
      <c r="V86">
        <f>($T$12*'10-day-rainfall'!X73+$T$13*'10-day-rainfall'!Y73+$T$14*'10-day-rainfall'!Z73+$T$15*'10-day-rainfall'!AA73)/12</f>
        <v>49.862187055709398</v>
      </c>
      <c r="Y86">
        <f t="shared" si="33"/>
        <v>0</v>
      </c>
      <c r="Z86">
        <f t="shared" si="34"/>
        <v>0</v>
      </c>
      <c r="AA86">
        <f t="shared" si="47"/>
        <v>18.238499999999998</v>
      </c>
      <c r="AB86">
        <f t="shared" ref="AB86:AB149" si="53">VLOOKUP($Y86,$C$20:$H$120,6)+($Y86-VLOOKUP(VLOOKUP($Y86,$C$20:$N$120,12),$A$20:$C$120,3,FALSE))*(VLOOKUP(VLOOKUP($Y86,$C$20:$N$120,12)+1,$A$20:$H$120,8,FALSE)-VLOOKUP($Y86,$C$20:$H$120,6))/(VLOOKUP(VLOOKUP($Y86,$C$20:$N$120,12)+1,$A$20:$C$120,3,FALSE)-VLOOKUP(VLOOKUP($Y86,$C$20:$N$120,12),$A$20:$C$120,3,FALSE))</f>
        <v>0</v>
      </c>
      <c r="AC86">
        <f t="shared" si="35"/>
        <v>0</v>
      </c>
      <c r="AD86">
        <f t="shared" ref="AD86:AD149" si="54">VLOOKUP($AC86,$H$20:$I$120,2)+($AC86-VLOOKUP(VLOOKUP($AC86,$H$20:$N$120,7),$A$20:$H$120,8,FALSE))*(VLOOKUP(VLOOKUP($AC86,$H$20:$N$120,7)+1,$A$20:$I$120,9,FALSE)-VLOOKUP($AC86,$H$20:$I$120,2))/(VLOOKUP(VLOOKUP($AC86,$H$20:$N$120,7)+1,$A$20:$H$120,8,FALSE)-VLOOKUP(VLOOKUP($AC86,$H$20:$N$120,7),$A$20:$H$120,8,FALSE))</f>
        <v>0</v>
      </c>
      <c r="AE86">
        <f t="shared" si="48"/>
        <v>18.238499999999998</v>
      </c>
      <c r="AF86">
        <f t="shared" si="36"/>
        <v>0</v>
      </c>
      <c r="AG86">
        <f t="shared" si="49"/>
        <v>0</v>
      </c>
      <c r="AH86">
        <f t="shared" si="50"/>
        <v>0</v>
      </c>
    </row>
    <row r="87" spans="1:34" x14ac:dyDescent="0.25">
      <c r="A87">
        <v>68</v>
      </c>
      <c r="B87">
        <v>0.67</v>
      </c>
      <c r="C87">
        <f t="shared" si="39"/>
        <v>7.1689999999999996</v>
      </c>
      <c r="D87">
        <f t="shared" si="40"/>
        <v>0</v>
      </c>
      <c r="E87">
        <f t="shared" si="37"/>
        <v>2274.1322605411519</v>
      </c>
      <c r="F87">
        <f t="shared" si="38"/>
        <v>1165.7421302705761</v>
      </c>
      <c r="G87">
        <f t="shared" si="41"/>
        <v>2651051.7859202833</v>
      </c>
      <c r="H87">
        <f t="shared" si="51"/>
        <v>18306087.026697844</v>
      </c>
      <c r="I87">
        <f t="shared" si="52"/>
        <v>7.1689999999999996</v>
      </c>
      <c r="J87">
        <f t="shared" si="42"/>
        <v>0</v>
      </c>
      <c r="K87">
        <f t="shared" si="43"/>
        <v>0</v>
      </c>
      <c r="L87">
        <f t="shared" si="44"/>
        <v>19.124909999999996</v>
      </c>
      <c r="M87">
        <f t="shared" si="45"/>
        <v>19.124909999999996</v>
      </c>
      <c r="N87">
        <v>68</v>
      </c>
      <c r="S87">
        <f t="shared" si="28"/>
        <v>3</v>
      </c>
      <c r="T87">
        <f t="shared" si="29"/>
        <v>20</v>
      </c>
      <c r="U87">
        <f t="shared" si="46"/>
        <v>68</v>
      </c>
      <c r="V87">
        <f>($T$12*'10-day-rainfall'!X74+$T$13*'10-day-rainfall'!Y74+$T$14*'10-day-rainfall'!Z74+$T$15*'10-day-rainfall'!AA74)/12</f>
        <v>49.862187055709398</v>
      </c>
      <c r="Y87">
        <f t="shared" si="33"/>
        <v>0</v>
      </c>
      <c r="Z87">
        <f t="shared" si="34"/>
        <v>0</v>
      </c>
      <c r="AA87">
        <f t="shared" si="47"/>
        <v>18.238499999999998</v>
      </c>
      <c r="AB87">
        <f t="shared" si="53"/>
        <v>0</v>
      </c>
      <c r="AC87">
        <f t="shared" si="35"/>
        <v>0</v>
      </c>
      <c r="AD87">
        <f t="shared" si="54"/>
        <v>0</v>
      </c>
      <c r="AE87">
        <f t="shared" si="48"/>
        <v>18.238499999999998</v>
      </c>
      <c r="AF87">
        <f t="shared" si="36"/>
        <v>0</v>
      </c>
      <c r="AG87">
        <f t="shared" si="49"/>
        <v>0</v>
      </c>
      <c r="AH87">
        <f t="shared" si="50"/>
        <v>0</v>
      </c>
    </row>
    <row r="88" spans="1:34" x14ac:dyDescent="0.25">
      <c r="A88">
        <v>69</v>
      </c>
      <c r="B88">
        <v>0.68</v>
      </c>
      <c r="C88">
        <f t="shared" si="39"/>
        <v>7.2759999999999998</v>
      </c>
      <c r="D88">
        <f t="shared" si="40"/>
        <v>0</v>
      </c>
      <c r="E88">
        <f t="shared" si="37"/>
        <v>2274.9882605411522</v>
      </c>
      <c r="F88">
        <f t="shared" si="38"/>
        <v>1166.5981302705761</v>
      </c>
      <c r="G88">
        <f t="shared" si="41"/>
        <v>2653997.0511348182</v>
      </c>
      <c r="H88">
        <f t="shared" si="51"/>
        <v>18589907.124900144</v>
      </c>
      <c r="I88">
        <f t="shared" si="52"/>
        <v>7.2759999999999998</v>
      </c>
      <c r="J88">
        <f t="shared" si="42"/>
        <v>0</v>
      </c>
      <c r="K88">
        <f t="shared" si="43"/>
        <v>0</v>
      </c>
      <c r="L88">
        <f t="shared" si="44"/>
        <v>19.138139999999996</v>
      </c>
      <c r="M88">
        <f t="shared" si="45"/>
        <v>19.138139999999996</v>
      </c>
      <c r="N88">
        <v>69</v>
      </c>
      <c r="S88">
        <f t="shared" si="28"/>
        <v>3</v>
      </c>
      <c r="T88">
        <f t="shared" si="29"/>
        <v>21</v>
      </c>
      <c r="U88">
        <f t="shared" si="46"/>
        <v>69</v>
      </c>
      <c r="V88">
        <f>($T$12*'10-day-rainfall'!X75+$T$13*'10-day-rainfall'!Y75+$T$14*'10-day-rainfall'!Z75+$T$15*'10-day-rainfall'!AA75)/12</f>
        <v>49.862187055709398</v>
      </c>
      <c r="Y88">
        <f t="shared" si="33"/>
        <v>0</v>
      </c>
      <c r="Z88">
        <f t="shared" si="34"/>
        <v>0</v>
      </c>
      <c r="AA88">
        <f t="shared" si="47"/>
        <v>18.238499999999998</v>
      </c>
      <c r="AB88">
        <f t="shared" si="53"/>
        <v>0</v>
      </c>
      <c r="AC88">
        <f t="shared" si="35"/>
        <v>0</v>
      </c>
      <c r="AD88">
        <f t="shared" si="54"/>
        <v>0</v>
      </c>
      <c r="AE88">
        <f t="shared" si="48"/>
        <v>18.238499999999998</v>
      </c>
      <c r="AF88">
        <f t="shared" si="36"/>
        <v>0</v>
      </c>
      <c r="AG88">
        <f t="shared" si="49"/>
        <v>0</v>
      </c>
      <c r="AH88">
        <f t="shared" si="50"/>
        <v>0</v>
      </c>
    </row>
    <row r="89" spans="1:34" x14ac:dyDescent="0.25">
      <c r="A89">
        <v>70</v>
      </c>
      <c r="B89">
        <v>0.69000000000000006</v>
      </c>
      <c r="C89">
        <f t="shared" si="39"/>
        <v>7.383</v>
      </c>
      <c r="D89">
        <f t="shared" si="40"/>
        <v>0</v>
      </c>
      <c r="E89">
        <f t="shared" si="37"/>
        <v>2275.8442605411519</v>
      </c>
      <c r="F89">
        <f t="shared" si="38"/>
        <v>1167.4541302705761</v>
      </c>
      <c r="G89">
        <f t="shared" si="41"/>
        <v>2656943.7818213529</v>
      </c>
      <c r="H89">
        <f t="shared" si="51"/>
        <v>18874042.444884829</v>
      </c>
      <c r="I89">
        <f t="shared" si="52"/>
        <v>7.383</v>
      </c>
      <c r="J89">
        <f t="shared" si="42"/>
        <v>0</v>
      </c>
      <c r="K89">
        <f t="shared" si="43"/>
        <v>0</v>
      </c>
      <c r="L89">
        <f t="shared" si="44"/>
        <v>19.151369999999996</v>
      </c>
      <c r="M89">
        <f t="shared" si="45"/>
        <v>19.151369999999996</v>
      </c>
      <c r="N89">
        <v>70</v>
      </c>
      <c r="S89">
        <f t="shared" si="28"/>
        <v>3</v>
      </c>
      <c r="T89">
        <f t="shared" si="29"/>
        <v>22</v>
      </c>
      <c r="U89">
        <f t="shared" si="46"/>
        <v>70</v>
      </c>
      <c r="V89">
        <f>($T$12*'10-day-rainfall'!X76+$T$13*'10-day-rainfall'!Y76+$T$14*'10-day-rainfall'!Z76+$T$15*'10-day-rainfall'!AA76)/12</f>
        <v>49.862187055709398</v>
      </c>
      <c r="Y89">
        <f t="shared" si="33"/>
        <v>0</v>
      </c>
      <c r="Z89">
        <f t="shared" si="34"/>
        <v>0</v>
      </c>
      <c r="AA89">
        <f t="shared" si="47"/>
        <v>18.238499999999998</v>
      </c>
      <c r="AB89">
        <f t="shared" si="53"/>
        <v>0</v>
      </c>
      <c r="AC89">
        <f t="shared" si="35"/>
        <v>0</v>
      </c>
      <c r="AD89">
        <f t="shared" si="54"/>
        <v>0</v>
      </c>
      <c r="AE89">
        <f t="shared" si="48"/>
        <v>18.238499999999998</v>
      </c>
      <c r="AF89">
        <f t="shared" si="36"/>
        <v>0</v>
      </c>
      <c r="AG89">
        <f t="shared" si="49"/>
        <v>0</v>
      </c>
      <c r="AH89">
        <f t="shared" si="50"/>
        <v>0</v>
      </c>
    </row>
    <row r="90" spans="1:34" x14ac:dyDescent="0.25">
      <c r="A90">
        <v>71</v>
      </c>
      <c r="B90">
        <v>0.70000000000000007</v>
      </c>
      <c r="C90">
        <f t="shared" si="39"/>
        <v>7.49</v>
      </c>
      <c r="D90">
        <f t="shared" si="40"/>
        <v>0</v>
      </c>
      <c r="E90">
        <f t="shared" si="37"/>
        <v>2276.7002605411521</v>
      </c>
      <c r="F90">
        <f t="shared" si="38"/>
        <v>1168.3101302705761</v>
      </c>
      <c r="G90">
        <f t="shared" si="41"/>
        <v>2659891.9779798882</v>
      </c>
      <c r="H90">
        <f t="shared" si="51"/>
        <v>19158493.143457402</v>
      </c>
      <c r="I90">
        <f t="shared" si="52"/>
        <v>7.49</v>
      </c>
      <c r="J90">
        <f t="shared" si="42"/>
        <v>0</v>
      </c>
      <c r="K90">
        <f t="shared" si="43"/>
        <v>0</v>
      </c>
      <c r="L90">
        <f t="shared" si="44"/>
        <v>19.164599999999997</v>
      </c>
      <c r="M90">
        <f t="shared" si="45"/>
        <v>19.164599999999997</v>
      </c>
      <c r="N90">
        <v>71</v>
      </c>
      <c r="S90">
        <f t="shared" si="28"/>
        <v>3</v>
      </c>
      <c r="T90">
        <f t="shared" si="29"/>
        <v>23</v>
      </c>
      <c r="U90">
        <f t="shared" si="46"/>
        <v>71</v>
      </c>
      <c r="V90">
        <f>($T$12*'10-day-rainfall'!X77+$T$13*'10-day-rainfall'!Y77+$T$14*'10-day-rainfall'!Z77+$T$15*'10-day-rainfall'!AA77)/12</f>
        <v>49.862187055709398</v>
      </c>
      <c r="Y90">
        <f t="shared" si="33"/>
        <v>0</v>
      </c>
      <c r="Z90">
        <f t="shared" si="34"/>
        <v>0</v>
      </c>
      <c r="AA90">
        <f t="shared" si="47"/>
        <v>18.238499999999998</v>
      </c>
      <c r="AB90">
        <f t="shared" si="53"/>
        <v>0</v>
      </c>
      <c r="AC90">
        <f t="shared" si="35"/>
        <v>0</v>
      </c>
      <c r="AD90">
        <f t="shared" si="54"/>
        <v>0</v>
      </c>
      <c r="AE90">
        <f t="shared" si="48"/>
        <v>18.238499999999998</v>
      </c>
      <c r="AF90">
        <f t="shared" si="36"/>
        <v>0</v>
      </c>
      <c r="AG90">
        <f t="shared" si="49"/>
        <v>0</v>
      </c>
      <c r="AH90">
        <f t="shared" si="50"/>
        <v>0</v>
      </c>
    </row>
    <row r="91" spans="1:34" x14ac:dyDescent="0.25">
      <c r="A91">
        <v>72</v>
      </c>
      <c r="B91">
        <v>0.71</v>
      </c>
      <c r="C91">
        <f t="shared" si="39"/>
        <v>7.5969999999999995</v>
      </c>
      <c r="D91">
        <f t="shared" si="40"/>
        <v>0</v>
      </c>
      <c r="E91">
        <f t="shared" si="37"/>
        <v>2277.5562605411519</v>
      </c>
      <c r="F91">
        <f t="shared" si="38"/>
        <v>1169.1661302705761</v>
      </c>
      <c r="G91">
        <f t="shared" si="41"/>
        <v>2662841.6396104228</v>
      </c>
      <c r="H91">
        <f t="shared" si="51"/>
        <v>19443259.377423357</v>
      </c>
      <c r="I91">
        <f t="shared" si="52"/>
        <v>7.5969999999999995</v>
      </c>
      <c r="J91">
        <f t="shared" si="42"/>
        <v>0</v>
      </c>
      <c r="K91">
        <f t="shared" si="43"/>
        <v>0</v>
      </c>
      <c r="L91">
        <f t="shared" si="44"/>
        <v>19.177829999999997</v>
      </c>
      <c r="M91">
        <f t="shared" si="45"/>
        <v>19.177829999999997</v>
      </c>
      <c r="N91">
        <v>72</v>
      </c>
      <c r="S91">
        <f t="shared" si="28"/>
        <v>3</v>
      </c>
      <c r="T91">
        <f t="shared" si="29"/>
        <v>24</v>
      </c>
      <c r="U91">
        <f t="shared" si="46"/>
        <v>72</v>
      </c>
      <c r="V91">
        <f>($T$12*'10-day-rainfall'!X78+$T$13*'10-day-rainfall'!Y78+$T$14*'10-day-rainfall'!Z78+$T$15*'10-day-rainfall'!AA78)/12</f>
        <v>49.862187055709398</v>
      </c>
      <c r="Y91">
        <f t="shared" si="33"/>
        <v>0</v>
      </c>
      <c r="Z91">
        <f t="shared" si="34"/>
        <v>0</v>
      </c>
      <c r="AA91">
        <f t="shared" si="47"/>
        <v>18.238499999999998</v>
      </c>
      <c r="AB91">
        <f t="shared" si="53"/>
        <v>0</v>
      </c>
      <c r="AC91">
        <f t="shared" si="35"/>
        <v>0</v>
      </c>
      <c r="AD91">
        <f t="shared" si="54"/>
        <v>0</v>
      </c>
      <c r="AE91">
        <f t="shared" si="48"/>
        <v>18.238499999999998</v>
      </c>
      <c r="AF91">
        <f t="shared" si="36"/>
        <v>0</v>
      </c>
      <c r="AG91">
        <f t="shared" si="49"/>
        <v>0</v>
      </c>
      <c r="AH91">
        <f t="shared" si="50"/>
        <v>0</v>
      </c>
    </row>
    <row r="92" spans="1:34" x14ac:dyDescent="0.25">
      <c r="A92">
        <v>73</v>
      </c>
      <c r="B92">
        <v>0.72</v>
      </c>
      <c r="C92">
        <f t="shared" si="39"/>
        <v>7.7039999999999988</v>
      </c>
      <c r="D92">
        <f t="shared" si="40"/>
        <v>0</v>
      </c>
      <c r="E92">
        <f t="shared" si="37"/>
        <v>2278.4122605411521</v>
      </c>
      <c r="F92">
        <f t="shared" si="38"/>
        <v>1170.0221302705761</v>
      </c>
      <c r="G92">
        <f t="shared" si="41"/>
        <v>2665792.7667129575</v>
      </c>
      <c r="H92">
        <f t="shared" si="51"/>
        <v>19728341.303588204</v>
      </c>
      <c r="I92">
        <f t="shared" si="52"/>
        <v>7.7039999999999988</v>
      </c>
      <c r="J92">
        <f t="shared" si="42"/>
        <v>0</v>
      </c>
      <c r="K92">
        <f t="shared" si="43"/>
        <v>0</v>
      </c>
      <c r="L92">
        <f t="shared" si="44"/>
        <v>19.191059999999997</v>
      </c>
      <c r="M92">
        <f t="shared" si="45"/>
        <v>19.191059999999997</v>
      </c>
      <c r="N92">
        <v>73</v>
      </c>
      <c r="S92">
        <f t="shared" si="28"/>
        <v>4</v>
      </c>
      <c r="T92">
        <f t="shared" si="29"/>
        <v>1</v>
      </c>
      <c r="U92">
        <f t="shared" si="46"/>
        <v>73</v>
      </c>
      <c r="V92">
        <f>($T$12*'10-day-rainfall'!X79+$T$13*'10-day-rainfall'!Y79+$T$14*'10-day-rainfall'!Z79+$T$15*'10-day-rainfall'!AA79)/12</f>
        <v>49.862187055709398</v>
      </c>
      <c r="Y92">
        <f t="shared" si="33"/>
        <v>0</v>
      </c>
      <c r="Z92">
        <f t="shared" si="34"/>
        <v>0</v>
      </c>
      <c r="AA92">
        <f t="shared" si="47"/>
        <v>18.238499999999998</v>
      </c>
      <c r="AB92">
        <f t="shared" si="53"/>
        <v>0</v>
      </c>
      <c r="AC92">
        <f t="shared" si="35"/>
        <v>0</v>
      </c>
      <c r="AD92">
        <f t="shared" si="54"/>
        <v>0</v>
      </c>
      <c r="AE92">
        <f t="shared" si="48"/>
        <v>18.238499999999998</v>
      </c>
      <c r="AF92">
        <f t="shared" si="36"/>
        <v>0</v>
      </c>
      <c r="AG92">
        <f t="shared" si="49"/>
        <v>0</v>
      </c>
      <c r="AH92">
        <f t="shared" si="50"/>
        <v>0</v>
      </c>
    </row>
    <row r="93" spans="1:34" x14ac:dyDescent="0.25">
      <c r="A93">
        <v>74</v>
      </c>
      <c r="B93">
        <v>0.73</v>
      </c>
      <c r="C93">
        <f t="shared" si="39"/>
        <v>7.8109999999999991</v>
      </c>
      <c r="D93">
        <f t="shared" si="40"/>
        <v>0</v>
      </c>
      <c r="E93">
        <f t="shared" si="37"/>
        <v>2279.2682605411519</v>
      </c>
      <c r="F93">
        <f t="shared" si="38"/>
        <v>1170.8781302705761</v>
      </c>
      <c r="G93">
        <f t="shared" si="41"/>
        <v>2668745.359287492</v>
      </c>
      <c r="H93">
        <f t="shared" si="51"/>
        <v>20013739.078757443</v>
      </c>
      <c r="I93">
        <f t="shared" si="52"/>
        <v>7.8109999999999991</v>
      </c>
      <c r="J93">
        <f t="shared" si="42"/>
        <v>0</v>
      </c>
      <c r="K93">
        <f t="shared" si="43"/>
        <v>0</v>
      </c>
      <c r="L93">
        <f t="shared" si="44"/>
        <v>19.204289999999997</v>
      </c>
      <c r="M93">
        <f t="shared" si="45"/>
        <v>19.204289999999997</v>
      </c>
      <c r="N93">
        <v>74</v>
      </c>
      <c r="S93">
        <f t="shared" si="28"/>
        <v>4</v>
      </c>
      <c r="T93">
        <f t="shared" si="29"/>
        <v>2</v>
      </c>
      <c r="U93">
        <f t="shared" si="46"/>
        <v>74</v>
      </c>
      <c r="V93">
        <f>($T$12*'10-day-rainfall'!X80+$T$13*'10-day-rainfall'!Y80+$T$14*'10-day-rainfall'!Z80+$T$15*'10-day-rainfall'!AA80)/12</f>
        <v>49.862187055709398</v>
      </c>
      <c r="Y93">
        <f t="shared" si="33"/>
        <v>0</v>
      </c>
      <c r="Z93">
        <f t="shared" si="34"/>
        <v>0</v>
      </c>
      <c r="AA93">
        <f t="shared" si="47"/>
        <v>18.238499999999998</v>
      </c>
      <c r="AB93">
        <f t="shared" si="53"/>
        <v>0</v>
      </c>
      <c r="AC93">
        <f t="shared" si="35"/>
        <v>0</v>
      </c>
      <c r="AD93">
        <f t="shared" si="54"/>
        <v>0</v>
      </c>
      <c r="AE93">
        <f t="shared" si="48"/>
        <v>18.238499999999998</v>
      </c>
      <c r="AF93">
        <f t="shared" si="36"/>
        <v>0</v>
      </c>
      <c r="AG93">
        <f t="shared" si="49"/>
        <v>0</v>
      </c>
      <c r="AH93">
        <f t="shared" si="50"/>
        <v>0</v>
      </c>
    </row>
    <row r="94" spans="1:34" x14ac:dyDescent="0.25">
      <c r="A94">
        <v>75</v>
      </c>
      <c r="B94">
        <v>0.74</v>
      </c>
      <c r="C94">
        <f t="shared" si="39"/>
        <v>7.9179999999999993</v>
      </c>
      <c r="D94">
        <f t="shared" si="40"/>
        <v>0</v>
      </c>
      <c r="E94">
        <f t="shared" si="37"/>
        <v>2280.1242605411521</v>
      </c>
      <c r="F94">
        <f t="shared" si="38"/>
        <v>1171.7341302705761</v>
      </c>
      <c r="G94">
        <f t="shared" si="41"/>
        <v>2671699.4173340271</v>
      </c>
      <c r="H94">
        <f t="shared" si="51"/>
        <v>20299452.859736573</v>
      </c>
      <c r="I94">
        <f t="shared" si="52"/>
        <v>7.9179999999999993</v>
      </c>
      <c r="J94">
        <f t="shared" si="42"/>
        <v>0</v>
      </c>
      <c r="K94">
        <f t="shared" si="43"/>
        <v>0</v>
      </c>
      <c r="L94">
        <f t="shared" si="44"/>
        <v>19.217519999999997</v>
      </c>
      <c r="M94">
        <f t="shared" si="45"/>
        <v>19.217519999999997</v>
      </c>
      <c r="N94">
        <v>75</v>
      </c>
      <c r="S94">
        <f t="shared" si="28"/>
        <v>4</v>
      </c>
      <c r="T94">
        <f t="shared" si="29"/>
        <v>3</v>
      </c>
      <c r="U94">
        <f t="shared" si="46"/>
        <v>75</v>
      </c>
      <c r="V94">
        <f>($T$12*'10-day-rainfall'!X81+$T$13*'10-day-rainfall'!Y81+$T$14*'10-day-rainfall'!Z81+$T$15*'10-day-rainfall'!AA81)/12</f>
        <v>49.862187055709398</v>
      </c>
      <c r="Y94">
        <f t="shared" si="33"/>
        <v>0</v>
      </c>
      <c r="Z94">
        <f t="shared" si="34"/>
        <v>0</v>
      </c>
      <c r="AA94">
        <f t="shared" si="47"/>
        <v>18.238499999999998</v>
      </c>
      <c r="AB94">
        <f t="shared" si="53"/>
        <v>0</v>
      </c>
      <c r="AC94">
        <f t="shared" si="35"/>
        <v>0</v>
      </c>
      <c r="AD94">
        <f t="shared" si="54"/>
        <v>0</v>
      </c>
      <c r="AE94">
        <f t="shared" si="48"/>
        <v>18.238499999999998</v>
      </c>
      <c r="AF94">
        <f t="shared" si="36"/>
        <v>0</v>
      </c>
      <c r="AG94">
        <f t="shared" si="49"/>
        <v>0</v>
      </c>
      <c r="AH94">
        <f t="shared" si="50"/>
        <v>0</v>
      </c>
    </row>
    <row r="95" spans="1:34" x14ac:dyDescent="0.25">
      <c r="A95">
        <v>76</v>
      </c>
      <c r="B95">
        <v>0.75</v>
      </c>
      <c r="C95">
        <f t="shared" si="39"/>
        <v>8.0249999999999986</v>
      </c>
      <c r="D95">
        <f t="shared" si="40"/>
        <v>0</v>
      </c>
      <c r="E95">
        <f t="shared" si="37"/>
        <v>2280.9802605411519</v>
      </c>
      <c r="F95">
        <f t="shared" si="38"/>
        <v>1172.5901302705761</v>
      </c>
      <c r="G95">
        <f t="shared" si="41"/>
        <v>2674654.940852562</v>
      </c>
      <c r="H95">
        <f t="shared" si="51"/>
        <v>20585482.803331092</v>
      </c>
      <c r="I95">
        <f t="shared" si="52"/>
        <v>8.0249999999999986</v>
      </c>
      <c r="J95">
        <f t="shared" si="42"/>
        <v>0</v>
      </c>
      <c r="K95">
        <f t="shared" si="43"/>
        <v>0</v>
      </c>
      <c r="L95">
        <f t="shared" si="44"/>
        <v>19.230749999999997</v>
      </c>
      <c r="M95">
        <f t="shared" si="45"/>
        <v>19.230749999999997</v>
      </c>
      <c r="N95">
        <v>76</v>
      </c>
      <c r="S95">
        <f t="shared" si="28"/>
        <v>4</v>
      </c>
      <c r="T95">
        <f t="shared" si="29"/>
        <v>4</v>
      </c>
      <c r="U95">
        <f t="shared" si="46"/>
        <v>76</v>
      </c>
      <c r="V95">
        <f>($T$12*'10-day-rainfall'!X82+$T$13*'10-day-rainfall'!Y82+$T$14*'10-day-rainfall'!Z82+$T$15*'10-day-rainfall'!AA82)/12</f>
        <v>49.862187055709398</v>
      </c>
      <c r="Y95">
        <f t="shared" si="33"/>
        <v>0</v>
      </c>
      <c r="Z95">
        <f t="shared" si="34"/>
        <v>0</v>
      </c>
      <c r="AA95">
        <f t="shared" si="47"/>
        <v>18.238499999999998</v>
      </c>
      <c r="AB95">
        <f t="shared" si="53"/>
        <v>0</v>
      </c>
      <c r="AC95">
        <f t="shared" si="35"/>
        <v>0</v>
      </c>
      <c r="AD95">
        <f t="shared" si="54"/>
        <v>0</v>
      </c>
      <c r="AE95">
        <f t="shared" si="48"/>
        <v>18.238499999999998</v>
      </c>
      <c r="AF95">
        <f t="shared" si="36"/>
        <v>0</v>
      </c>
      <c r="AG95">
        <f t="shared" si="49"/>
        <v>0</v>
      </c>
      <c r="AH95">
        <f t="shared" si="50"/>
        <v>0</v>
      </c>
    </row>
    <row r="96" spans="1:34" x14ac:dyDescent="0.25">
      <c r="A96">
        <v>77</v>
      </c>
      <c r="B96">
        <v>0.76</v>
      </c>
      <c r="C96">
        <f t="shared" si="39"/>
        <v>8.1319999999999997</v>
      </c>
      <c r="D96">
        <f t="shared" si="40"/>
        <v>0</v>
      </c>
      <c r="E96">
        <f t="shared" si="37"/>
        <v>2281.8362605411521</v>
      </c>
      <c r="F96">
        <f t="shared" si="38"/>
        <v>1173.4461302705761</v>
      </c>
      <c r="G96">
        <f t="shared" si="41"/>
        <v>2677611.929843097</v>
      </c>
      <c r="H96">
        <f t="shared" si="51"/>
        <v>20871829.066346511</v>
      </c>
      <c r="I96">
        <f t="shared" si="52"/>
        <v>8.1319999999999997</v>
      </c>
      <c r="J96">
        <f t="shared" si="42"/>
        <v>0</v>
      </c>
      <c r="K96">
        <f t="shared" si="43"/>
        <v>0</v>
      </c>
      <c r="L96">
        <f t="shared" si="44"/>
        <v>19.243979999999997</v>
      </c>
      <c r="M96">
        <f t="shared" si="45"/>
        <v>19.243979999999997</v>
      </c>
      <c r="N96">
        <v>77</v>
      </c>
      <c r="S96">
        <f t="shared" si="28"/>
        <v>4</v>
      </c>
      <c r="T96">
        <f t="shared" si="29"/>
        <v>5</v>
      </c>
      <c r="U96">
        <f t="shared" si="46"/>
        <v>77</v>
      </c>
      <c r="V96">
        <f>($T$12*'10-day-rainfall'!X83+$T$13*'10-day-rainfall'!Y83+$T$14*'10-day-rainfall'!Z83+$T$15*'10-day-rainfall'!AA83)/12</f>
        <v>49.862187055709398</v>
      </c>
      <c r="Y96">
        <f t="shared" si="33"/>
        <v>0</v>
      </c>
      <c r="Z96">
        <f t="shared" si="34"/>
        <v>0</v>
      </c>
      <c r="AA96">
        <f t="shared" si="47"/>
        <v>18.238499999999998</v>
      </c>
      <c r="AB96">
        <f t="shared" si="53"/>
        <v>0</v>
      </c>
      <c r="AC96">
        <f t="shared" si="35"/>
        <v>0</v>
      </c>
      <c r="AD96">
        <f t="shared" si="54"/>
        <v>0</v>
      </c>
      <c r="AE96">
        <f t="shared" si="48"/>
        <v>18.238499999999998</v>
      </c>
      <c r="AF96">
        <f t="shared" si="36"/>
        <v>0</v>
      </c>
      <c r="AG96">
        <f t="shared" si="49"/>
        <v>0</v>
      </c>
      <c r="AH96">
        <f t="shared" si="50"/>
        <v>0</v>
      </c>
    </row>
    <row r="97" spans="1:34" x14ac:dyDescent="0.25">
      <c r="A97">
        <v>78</v>
      </c>
      <c r="B97">
        <v>0.77</v>
      </c>
      <c r="C97">
        <f t="shared" si="39"/>
        <v>8.238999999999999</v>
      </c>
      <c r="D97">
        <f t="shared" si="40"/>
        <v>0</v>
      </c>
      <c r="E97">
        <f t="shared" si="37"/>
        <v>2282.6922605411519</v>
      </c>
      <c r="F97">
        <f t="shared" si="38"/>
        <v>1174.3021302705761</v>
      </c>
      <c r="G97">
        <f t="shared" si="41"/>
        <v>2680570.3843056317</v>
      </c>
      <c r="H97">
        <f t="shared" si="51"/>
        <v>21158491.80558832</v>
      </c>
      <c r="I97">
        <f t="shared" si="52"/>
        <v>8.238999999999999</v>
      </c>
      <c r="J97">
        <f t="shared" si="42"/>
        <v>0</v>
      </c>
      <c r="K97">
        <f t="shared" si="43"/>
        <v>0</v>
      </c>
      <c r="L97">
        <f t="shared" si="44"/>
        <v>19.257209999999997</v>
      </c>
      <c r="M97">
        <f t="shared" si="45"/>
        <v>19.257209999999997</v>
      </c>
      <c r="N97">
        <v>78</v>
      </c>
      <c r="S97">
        <f t="shared" si="28"/>
        <v>4</v>
      </c>
      <c r="T97">
        <f t="shared" si="29"/>
        <v>6</v>
      </c>
      <c r="U97">
        <f t="shared" si="46"/>
        <v>78</v>
      </c>
      <c r="V97">
        <f>($T$12*'10-day-rainfall'!X84+$T$13*'10-day-rainfall'!Y84+$T$14*'10-day-rainfall'!Z84+$T$15*'10-day-rainfall'!AA84)/12</f>
        <v>49.862187055709398</v>
      </c>
      <c r="Y97">
        <f t="shared" si="33"/>
        <v>0</v>
      </c>
      <c r="Z97">
        <f t="shared" si="34"/>
        <v>0</v>
      </c>
      <c r="AA97">
        <f t="shared" si="47"/>
        <v>18.238499999999998</v>
      </c>
      <c r="AB97">
        <f t="shared" si="53"/>
        <v>0</v>
      </c>
      <c r="AC97">
        <f t="shared" si="35"/>
        <v>0</v>
      </c>
      <c r="AD97">
        <f t="shared" si="54"/>
        <v>0</v>
      </c>
      <c r="AE97">
        <f t="shared" si="48"/>
        <v>18.238499999999998</v>
      </c>
      <c r="AF97">
        <f t="shared" si="36"/>
        <v>0</v>
      </c>
      <c r="AG97">
        <f t="shared" si="49"/>
        <v>0</v>
      </c>
      <c r="AH97">
        <f t="shared" si="50"/>
        <v>0</v>
      </c>
    </row>
    <row r="98" spans="1:34" x14ac:dyDescent="0.25">
      <c r="A98">
        <v>79</v>
      </c>
      <c r="B98">
        <v>0.78</v>
      </c>
      <c r="C98">
        <f t="shared" si="39"/>
        <v>8.3460000000000001</v>
      </c>
      <c r="D98">
        <f t="shared" si="40"/>
        <v>0</v>
      </c>
      <c r="E98">
        <f t="shared" si="37"/>
        <v>2283.5482605411521</v>
      </c>
      <c r="F98">
        <f t="shared" si="38"/>
        <v>1175.1581302705761</v>
      </c>
      <c r="G98">
        <f t="shared" si="41"/>
        <v>2683530.3042401667</v>
      </c>
      <c r="H98">
        <f t="shared" si="51"/>
        <v>21445471.17786203</v>
      </c>
      <c r="I98">
        <f t="shared" si="52"/>
        <v>8.3460000000000001</v>
      </c>
      <c r="J98">
        <f t="shared" si="42"/>
        <v>0</v>
      </c>
      <c r="K98">
        <f t="shared" si="43"/>
        <v>0</v>
      </c>
      <c r="L98">
        <f t="shared" si="44"/>
        <v>19.270439999999997</v>
      </c>
      <c r="M98">
        <f t="shared" si="45"/>
        <v>19.270439999999997</v>
      </c>
      <c r="N98">
        <v>79</v>
      </c>
      <c r="S98">
        <f t="shared" si="28"/>
        <v>4</v>
      </c>
      <c r="T98">
        <f t="shared" si="29"/>
        <v>7</v>
      </c>
      <c r="U98">
        <f t="shared" si="46"/>
        <v>79</v>
      </c>
      <c r="V98">
        <f>($T$12*'10-day-rainfall'!X85+$T$13*'10-day-rainfall'!Y85+$T$14*'10-day-rainfall'!Z85+$T$15*'10-day-rainfall'!AA85)/12</f>
        <v>49.862187055709398</v>
      </c>
      <c r="Y98">
        <f t="shared" si="33"/>
        <v>0</v>
      </c>
      <c r="Z98">
        <f t="shared" si="34"/>
        <v>0</v>
      </c>
      <c r="AA98">
        <f t="shared" si="47"/>
        <v>18.238499999999998</v>
      </c>
      <c r="AB98">
        <f t="shared" si="53"/>
        <v>0</v>
      </c>
      <c r="AC98">
        <f t="shared" si="35"/>
        <v>0</v>
      </c>
      <c r="AD98">
        <f t="shared" si="54"/>
        <v>0</v>
      </c>
      <c r="AE98">
        <f t="shared" si="48"/>
        <v>18.238499999999998</v>
      </c>
      <c r="AF98">
        <f t="shared" si="36"/>
        <v>0</v>
      </c>
      <c r="AG98">
        <f t="shared" si="49"/>
        <v>0</v>
      </c>
      <c r="AH98">
        <f t="shared" si="50"/>
        <v>0</v>
      </c>
    </row>
    <row r="99" spans="1:34" x14ac:dyDescent="0.25">
      <c r="A99">
        <v>80</v>
      </c>
      <c r="B99">
        <v>0.79</v>
      </c>
      <c r="C99">
        <f t="shared" si="39"/>
        <v>8.4529999999999994</v>
      </c>
      <c r="D99">
        <f t="shared" si="40"/>
        <v>0</v>
      </c>
      <c r="E99">
        <f t="shared" si="37"/>
        <v>2284.4042605411519</v>
      </c>
      <c r="F99">
        <f t="shared" si="38"/>
        <v>1176.0141302705761</v>
      </c>
      <c r="G99">
        <f t="shared" si="41"/>
        <v>2686491.6896467013</v>
      </c>
      <c r="H99">
        <f t="shared" si="51"/>
        <v>21732767.339973133</v>
      </c>
      <c r="I99">
        <f t="shared" si="52"/>
        <v>8.4529999999999994</v>
      </c>
      <c r="J99">
        <f t="shared" si="42"/>
        <v>0</v>
      </c>
      <c r="K99">
        <f t="shared" si="43"/>
        <v>0</v>
      </c>
      <c r="L99">
        <f t="shared" si="44"/>
        <v>19.283669999999997</v>
      </c>
      <c r="M99">
        <f t="shared" si="45"/>
        <v>19.283669999999997</v>
      </c>
      <c r="N99">
        <v>80</v>
      </c>
      <c r="S99">
        <f t="shared" si="28"/>
        <v>4</v>
      </c>
      <c r="T99">
        <f t="shared" si="29"/>
        <v>8</v>
      </c>
      <c r="U99">
        <f t="shared" si="46"/>
        <v>80</v>
      </c>
      <c r="V99">
        <f>($T$12*'10-day-rainfall'!X86+$T$13*'10-day-rainfall'!Y86+$T$14*'10-day-rainfall'!Z86+$T$15*'10-day-rainfall'!AA86)/12</f>
        <v>49.862187055709398</v>
      </c>
      <c r="Y99">
        <f t="shared" si="33"/>
        <v>0</v>
      </c>
      <c r="Z99">
        <f t="shared" si="34"/>
        <v>0</v>
      </c>
      <c r="AA99">
        <f t="shared" si="47"/>
        <v>18.238499999999998</v>
      </c>
      <c r="AB99">
        <f t="shared" si="53"/>
        <v>0</v>
      </c>
      <c r="AC99">
        <f t="shared" si="35"/>
        <v>0</v>
      </c>
      <c r="AD99">
        <f t="shared" si="54"/>
        <v>0</v>
      </c>
      <c r="AE99">
        <f t="shared" si="48"/>
        <v>18.238499999999998</v>
      </c>
      <c r="AF99">
        <f t="shared" si="36"/>
        <v>0</v>
      </c>
      <c r="AG99">
        <f t="shared" si="49"/>
        <v>0</v>
      </c>
      <c r="AH99">
        <f t="shared" si="50"/>
        <v>0</v>
      </c>
    </row>
    <row r="100" spans="1:34" x14ac:dyDescent="0.25">
      <c r="A100">
        <v>81</v>
      </c>
      <c r="B100">
        <v>0.8</v>
      </c>
      <c r="C100">
        <f t="shared" si="39"/>
        <v>8.56</v>
      </c>
      <c r="D100">
        <f t="shared" si="40"/>
        <v>0</v>
      </c>
      <c r="E100">
        <f t="shared" si="37"/>
        <v>2285.2602605411521</v>
      </c>
      <c r="F100">
        <f t="shared" si="38"/>
        <v>1176.8701302705761</v>
      </c>
      <c r="G100">
        <f t="shared" si="41"/>
        <v>2689454.5405252362</v>
      </c>
      <c r="H100">
        <f t="shared" si="51"/>
        <v>22020380.448727138</v>
      </c>
      <c r="I100">
        <f t="shared" si="52"/>
        <v>8.56</v>
      </c>
      <c r="J100">
        <f t="shared" si="42"/>
        <v>0</v>
      </c>
      <c r="K100">
        <f t="shared" si="43"/>
        <v>0</v>
      </c>
      <c r="L100">
        <f t="shared" si="44"/>
        <v>19.296899999999997</v>
      </c>
      <c r="M100">
        <f t="shared" si="45"/>
        <v>19.296899999999997</v>
      </c>
      <c r="N100">
        <v>81</v>
      </c>
      <c r="S100">
        <f t="shared" si="28"/>
        <v>4</v>
      </c>
      <c r="T100">
        <f t="shared" si="29"/>
        <v>9</v>
      </c>
      <c r="U100">
        <f t="shared" si="46"/>
        <v>81</v>
      </c>
      <c r="V100">
        <f>($T$12*'10-day-rainfall'!X87+$T$13*'10-day-rainfall'!Y87+$T$14*'10-day-rainfall'!Z87+$T$15*'10-day-rainfall'!AA87)/12</f>
        <v>49.862187055709398</v>
      </c>
      <c r="Y100">
        <f t="shared" si="33"/>
        <v>0</v>
      </c>
      <c r="Z100">
        <f t="shared" si="34"/>
        <v>0.55943903035032683</v>
      </c>
      <c r="AA100">
        <f t="shared" si="47"/>
        <v>18.238499999999998</v>
      </c>
      <c r="AB100">
        <f t="shared" si="53"/>
        <v>0</v>
      </c>
      <c r="AC100">
        <f t="shared" si="35"/>
        <v>0</v>
      </c>
      <c r="AD100">
        <f t="shared" si="54"/>
        <v>0</v>
      </c>
      <c r="AE100">
        <f t="shared" si="48"/>
        <v>18.238499999999998</v>
      </c>
      <c r="AF100">
        <f t="shared" si="36"/>
        <v>0</v>
      </c>
      <c r="AG100">
        <f t="shared" si="49"/>
        <v>0</v>
      </c>
      <c r="AH100">
        <f t="shared" si="50"/>
        <v>0</v>
      </c>
    </row>
    <row r="101" spans="1:34" x14ac:dyDescent="0.25">
      <c r="A101">
        <v>82</v>
      </c>
      <c r="B101">
        <v>0.81</v>
      </c>
      <c r="C101">
        <f t="shared" si="39"/>
        <v>8.6669999999999998</v>
      </c>
      <c r="D101">
        <f t="shared" si="40"/>
        <v>0</v>
      </c>
      <c r="E101">
        <f t="shared" si="37"/>
        <v>2286.1162605411519</v>
      </c>
      <c r="F101">
        <f t="shared" si="38"/>
        <v>1177.726130270576</v>
      </c>
      <c r="G101">
        <f t="shared" si="41"/>
        <v>2692418.8568757707</v>
      </c>
      <c r="H101">
        <f t="shared" si="51"/>
        <v>22308310.660929538</v>
      </c>
      <c r="I101">
        <f t="shared" si="52"/>
        <v>8.6669999999999998</v>
      </c>
      <c r="J101">
        <f t="shared" si="42"/>
        <v>0</v>
      </c>
      <c r="K101">
        <f t="shared" si="43"/>
        <v>0</v>
      </c>
      <c r="L101">
        <f t="shared" si="44"/>
        <v>19.310129999999997</v>
      </c>
      <c r="M101">
        <f t="shared" si="45"/>
        <v>19.310129999999997</v>
      </c>
      <c r="N101">
        <v>82</v>
      </c>
      <c r="S101">
        <f t="shared" si="28"/>
        <v>4</v>
      </c>
      <c r="T101">
        <f t="shared" si="29"/>
        <v>10</v>
      </c>
      <c r="U101">
        <f t="shared" si="46"/>
        <v>82</v>
      </c>
      <c r="V101">
        <f>($T$12*'10-day-rainfall'!X88+$T$13*'10-day-rainfall'!Y88+$T$14*'10-day-rainfall'!Z88+$T$15*'10-day-rainfall'!AA88)/12</f>
        <v>49.908421686316863</v>
      </c>
      <c r="Y101">
        <f t="shared" si="33"/>
        <v>0</v>
      </c>
      <c r="Z101">
        <f t="shared" si="34"/>
        <v>2.0640126839280768</v>
      </c>
      <c r="AA101">
        <f t="shared" si="47"/>
        <v>18.238499999999998</v>
      </c>
      <c r="AB101">
        <f t="shared" si="53"/>
        <v>0</v>
      </c>
      <c r="AC101">
        <f t="shared" si="35"/>
        <v>0</v>
      </c>
      <c r="AD101">
        <f t="shared" si="54"/>
        <v>0</v>
      </c>
      <c r="AE101">
        <f t="shared" si="48"/>
        <v>18.238499999999998</v>
      </c>
      <c r="AF101">
        <f t="shared" si="36"/>
        <v>0</v>
      </c>
      <c r="AG101">
        <f t="shared" si="49"/>
        <v>0</v>
      </c>
      <c r="AH101">
        <f t="shared" si="50"/>
        <v>0</v>
      </c>
    </row>
    <row r="102" spans="1:34" x14ac:dyDescent="0.25">
      <c r="A102">
        <v>83</v>
      </c>
      <c r="B102">
        <v>0.82000000000000006</v>
      </c>
      <c r="C102">
        <f t="shared" si="39"/>
        <v>8.7740000000000009</v>
      </c>
      <c r="D102">
        <f t="shared" si="40"/>
        <v>0</v>
      </c>
      <c r="E102">
        <f t="shared" si="37"/>
        <v>2286.9722605411521</v>
      </c>
      <c r="F102">
        <f t="shared" si="38"/>
        <v>1178.582130270576</v>
      </c>
      <c r="G102">
        <f t="shared" si="41"/>
        <v>2695384.6386983059</v>
      </c>
      <c r="H102">
        <f t="shared" si="51"/>
        <v>22596558.133385845</v>
      </c>
      <c r="I102">
        <f t="shared" si="52"/>
        <v>8.7740000000000009</v>
      </c>
      <c r="J102">
        <f t="shared" si="42"/>
        <v>0</v>
      </c>
      <c r="K102">
        <f t="shared" si="43"/>
        <v>0</v>
      </c>
      <c r="L102">
        <f t="shared" si="44"/>
        <v>19.323359999999997</v>
      </c>
      <c r="M102">
        <f t="shared" si="45"/>
        <v>19.323359999999997</v>
      </c>
      <c r="N102">
        <v>83</v>
      </c>
      <c r="S102">
        <f t="shared" si="28"/>
        <v>4</v>
      </c>
      <c r="T102">
        <f t="shared" si="29"/>
        <v>11</v>
      </c>
      <c r="U102">
        <f t="shared" si="46"/>
        <v>83</v>
      </c>
      <c r="V102">
        <f>($T$12*'10-day-rainfall'!X89+$T$13*'10-day-rainfall'!Y89+$T$14*'10-day-rainfall'!Z89+$T$15*'10-day-rainfall'!AA89)/12</f>
        <v>50.079001246972076</v>
      </c>
      <c r="Y102">
        <f t="shared" si="33"/>
        <v>0</v>
      </c>
      <c r="Z102">
        <f t="shared" si="34"/>
        <v>4.1884248505561743</v>
      </c>
      <c r="AA102">
        <f t="shared" si="47"/>
        <v>18.238499999999998</v>
      </c>
      <c r="AB102">
        <f t="shared" si="53"/>
        <v>0</v>
      </c>
      <c r="AC102">
        <f t="shared" si="35"/>
        <v>0</v>
      </c>
      <c r="AD102">
        <f t="shared" si="54"/>
        <v>0</v>
      </c>
      <c r="AE102">
        <f t="shared" si="48"/>
        <v>18.238499999999998</v>
      </c>
      <c r="AF102">
        <f t="shared" si="36"/>
        <v>0</v>
      </c>
      <c r="AG102">
        <f t="shared" si="49"/>
        <v>0</v>
      </c>
      <c r="AH102">
        <f t="shared" si="50"/>
        <v>0</v>
      </c>
    </row>
    <row r="103" spans="1:34" x14ac:dyDescent="0.25">
      <c r="A103">
        <v>84</v>
      </c>
      <c r="B103">
        <v>0.83000000000000007</v>
      </c>
      <c r="C103">
        <f t="shared" si="39"/>
        <v>8.8810000000000002</v>
      </c>
      <c r="D103">
        <f t="shared" si="40"/>
        <v>0</v>
      </c>
      <c r="E103">
        <f t="shared" si="37"/>
        <v>2287.8282605411523</v>
      </c>
      <c r="F103">
        <f t="shared" si="38"/>
        <v>1179.438130270576</v>
      </c>
      <c r="G103">
        <f t="shared" si="41"/>
        <v>2698351.8859928409</v>
      </c>
      <c r="H103">
        <f t="shared" si="51"/>
        <v>22885123.022901546</v>
      </c>
      <c r="I103">
        <f t="shared" si="52"/>
        <v>8.8810000000000002</v>
      </c>
      <c r="J103">
        <f t="shared" si="42"/>
        <v>0</v>
      </c>
      <c r="K103">
        <f t="shared" si="43"/>
        <v>0</v>
      </c>
      <c r="L103">
        <f t="shared" si="44"/>
        <v>19.336589999999998</v>
      </c>
      <c r="M103">
        <f t="shared" si="45"/>
        <v>19.336589999999998</v>
      </c>
      <c r="N103">
        <v>84</v>
      </c>
      <c r="S103">
        <f t="shared" si="28"/>
        <v>4</v>
      </c>
      <c r="T103">
        <f t="shared" si="29"/>
        <v>12</v>
      </c>
      <c r="U103">
        <f t="shared" si="46"/>
        <v>84</v>
      </c>
      <c r="V103">
        <f>($T$12*'10-day-rainfall'!X90+$T$13*'10-day-rainfall'!Y90+$T$14*'10-day-rainfall'!Z90+$T$15*'10-day-rainfall'!AA90)/12</f>
        <v>50.425152061067628</v>
      </c>
      <c r="Y103">
        <f t="shared" si="33"/>
        <v>0</v>
      </c>
      <c r="Z103">
        <f t="shared" si="34"/>
        <v>7.3408362369515743</v>
      </c>
      <c r="AA103">
        <f t="shared" si="47"/>
        <v>18.238499999999998</v>
      </c>
      <c r="AB103">
        <f t="shared" si="53"/>
        <v>0</v>
      </c>
      <c r="AC103">
        <f t="shared" si="35"/>
        <v>0</v>
      </c>
      <c r="AD103">
        <f t="shared" si="54"/>
        <v>0</v>
      </c>
      <c r="AE103">
        <f t="shared" si="48"/>
        <v>18.238499999999998</v>
      </c>
      <c r="AF103">
        <f t="shared" si="36"/>
        <v>0</v>
      </c>
      <c r="AG103">
        <f t="shared" si="49"/>
        <v>0</v>
      </c>
      <c r="AH103">
        <f t="shared" si="50"/>
        <v>0</v>
      </c>
    </row>
    <row r="104" spans="1:34" x14ac:dyDescent="0.25">
      <c r="A104">
        <v>85</v>
      </c>
      <c r="B104">
        <v>0.84</v>
      </c>
      <c r="C104">
        <f t="shared" si="39"/>
        <v>8.9879999999999995</v>
      </c>
      <c r="D104">
        <f t="shared" si="40"/>
        <v>0</v>
      </c>
      <c r="E104">
        <f t="shared" si="37"/>
        <v>2288.6842605411521</v>
      </c>
      <c r="F104">
        <f t="shared" si="38"/>
        <v>1180.294130270576</v>
      </c>
      <c r="G104">
        <f t="shared" si="41"/>
        <v>2701320.5987593755</v>
      </c>
      <c r="H104">
        <f t="shared" si="51"/>
        <v>23174005.486282151</v>
      </c>
      <c r="I104">
        <f t="shared" si="52"/>
        <v>8.9879999999999995</v>
      </c>
      <c r="J104">
        <f t="shared" si="42"/>
        <v>0</v>
      </c>
      <c r="K104">
        <f t="shared" si="43"/>
        <v>0</v>
      </c>
      <c r="L104">
        <f t="shared" si="44"/>
        <v>19.349819999999998</v>
      </c>
      <c r="M104">
        <f t="shared" si="45"/>
        <v>19.349819999999998</v>
      </c>
      <c r="N104">
        <v>85</v>
      </c>
      <c r="S104">
        <f t="shared" si="28"/>
        <v>4</v>
      </c>
      <c r="T104">
        <f t="shared" si="29"/>
        <v>13</v>
      </c>
      <c r="U104">
        <f t="shared" si="46"/>
        <v>85</v>
      </c>
      <c r="V104">
        <f>($T$12*'10-day-rainfall'!X91+$T$13*'10-day-rainfall'!Y91+$T$14*'10-day-rainfall'!Z91+$T$15*'10-day-rainfall'!AA91)/12</f>
        <v>51.031832741807428</v>
      </c>
      <c r="Y104">
        <f t="shared" si="33"/>
        <v>0</v>
      </c>
      <c r="Z104">
        <f t="shared" si="34"/>
        <v>12.455690255396714</v>
      </c>
      <c r="AA104">
        <f t="shared" si="47"/>
        <v>18.238499999999998</v>
      </c>
      <c r="AB104">
        <f t="shared" si="53"/>
        <v>0</v>
      </c>
      <c r="AC104">
        <f t="shared" si="35"/>
        <v>0</v>
      </c>
      <c r="AD104">
        <f t="shared" si="54"/>
        <v>0</v>
      </c>
      <c r="AE104">
        <f t="shared" si="48"/>
        <v>18.238499999999998</v>
      </c>
      <c r="AF104">
        <f t="shared" si="36"/>
        <v>0</v>
      </c>
      <c r="AG104">
        <f t="shared" si="49"/>
        <v>0</v>
      </c>
      <c r="AH104">
        <f t="shared" si="50"/>
        <v>0</v>
      </c>
    </row>
    <row r="105" spans="1:34" x14ac:dyDescent="0.25">
      <c r="A105">
        <v>86</v>
      </c>
      <c r="B105">
        <v>0.85</v>
      </c>
      <c r="C105">
        <f t="shared" si="39"/>
        <v>9.0949999999999989</v>
      </c>
      <c r="D105">
        <f t="shared" si="40"/>
        <v>0</v>
      </c>
      <c r="E105">
        <f t="shared" si="37"/>
        <v>2289.5402605411518</v>
      </c>
      <c r="F105">
        <f t="shared" si="38"/>
        <v>1181.150130270576</v>
      </c>
      <c r="G105">
        <f t="shared" si="41"/>
        <v>2704290.7769979099</v>
      </c>
      <c r="H105">
        <f t="shared" si="51"/>
        <v>23463205.68033316</v>
      </c>
      <c r="I105">
        <f t="shared" si="52"/>
        <v>9.0949999999999989</v>
      </c>
      <c r="J105">
        <f t="shared" si="42"/>
        <v>0</v>
      </c>
      <c r="K105">
        <f t="shared" si="43"/>
        <v>0</v>
      </c>
      <c r="L105">
        <f t="shared" si="44"/>
        <v>19.363049999999998</v>
      </c>
      <c r="M105">
        <f t="shared" si="45"/>
        <v>19.363049999999998</v>
      </c>
      <c r="N105">
        <v>86</v>
      </c>
      <c r="S105">
        <f t="shared" si="28"/>
        <v>4</v>
      </c>
      <c r="T105">
        <f t="shared" si="29"/>
        <v>14</v>
      </c>
      <c r="U105">
        <f t="shared" si="46"/>
        <v>86</v>
      </c>
      <c r="V105">
        <f>($T$12*'10-day-rainfall'!X92+$T$13*'10-day-rainfall'!Y92+$T$14*'10-day-rainfall'!Z92+$T$15*'10-day-rainfall'!AA92)/12</f>
        <v>52.061228630683189</v>
      </c>
      <c r="Y105">
        <f t="shared" si="33"/>
        <v>0</v>
      </c>
      <c r="Z105">
        <f t="shared" si="34"/>
        <v>22.510478611343427</v>
      </c>
      <c r="AA105">
        <f t="shared" si="47"/>
        <v>18.238499999999998</v>
      </c>
      <c r="AB105">
        <f t="shared" si="53"/>
        <v>0</v>
      </c>
      <c r="AC105">
        <f t="shared" si="35"/>
        <v>7689.5615004181709</v>
      </c>
      <c r="AD105">
        <f t="shared" si="54"/>
        <v>3.1277696429531966E-3</v>
      </c>
      <c r="AE105">
        <f t="shared" si="48"/>
        <v>18.238886732639028</v>
      </c>
      <c r="AF105">
        <f t="shared" si="36"/>
        <v>15377.730763335836</v>
      </c>
      <c r="AG105">
        <f t="shared" si="49"/>
        <v>0</v>
      </c>
      <c r="AH105">
        <f t="shared" si="50"/>
        <v>0</v>
      </c>
    </row>
    <row r="106" spans="1:34" x14ac:dyDescent="0.25">
      <c r="A106">
        <v>87</v>
      </c>
      <c r="B106">
        <v>0.86</v>
      </c>
      <c r="C106">
        <f t="shared" si="39"/>
        <v>9.202</v>
      </c>
      <c r="D106">
        <f t="shared" si="40"/>
        <v>0</v>
      </c>
      <c r="E106">
        <f t="shared" si="37"/>
        <v>2290.3962605411521</v>
      </c>
      <c r="F106">
        <f t="shared" si="38"/>
        <v>1182.006130270576</v>
      </c>
      <c r="G106">
        <f t="shared" si="41"/>
        <v>2707262.4207084454</v>
      </c>
      <c r="H106">
        <f t="shared" si="51"/>
        <v>23752723.76186008</v>
      </c>
      <c r="I106">
        <f t="shared" si="52"/>
        <v>9.202</v>
      </c>
      <c r="J106">
        <f t="shared" si="42"/>
        <v>0</v>
      </c>
      <c r="K106">
        <f t="shared" si="43"/>
        <v>0</v>
      </c>
      <c r="L106">
        <f t="shared" si="44"/>
        <v>19.376279999999994</v>
      </c>
      <c r="M106">
        <f t="shared" si="45"/>
        <v>19.376279999999994</v>
      </c>
      <c r="N106">
        <v>87</v>
      </c>
      <c r="S106">
        <f t="shared" si="28"/>
        <v>4</v>
      </c>
      <c r="T106">
        <f t="shared" si="29"/>
        <v>15</v>
      </c>
      <c r="U106">
        <f t="shared" si="46"/>
        <v>87</v>
      </c>
      <c r="V106">
        <f>($T$12*'10-day-rainfall'!X93+$T$13*'10-day-rainfall'!Y93+$T$14*'10-day-rainfall'!Z93+$T$15*'10-day-rainfall'!AA93)/12</f>
        <v>53.921598763852067</v>
      </c>
      <c r="Y106">
        <f t="shared" si="33"/>
        <v>6.2549729859698328E-3</v>
      </c>
      <c r="Z106">
        <f t="shared" si="34"/>
        <v>91.820749266029125</v>
      </c>
      <c r="AA106">
        <f t="shared" si="47"/>
        <v>18.239273395257982</v>
      </c>
      <c r="AB106">
        <f t="shared" si="53"/>
        <v>15377.730763335836</v>
      </c>
      <c r="AC106">
        <f t="shared" si="35"/>
        <v>147824.3873307239</v>
      </c>
      <c r="AD106">
        <f t="shared" si="54"/>
        <v>6.0128348171225296E-2</v>
      </c>
      <c r="AE106">
        <f t="shared" si="48"/>
        <v>18.245934561180423</v>
      </c>
      <c r="AF106">
        <f t="shared" si="36"/>
        <v>280247.06370079116</v>
      </c>
      <c r="AG106">
        <f t="shared" si="49"/>
        <v>0</v>
      </c>
      <c r="AH106">
        <f t="shared" si="50"/>
        <v>0</v>
      </c>
    </row>
    <row r="107" spans="1:34" x14ac:dyDescent="0.25">
      <c r="A107">
        <v>88</v>
      </c>
      <c r="B107">
        <v>0.87</v>
      </c>
      <c r="C107">
        <f t="shared" si="39"/>
        <v>9.3089999999999993</v>
      </c>
      <c r="D107">
        <f t="shared" si="40"/>
        <v>0</v>
      </c>
      <c r="E107">
        <f t="shared" si="37"/>
        <v>2291.2522605411523</v>
      </c>
      <c r="F107">
        <f t="shared" si="38"/>
        <v>1182.862130270576</v>
      </c>
      <c r="G107">
        <f t="shared" si="41"/>
        <v>2710235.5298909801</v>
      </c>
      <c r="H107">
        <f t="shared" si="51"/>
        <v>24042559.887668401</v>
      </c>
      <c r="I107">
        <f t="shared" si="52"/>
        <v>9.3089999999999993</v>
      </c>
      <c r="J107">
        <f t="shared" si="42"/>
        <v>0</v>
      </c>
      <c r="K107">
        <f t="shared" si="43"/>
        <v>0</v>
      </c>
      <c r="L107">
        <f t="shared" si="44"/>
        <v>19.389509999999994</v>
      </c>
      <c r="M107">
        <f t="shared" si="45"/>
        <v>19.389509999999994</v>
      </c>
      <c r="N107">
        <v>88</v>
      </c>
      <c r="S107">
        <f t="shared" si="28"/>
        <v>4</v>
      </c>
      <c r="T107">
        <f t="shared" si="29"/>
        <v>16</v>
      </c>
      <c r="U107">
        <f t="shared" si="46"/>
        <v>88</v>
      </c>
      <c r="V107">
        <f>($T$12*'10-day-rainfall'!X94+$T$13*'10-day-rainfall'!Y94+$T$14*'10-day-rainfall'!Z94+$T$15*'10-day-rainfall'!AA94)/12</f>
        <v>61.510090438730508</v>
      </c>
      <c r="Y107">
        <f t="shared" si="33"/>
        <v>0.11398387942252983</v>
      </c>
      <c r="Z107">
        <f t="shared" si="34"/>
        <v>54.494054188250935</v>
      </c>
      <c r="AA107">
        <f t="shared" si="47"/>
        <v>18.25259352079215</v>
      </c>
      <c r="AB107">
        <f t="shared" si="53"/>
        <v>280247.06370079116</v>
      </c>
      <c r="AC107">
        <f t="shared" si="35"/>
        <v>345481.69290221698</v>
      </c>
      <c r="AD107">
        <f t="shared" si="54"/>
        <v>0.14048770742152955</v>
      </c>
      <c r="AE107">
        <f t="shared" si="48"/>
        <v>18.255870582889596</v>
      </c>
      <c r="AF107">
        <f t="shared" si="36"/>
        <v>410704.524680092</v>
      </c>
      <c r="AG107">
        <f t="shared" si="49"/>
        <v>0</v>
      </c>
      <c r="AH107">
        <f t="shared" si="50"/>
        <v>0</v>
      </c>
    </row>
    <row r="108" spans="1:34" x14ac:dyDescent="0.25">
      <c r="A108">
        <v>89</v>
      </c>
      <c r="B108">
        <v>0.88</v>
      </c>
      <c r="C108">
        <f t="shared" si="39"/>
        <v>9.4159999999999986</v>
      </c>
      <c r="D108">
        <f t="shared" si="40"/>
        <v>0</v>
      </c>
      <c r="E108">
        <f t="shared" si="37"/>
        <v>2292.108260541152</v>
      </c>
      <c r="F108">
        <f t="shared" si="38"/>
        <v>1183.718130270576</v>
      </c>
      <c r="G108">
        <f t="shared" si="41"/>
        <v>2713210.104545515</v>
      </c>
      <c r="H108">
        <f t="shared" si="51"/>
        <v>24332714.214563631</v>
      </c>
      <c r="I108">
        <f t="shared" si="52"/>
        <v>9.4159999999999986</v>
      </c>
      <c r="J108">
        <f t="shared" si="42"/>
        <v>0</v>
      </c>
      <c r="K108">
        <f t="shared" si="43"/>
        <v>0</v>
      </c>
      <c r="L108">
        <f t="shared" si="44"/>
        <v>19.402739999999994</v>
      </c>
      <c r="M108">
        <f t="shared" si="45"/>
        <v>19.402739999999994</v>
      </c>
      <c r="N108">
        <v>89</v>
      </c>
      <c r="S108">
        <f t="shared" si="28"/>
        <v>4</v>
      </c>
      <c r="T108">
        <f t="shared" si="29"/>
        <v>17</v>
      </c>
      <c r="U108">
        <f t="shared" si="46"/>
        <v>89</v>
      </c>
      <c r="V108">
        <f>($T$12*'10-day-rainfall'!X95+$T$13*'10-day-rainfall'!Y95+$T$14*'10-day-rainfall'!Z95+$T$15*'10-day-rainfall'!AA95)/12</f>
        <v>66.013731280734717</v>
      </c>
      <c r="Y108">
        <f t="shared" si="33"/>
        <v>0.1669867423085204</v>
      </c>
      <c r="Z108">
        <f t="shared" si="34"/>
        <v>23.27649386468476</v>
      </c>
      <c r="AA108">
        <f t="shared" si="47"/>
        <v>18.25914705234338</v>
      </c>
      <c r="AB108">
        <f t="shared" si="53"/>
        <v>410704.524680092</v>
      </c>
      <c r="AC108">
        <f t="shared" si="35"/>
        <v>419735.7489423065</v>
      </c>
      <c r="AD108">
        <f t="shared" si="54"/>
        <v>0.1706559900285779</v>
      </c>
      <c r="AE108">
        <f t="shared" si="48"/>
        <v>18.259600735963346</v>
      </c>
      <c r="AF108">
        <f t="shared" si="36"/>
        <v>428765.33994348906</v>
      </c>
      <c r="AG108">
        <f t="shared" si="49"/>
        <v>0</v>
      </c>
      <c r="AH108">
        <f t="shared" si="50"/>
        <v>0</v>
      </c>
    </row>
    <row r="109" spans="1:34" x14ac:dyDescent="0.25">
      <c r="A109">
        <v>90</v>
      </c>
      <c r="B109">
        <v>0.89</v>
      </c>
      <c r="C109">
        <f t="shared" si="39"/>
        <v>9.5229999999999997</v>
      </c>
      <c r="D109">
        <f t="shared" si="40"/>
        <v>0</v>
      </c>
      <c r="E109">
        <f t="shared" si="37"/>
        <v>2292.9642605411523</v>
      </c>
      <c r="F109">
        <f t="shared" si="38"/>
        <v>1184.574130270576</v>
      </c>
      <c r="G109">
        <f t="shared" si="41"/>
        <v>2716186.1446720497</v>
      </c>
      <c r="H109">
        <f t="shared" si="51"/>
        <v>24623186.899351276</v>
      </c>
      <c r="I109">
        <f t="shared" si="52"/>
        <v>9.5229999999999997</v>
      </c>
      <c r="J109">
        <f t="shared" si="42"/>
        <v>0</v>
      </c>
      <c r="K109">
        <f t="shared" si="43"/>
        <v>0</v>
      </c>
      <c r="L109">
        <f t="shared" si="44"/>
        <v>19.415969999999994</v>
      </c>
      <c r="M109">
        <f t="shared" si="45"/>
        <v>19.415969999999994</v>
      </c>
      <c r="N109">
        <v>90</v>
      </c>
      <c r="S109">
        <f t="shared" ref="S109:S172" si="55">S85+1</f>
        <v>4</v>
      </c>
      <c r="T109">
        <f t="shared" ref="T109:T172" si="56">T85</f>
        <v>18</v>
      </c>
      <c r="U109">
        <f t="shared" si="46"/>
        <v>90</v>
      </c>
      <c r="V109">
        <f>($T$12*'10-day-rainfall'!X96+$T$13*'10-day-rainfall'!Y96+$T$14*'10-day-rainfall'!Z96+$T$15*'10-day-rainfall'!AA96)/12</f>
        <v>67.937408459634284</v>
      </c>
      <c r="Y109">
        <f t="shared" si="33"/>
        <v>0.17432457417976099</v>
      </c>
      <c r="Z109">
        <f t="shared" si="34"/>
        <v>15.806663806772606</v>
      </c>
      <c r="AA109">
        <f t="shared" si="47"/>
        <v>18.260054337536431</v>
      </c>
      <c r="AB109">
        <f t="shared" si="53"/>
        <v>428765.33994348906</v>
      </c>
      <c r="AC109">
        <f t="shared" si="35"/>
        <v>424349.23698811419</v>
      </c>
      <c r="AD109">
        <f t="shared" si="54"/>
        <v>0.17253037936961296</v>
      </c>
      <c r="AE109">
        <f t="shared" si="48"/>
        <v>18.259832494570652</v>
      </c>
      <c r="AF109">
        <f t="shared" si="36"/>
        <v>419933.93266741611</v>
      </c>
      <c r="AG109">
        <f t="shared" si="49"/>
        <v>0</v>
      </c>
      <c r="AH109">
        <f t="shared" si="50"/>
        <v>0</v>
      </c>
    </row>
    <row r="110" spans="1:34" x14ac:dyDescent="0.25">
      <c r="A110">
        <v>91</v>
      </c>
      <c r="B110">
        <v>0.9</v>
      </c>
      <c r="C110">
        <f t="shared" si="39"/>
        <v>9.629999999999999</v>
      </c>
      <c r="D110">
        <f t="shared" si="40"/>
        <v>0</v>
      </c>
      <c r="E110">
        <f t="shared" si="37"/>
        <v>2293.820260541152</v>
      </c>
      <c r="F110">
        <f t="shared" si="38"/>
        <v>1185.430130270576</v>
      </c>
      <c r="G110">
        <f t="shared" si="41"/>
        <v>2719163.6502705845</v>
      </c>
      <c r="H110">
        <f t="shared" si="51"/>
        <v>24913978.098836828</v>
      </c>
      <c r="I110">
        <f t="shared" si="52"/>
        <v>9.629999999999999</v>
      </c>
      <c r="J110">
        <f t="shared" si="42"/>
        <v>0</v>
      </c>
      <c r="K110">
        <f t="shared" si="43"/>
        <v>0</v>
      </c>
      <c r="L110">
        <f t="shared" si="44"/>
        <v>19.429199999999994</v>
      </c>
      <c r="M110">
        <f t="shared" si="45"/>
        <v>19.429199999999994</v>
      </c>
      <c r="N110">
        <v>91</v>
      </c>
      <c r="S110">
        <f t="shared" si="55"/>
        <v>4</v>
      </c>
      <c r="T110">
        <f t="shared" si="56"/>
        <v>19</v>
      </c>
      <c r="U110">
        <f t="shared" si="46"/>
        <v>91</v>
      </c>
      <c r="V110">
        <f>($T$12*'10-day-rainfall'!X97+$T$13*'10-day-rainfall'!Y97+$T$14*'10-day-rainfall'!Z97+$T$15*'10-day-rainfall'!AA97)/12</f>
        <v>69.243744311433673</v>
      </c>
      <c r="Y110">
        <f t="shared" si="33"/>
        <v>0.17073650903246901</v>
      </c>
      <c r="Z110">
        <f t="shared" si="34"/>
        <v>11.843336644404538</v>
      </c>
      <c r="AA110">
        <f t="shared" si="47"/>
        <v>18.259610691724294</v>
      </c>
      <c r="AB110">
        <f t="shared" si="53"/>
        <v>419933.93266741611</v>
      </c>
      <c r="AC110">
        <f t="shared" si="35"/>
        <v>408384.63938224054</v>
      </c>
      <c r="AD110">
        <f t="shared" si="54"/>
        <v>0.16604420853980972</v>
      </c>
      <c r="AE110">
        <f t="shared" si="48"/>
        <v>18.259030512887676</v>
      </c>
      <c r="AF110">
        <f t="shared" si="36"/>
        <v>396837.43474087684</v>
      </c>
      <c r="AG110">
        <f t="shared" si="49"/>
        <v>0</v>
      </c>
      <c r="AH110">
        <f t="shared" si="50"/>
        <v>0</v>
      </c>
    </row>
    <row r="111" spans="1:34" x14ac:dyDescent="0.25">
      <c r="A111">
        <v>92</v>
      </c>
      <c r="B111">
        <v>0.91</v>
      </c>
      <c r="C111">
        <f t="shared" si="39"/>
        <v>9.7370000000000001</v>
      </c>
      <c r="D111">
        <f t="shared" si="40"/>
        <v>0</v>
      </c>
      <c r="E111">
        <f t="shared" si="37"/>
        <v>2294.6762605411523</v>
      </c>
      <c r="F111">
        <f t="shared" si="38"/>
        <v>1186.286130270576</v>
      </c>
      <c r="G111">
        <f t="shared" si="41"/>
        <v>2722142.6213411195</v>
      </c>
      <c r="H111">
        <f t="shared" si="51"/>
        <v>25205087.969825797</v>
      </c>
      <c r="I111">
        <f t="shared" si="52"/>
        <v>9.7370000000000001</v>
      </c>
      <c r="J111">
        <f t="shared" si="42"/>
        <v>0</v>
      </c>
      <c r="K111">
        <f t="shared" si="43"/>
        <v>0</v>
      </c>
      <c r="L111">
        <f t="shared" si="44"/>
        <v>19.442429999999998</v>
      </c>
      <c r="M111">
        <f t="shared" si="45"/>
        <v>19.442429999999998</v>
      </c>
      <c r="N111">
        <v>92</v>
      </c>
      <c r="S111">
        <f t="shared" si="55"/>
        <v>4</v>
      </c>
      <c r="T111">
        <f t="shared" si="56"/>
        <v>20</v>
      </c>
      <c r="U111">
        <f t="shared" si="46"/>
        <v>92</v>
      </c>
      <c r="V111">
        <f>($T$12*'10-day-rainfall'!X98+$T$13*'10-day-rainfall'!Y98+$T$14*'10-day-rainfall'!Z98+$T$15*'10-day-rainfall'!AA98)/12</f>
        <v>70.2225324638638</v>
      </c>
      <c r="Y111">
        <f t="shared" si="33"/>
        <v>0.16135275663105469</v>
      </c>
      <c r="Z111">
        <f t="shared" si="34"/>
        <v>9.3287948804759733</v>
      </c>
      <c r="AA111">
        <f t="shared" si="47"/>
        <v>18.258450438974101</v>
      </c>
      <c r="AB111">
        <f t="shared" si="53"/>
        <v>396837.43474087678</v>
      </c>
      <c r="AC111">
        <f t="shared" si="35"/>
        <v>380764.05473558017</v>
      </c>
      <c r="AD111">
        <f t="shared" si="54"/>
        <v>0.15482238918299948</v>
      </c>
      <c r="AE111">
        <f t="shared" si="48"/>
        <v>18.257642992606456</v>
      </c>
      <c r="AF111">
        <f t="shared" si="36"/>
        <v>364693.58153720706</v>
      </c>
      <c r="AG111">
        <f t="shared" si="49"/>
        <v>0</v>
      </c>
      <c r="AH111">
        <f t="shared" si="50"/>
        <v>0</v>
      </c>
    </row>
    <row r="112" spans="1:34" x14ac:dyDescent="0.25">
      <c r="A112">
        <v>93</v>
      </c>
      <c r="B112">
        <v>0.92</v>
      </c>
      <c r="C112">
        <f t="shared" si="39"/>
        <v>9.8439999999999994</v>
      </c>
      <c r="D112">
        <f t="shared" si="40"/>
        <v>0</v>
      </c>
      <c r="E112">
        <f t="shared" si="37"/>
        <v>2295.532260541152</v>
      </c>
      <c r="F112">
        <f t="shared" si="38"/>
        <v>1187.142130270576</v>
      </c>
      <c r="G112">
        <f t="shared" si="41"/>
        <v>2725123.0578836543</v>
      </c>
      <c r="H112">
        <f t="shared" si="51"/>
        <v>25496516.669123672</v>
      </c>
      <c r="I112">
        <f t="shared" si="52"/>
        <v>9.8439999999999994</v>
      </c>
      <c r="J112">
        <f t="shared" si="42"/>
        <v>0</v>
      </c>
      <c r="K112">
        <f t="shared" si="43"/>
        <v>0</v>
      </c>
      <c r="L112">
        <f t="shared" si="44"/>
        <v>19.455659999999998</v>
      </c>
      <c r="M112">
        <f t="shared" si="45"/>
        <v>19.455659999999998</v>
      </c>
      <c r="N112">
        <v>93</v>
      </c>
      <c r="S112">
        <f t="shared" si="55"/>
        <v>4</v>
      </c>
      <c r="T112">
        <f t="shared" si="56"/>
        <v>21</v>
      </c>
      <c r="U112">
        <f t="shared" si="46"/>
        <v>93</v>
      </c>
      <c r="V112">
        <f>($T$12*'10-day-rainfall'!X99+$T$13*'10-day-rainfall'!Y99+$T$14*'10-day-rainfall'!Z99+$T$15*'10-day-rainfall'!AA99)/12</f>
        <v>70.993507247374211</v>
      </c>
      <c r="Y112">
        <f t="shared" si="33"/>
        <v>0.14829320272595578</v>
      </c>
      <c r="Z112">
        <f t="shared" si="34"/>
        <v>7.5851497680047695</v>
      </c>
      <c r="AA112">
        <f t="shared" si="47"/>
        <v>18.256835692262282</v>
      </c>
      <c r="AB112">
        <f t="shared" si="53"/>
        <v>364693.58153720706</v>
      </c>
      <c r="AC112">
        <f t="shared" si="35"/>
        <v>345484.54687354353</v>
      </c>
      <c r="AD112">
        <f t="shared" si="54"/>
        <v>0.14048886694624946</v>
      </c>
      <c r="AE112">
        <f t="shared" si="48"/>
        <v>18.255870726258866</v>
      </c>
      <c r="AF112">
        <f t="shared" si="36"/>
        <v>326278.98608749232</v>
      </c>
      <c r="AG112">
        <f t="shared" si="49"/>
        <v>0</v>
      </c>
      <c r="AH112">
        <f t="shared" si="50"/>
        <v>0</v>
      </c>
    </row>
    <row r="113" spans="1:34" x14ac:dyDescent="0.25">
      <c r="A113">
        <v>94</v>
      </c>
      <c r="B113">
        <v>0.93</v>
      </c>
      <c r="C113">
        <f t="shared" si="39"/>
        <v>9.9510000000000005</v>
      </c>
      <c r="D113">
        <f t="shared" si="40"/>
        <v>0</v>
      </c>
      <c r="E113">
        <f t="shared" si="37"/>
        <v>2296.3882605411522</v>
      </c>
      <c r="F113">
        <f t="shared" si="38"/>
        <v>1187.998130270576</v>
      </c>
      <c r="G113">
        <f t="shared" si="41"/>
        <v>2728104.9598981892</v>
      </c>
      <c r="H113">
        <f t="shared" si="51"/>
        <v>25788264.353535965</v>
      </c>
      <c r="I113">
        <f t="shared" si="52"/>
        <v>9.9510000000000005</v>
      </c>
      <c r="J113">
        <f t="shared" si="42"/>
        <v>0</v>
      </c>
      <c r="K113">
        <f t="shared" si="43"/>
        <v>0</v>
      </c>
      <c r="L113">
        <f t="shared" si="44"/>
        <v>19.468889999999998</v>
      </c>
      <c r="M113">
        <f t="shared" si="45"/>
        <v>19.468889999999998</v>
      </c>
      <c r="N113">
        <v>94</v>
      </c>
      <c r="S113">
        <f t="shared" si="55"/>
        <v>4</v>
      </c>
      <c r="T113">
        <f t="shared" si="56"/>
        <v>22</v>
      </c>
      <c r="U113">
        <f t="shared" si="46"/>
        <v>94</v>
      </c>
      <c r="V113">
        <f>($T$12*'10-day-rainfall'!X100+$T$13*'10-day-rainfall'!Y100+$T$14*'10-day-rainfall'!Z100+$T$15*'10-day-rainfall'!AA100)/12</f>
        <v>71.620379129027498</v>
      </c>
      <c r="Y113">
        <f t="shared" si="33"/>
        <v>0.1326859425496667</v>
      </c>
      <c r="Z113">
        <f t="shared" si="34"/>
        <v>6.3080849939051786</v>
      </c>
      <c r="AA113">
        <f t="shared" si="47"/>
        <v>18.25490593476572</v>
      </c>
      <c r="AB113">
        <f t="shared" si="53"/>
        <v>326278.98608749232</v>
      </c>
      <c r="AC113">
        <f t="shared" si="35"/>
        <v>304774.70839394332</v>
      </c>
      <c r="AD113">
        <f t="shared" si="54"/>
        <v>0.12394908477627889</v>
      </c>
      <c r="AE113">
        <f t="shared" si="48"/>
        <v>18.253825667211121</v>
      </c>
      <c r="AF113">
        <f t="shared" si="36"/>
        <v>283274.31966359093</v>
      </c>
      <c r="AG113">
        <f t="shared" si="49"/>
        <v>0</v>
      </c>
      <c r="AH113">
        <f t="shared" si="50"/>
        <v>0</v>
      </c>
    </row>
    <row r="114" spans="1:34" x14ac:dyDescent="0.25">
      <c r="A114">
        <v>95</v>
      </c>
      <c r="B114">
        <v>0.94000000000000006</v>
      </c>
      <c r="C114">
        <f t="shared" si="39"/>
        <v>10.058</v>
      </c>
      <c r="D114">
        <f t="shared" si="40"/>
        <v>0</v>
      </c>
      <c r="E114">
        <f t="shared" si="37"/>
        <v>2297.244260541152</v>
      </c>
      <c r="F114">
        <f t="shared" si="38"/>
        <v>1188.854130270576</v>
      </c>
      <c r="G114">
        <f t="shared" si="41"/>
        <v>2731088.3273847238</v>
      </c>
      <c r="H114">
        <f t="shared" si="51"/>
        <v>26080331.179868169</v>
      </c>
      <c r="I114">
        <f t="shared" si="52"/>
        <v>10.058</v>
      </c>
      <c r="J114">
        <f t="shared" si="42"/>
        <v>0</v>
      </c>
      <c r="K114">
        <f t="shared" si="43"/>
        <v>0</v>
      </c>
      <c r="L114">
        <f t="shared" si="44"/>
        <v>19.482119999999998</v>
      </c>
      <c r="M114">
        <f t="shared" si="45"/>
        <v>19.482119999999998</v>
      </c>
      <c r="N114">
        <v>95</v>
      </c>
      <c r="S114">
        <f t="shared" si="55"/>
        <v>4</v>
      </c>
      <c r="T114">
        <f t="shared" si="56"/>
        <v>23</v>
      </c>
      <c r="U114">
        <f t="shared" si="46"/>
        <v>95</v>
      </c>
      <c r="V114">
        <f>($T$12*'10-day-rainfall'!X101+$T$13*'10-day-rainfall'!Y101+$T$14*'10-day-rainfall'!Z101+$T$15*'10-day-rainfall'!AA101)/12</f>
        <v>72.141708467366769</v>
      </c>
      <c r="Y114">
        <f t="shared" si="33"/>
        <v>0.11521380702891282</v>
      </c>
      <c r="Z114">
        <f t="shared" si="34"/>
        <v>5.336747399030493</v>
      </c>
      <c r="AA114">
        <f t="shared" si="47"/>
        <v>18.25274559501862</v>
      </c>
      <c r="AB114">
        <f t="shared" si="53"/>
        <v>283274.31966359093</v>
      </c>
      <c r="AC114">
        <f t="shared" si="35"/>
        <v>260025.52291081229</v>
      </c>
      <c r="AD114">
        <f t="shared" si="54"/>
        <v>0.10576675105716249</v>
      </c>
      <c r="AE114">
        <f t="shared" si="48"/>
        <v>18.251577515107346</v>
      </c>
      <c r="AF114">
        <f t="shared" si="36"/>
        <v>236780.93124571425</v>
      </c>
      <c r="AG114">
        <f t="shared" si="49"/>
        <v>0</v>
      </c>
      <c r="AH114">
        <f t="shared" si="50"/>
        <v>0</v>
      </c>
    </row>
    <row r="115" spans="1:34" x14ac:dyDescent="0.25">
      <c r="A115">
        <v>96</v>
      </c>
      <c r="B115">
        <v>0.95000000000000007</v>
      </c>
      <c r="C115">
        <f t="shared" si="39"/>
        <v>10.165000000000001</v>
      </c>
      <c r="D115">
        <f t="shared" si="40"/>
        <v>0</v>
      </c>
      <c r="E115">
        <f t="shared" si="37"/>
        <v>2298.1002605411522</v>
      </c>
      <c r="F115">
        <f t="shared" si="38"/>
        <v>1189.710130270576</v>
      </c>
      <c r="G115">
        <f t="shared" si="41"/>
        <v>2734073.1603432586</v>
      </c>
      <c r="H115">
        <f t="shared" si="51"/>
        <v>26372717.304925796</v>
      </c>
      <c r="I115">
        <f t="shared" si="52"/>
        <v>10.165000000000001</v>
      </c>
      <c r="J115">
        <f t="shared" si="42"/>
        <v>0</v>
      </c>
      <c r="K115">
        <f t="shared" si="43"/>
        <v>0</v>
      </c>
      <c r="L115">
        <f t="shared" si="44"/>
        <v>19.495349999999998</v>
      </c>
      <c r="M115">
        <f t="shared" si="45"/>
        <v>19.495349999999998</v>
      </c>
      <c r="N115">
        <v>96</v>
      </c>
      <c r="S115">
        <f t="shared" si="55"/>
        <v>4</v>
      </c>
      <c r="T115">
        <f t="shared" si="56"/>
        <v>24</v>
      </c>
      <c r="U115">
        <f t="shared" si="46"/>
        <v>96</v>
      </c>
      <c r="V115">
        <f>($T$12*'10-day-rainfall'!X102+$T$13*'10-day-rainfall'!Y102+$T$14*'10-day-rainfall'!Z102+$T$15*'10-day-rainfall'!AA102)/12</f>
        <v>72.582761971418876</v>
      </c>
      <c r="Y115">
        <f t="shared" si="33"/>
        <v>9.631189096286677E-2</v>
      </c>
      <c r="Z115">
        <f t="shared" si="34"/>
        <v>0</v>
      </c>
      <c r="AA115">
        <f t="shared" si="47"/>
        <v>18.250408470256435</v>
      </c>
      <c r="AB115">
        <f t="shared" si="53"/>
        <v>236780.93124571425</v>
      </c>
      <c r="AC115">
        <f t="shared" si="35"/>
        <v>203930.19599925267</v>
      </c>
      <c r="AD115">
        <f t="shared" si="54"/>
        <v>8.2949681369122383E-2</v>
      </c>
      <c r="AE115">
        <f t="shared" si="48"/>
        <v>18.248756301724423</v>
      </c>
      <c r="AF115">
        <f t="shared" si="36"/>
        <v>171085.40855950632</v>
      </c>
      <c r="AG115">
        <f t="shared" si="49"/>
        <v>0</v>
      </c>
      <c r="AH115">
        <f t="shared" si="50"/>
        <v>0</v>
      </c>
    </row>
    <row r="116" spans="1:34" x14ac:dyDescent="0.25">
      <c r="A116">
        <v>97</v>
      </c>
      <c r="B116">
        <v>0.96</v>
      </c>
      <c r="C116">
        <f t="shared" si="39"/>
        <v>10.271999999999998</v>
      </c>
      <c r="D116">
        <f t="shared" si="40"/>
        <v>0</v>
      </c>
      <c r="E116">
        <f t="shared" si="37"/>
        <v>2298.956260541152</v>
      </c>
      <c r="F116">
        <f t="shared" si="38"/>
        <v>1190.566130270576</v>
      </c>
      <c r="G116">
        <f t="shared" si="41"/>
        <v>2737059.4587737932</v>
      </c>
      <c r="H116">
        <f t="shared" si="51"/>
        <v>26665422.88551433</v>
      </c>
      <c r="I116">
        <f t="shared" si="52"/>
        <v>10.271999999999998</v>
      </c>
      <c r="J116">
        <f t="shared" si="42"/>
        <v>0</v>
      </c>
      <c r="K116">
        <f t="shared" si="43"/>
        <v>0</v>
      </c>
      <c r="L116">
        <f t="shared" si="44"/>
        <v>19.508579999999998</v>
      </c>
      <c r="M116">
        <f t="shared" si="45"/>
        <v>19.508579999999998</v>
      </c>
      <c r="N116">
        <v>97</v>
      </c>
      <c r="S116">
        <f t="shared" si="55"/>
        <v>5</v>
      </c>
      <c r="T116">
        <f t="shared" si="56"/>
        <v>1</v>
      </c>
      <c r="U116">
        <f t="shared" si="46"/>
        <v>97</v>
      </c>
      <c r="V116">
        <f>($T$12*'10-day-rainfall'!X103+$T$13*'10-day-rainfall'!Y103+$T$14*'10-day-rainfall'!Z103+$T$15*'10-day-rainfall'!AA103)/12</f>
        <v>72.582761971418876</v>
      </c>
      <c r="Y116">
        <f t="shared" si="33"/>
        <v>6.9589891077087865E-2</v>
      </c>
      <c r="Z116">
        <f t="shared" si="34"/>
        <v>0</v>
      </c>
      <c r="AA116">
        <f t="shared" si="47"/>
        <v>18.247104432326633</v>
      </c>
      <c r="AB116">
        <f t="shared" si="53"/>
        <v>171085.40855950632</v>
      </c>
      <c r="AC116">
        <f t="shared" si="35"/>
        <v>138240.62058131839</v>
      </c>
      <c r="AD116">
        <f t="shared" si="54"/>
        <v>5.6230100566039401E-2</v>
      </c>
      <c r="AE116">
        <f t="shared" si="48"/>
        <v>18.245452562901761</v>
      </c>
      <c r="AF116">
        <f t="shared" si="36"/>
        <v>105401.77933305998</v>
      </c>
      <c r="AG116">
        <f t="shared" si="49"/>
        <v>0</v>
      </c>
      <c r="AH116">
        <f t="shared" si="50"/>
        <v>0</v>
      </c>
    </row>
    <row r="117" spans="1:34" x14ac:dyDescent="0.25">
      <c r="A117">
        <v>98</v>
      </c>
      <c r="B117">
        <v>0.97</v>
      </c>
      <c r="C117">
        <f>$C$20+B117*(MAX($C$6,$C$6+$C$5-$C$10))</f>
        <v>10.379</v>
      </c>
      <c r="D117">
        <f t="shared" si="40"/>
        <v>0</v>
      </c>
      <c r="E117">
        <f t="shared" si="37"/>
        <v>2299.8122605411522</v>
      </c>
      <c r="F117">
        <f t="shared" si="38"/>
        <v>1191.422130270576</v>
      </c>
      <c r="G117">
        <f t="shared" si="41"/>
        <v>2740047.2226763284</v>
      </c>
      <c r="H117">
        <f t="shared" si="51"/>
        <v>26958448.078439295</v>
      </c>
      <c r="I117">
        <f t="shared" si="52"/>
        <v>10.379</v>
      </c>
      <c r="J117">
        <f t="shared" si="42"/>
        <v>0</v>
      </c>
      <c r="K117">
        <f t="shared" si="43"/>
        <v>0</v>
      </c>
      <c r="L117">
        <f t="shared" si="44"/>
        <v>19.521809999999999</v>
      </c>
      <c r="M117">
        <f t="shared" si="45"/>
        <v>19.521809999999999</v>
      </c>
      <c r="N117">
        <v>98</v>
      </c>
      <c r="S117">
        <f t="shared" si="55"/>
        <v>5</v>
      </c>
      <c r="T117">
        <f t="shared" si="56"/>
        <v>2</v>
      </c>
      <c r="U117">
        <f t="shared" si="46"/>
        <v>98</v>
      </c>
      <c r="V117">
        <f>($T$12*'10-day-rainfall'!X104+$T$13*'10-day-rainfall'!Y104+$T$14*'10-day-rainfall'!Z104+$T$15*'10-day-rainfall'!AA104)/12</f>
        <v>72.582761971418876</v>
      </c>
      <c r="Y117">
        <f t="shared" si="33"/>
        <v>4.2872728918712535E-2</v>
      </c>
      <c r="Z117">
        <f t="shared" si="34"/>
        <v>0</v>
      </c>
      <c r="AA117">
        <f t="shared" si="47"/>
        <v>18.243800992556956</v>
      </c>
      <c r="AB117">
        <f t="shared" si="53"/>
        <v>105401.77933305998</v>
      </c>
      <c r="AC117">
        <f t="shared" si="35"/>
        <v>72562.937546457455</v>
      </c>
      <c r="AD117">
        <f t="shared" si="54"/>
        <v>2.9515357052411362E-2</v>
      </c>
      <c r="AE117">
        <f t="shared" si="48"/>
        <v>18.242149422185076</v>
      </c>
      <c r="AF117">
        <f t="shared" si="36"/>
        <v>39730.041413193714</v>
      </c>
      <c r="AG117">
        <f t="shared" si="49"/>
        <v>0</v>
      </c>
      <c r="AH117">
        <f t="shared" si="50"/>
        <v>0</v>
      </c>
    </row>
    <row r="118" spans="1:34" x14ac:dyDescent="0.25">
      <c r="A118">
        <v>99</v>
      </c>
      <c r="B118">
        <v>0.98</v>
      </c>
      <c r="C118">
        <f>$C$20+B118*(MAX($C$6,$C$6+$C$5-$C$10))</f>
        <v>10.485999999999999</v>
      </c>
      <c r="D118">
        <f t="shared" si="40"/>
        <v>0</v>
      </c>
      <c r="E118">
        <f t="shared" si="37"/>
        <v>2300.668260541152</v>
      </c>
      <c r="F118">
        <f t="shared" si="38"/>
        <v>1192.278130270576</v>
      </c>
      <c r="G118">
        <f t="shared" si="41"/>
        <v>2743036.4520508628</v>
      </c>
      <c r="H118">
        <f t="shared" si="51"/>
        <v>27251793.040506177</v>
      </c>
      <c r="I118">
        <f t="shared" si="52"/>
        <v>10.485999999999999</v>
      </c>
      <c r="J118">
        <f t="shared" si="42"/>
        <v>0</v>
      </c>
      <c r="K118">
        <f t="shared" si="43"/>
        <v>0</v>
      </c>
      <c r="L118">
        <f t="shared" si="44"/>
        <v>19.535039999999999</v>
      </c>
      <c r="M118">
        <f t="shared" si="45"/>
        <v>19.535039999999999</v>
      </c>
      <c r="N118">
        <v>99</v>
      </c>
      <c r="S118">
        <f t="shared" si="55"/>
        <v>5</v>
      </c>
      <c r="T118">
        <f t="shared" si="56"/>
        <v>3</v>
      </c>
      <c r="U118">
        <f t="shared" si="46"/>
        <v>99</v>
      </c>
      <c r="V118">
        <f>($T$12*'10-day-rainfall'!X105+$T$13*'10-day-rainfall'!Y105+$T$14*'10-day-rainfall'!Z105+$T$15*'10-day-rainfall'!AA105)/12</f>
        <v>72.582761971418876</v>
      </c>
      <c r="Y118">
        <f t="shared" si="33"/>
        <v>1.6160403611922843E-2</v>
      </c>
      <c r="Z118">
        <f t="shared" si="34"/>
        <v>0</v>
      </c>
      <c r="AA118">
        <f t="shared" si="47"/>
        <v>18.240498150839116</v>
      </c>
      <c r="AB118">
        <f t="shared" si="53"/>
        <v>39730.041413193714</v>
      </c>
      <c r="AC118">
        <f t="shared" si="35"/>
        <v>6897.1447416833034</v>
      </c>
      <c r="AD118">
        <f t="shared" si="54"/>
        <v>2.805449952499651E-3</v>
      </c>
      <c r="AE118">
        <f t="shared" si="48"/>
        <v>18.238846879466088</v>
      </c>
      <c r="AF118">
        <f t="shared" si="36"/>
        <v>0</v>
      </c>
      <c r="AG118">
        <f t="shared" si="49"/>
        <v>0</v>
      </c>
      <c r="AH118">
        <f t="shared" si="50"/>
        <v>0</v>
      </c>
    </row>
    <row r="119" spans="1:34" x14ac:dyDescent="0.25">
      <c r="A119">
        <v>100</v>
      </c>
      <c r="B119">
        <v>0.99</v>
      </c>
      <c r="C119">
        <f>$C$20+B119*(MAX($C$6,$C$6+$C$5-$C$10))</f>
        <v>10.593</v>
      </c>
      <c r="D119">
        <f t="shared" si="40"/>
        <v>0</v>
      </c>
      <c r="E119">
        <f t="shared" si="37"/>
        <v>2301.5242605411522</v>
      </c>
      <c r="F119">
        <f t="shared" si="38"/>
        <v>1193.134130270576</v>
      </c>
      <c r="G119">
        <f t="shared" si="41"/>
        <v>2746027.1468973979</v>
      </c>
      <c r="H119">
        <f t="shared" si="51"/>
        <v>27545457.928520486</v>
      </c>
      <c r="I119">
        <f t="shared" si="52"/>
        <v>10.593</v>
      </c>
      <c r="J119">
        <f t="shared" si="42"/>
        <v>0</v>
      </c>
      <c r="K119">
        <f t="shared" si="43"/>
        <v>0</v>
      </c>
      <c r="L119">
        <f t="shared" si="44"/>
        <v>19.548269999999999</v>
      </c>
      <c r="M119">
        <f t="shared" si="45"/>
        <v>19.548269999999999</v>
      </c>
      <c r="N119">
        <v>100</v>
      </c>
      <c r="S119">
        <f t="shared" si="55"/>
        <v>5</v>
      </c>
      <c r="T119">
        <f t="shared" si="56"/>
        <v>4</v>
      </c>
      <c r="U119">
        <f t="shared" si="46"/>
        <v>100</v>
      </c>
      <c r="V119">
        <f>($T$12*'10-day-rainfall'!X106+$T$13*'10-day-rainfall'!Y106+$T$14*'10-day-rainfall'!Z106+$T$15*'10-day-rainfall'!AA106)/12</f>
        <v>72.582761971418876</v>
      </c>
      <c r="Y119">
        <f t="shared" si="33"/>
        <v>0</v>
      </c>
      <c r="Z119">
        <f t="shared" si="34"/>
        <v>0</v>
      </c>
      <c r="AA119">
        <f t="shared" si="47"/>
        <v>18.238499999999998</v>
      </c>
      <c r="AB119">
        <f t="shared" si="53"/>
        <v>0</v>
      </c>
      <c r="AC119">
        <f t="shared" si="35"/>
        <v>0</v>
      </c>
      <c r="AD119">
        <f t="shared" si="54"/>
        <v>0</v>
      </c>
      <c r="AE119">
        <f t="shared" si="48"/>
        <v>18.238499999999998</v>
      </c>
      <c r="AF119">
        <f t="shared" si="36"/>
        <v>0</v>
      </c>
      <c r="AG119">
        <f t="shared" si="49"/>
        <v>0</v>
      </c>
      <c r="AH119">
        <f t="shared" si="50"/>
        <v>0</v>
      </c>
    </row>
    <row r="120" spans="1:34" x14ac:dyDescent="0.25">
      <c r="A120">
        <v>101</v>
      </c>
      <c r="B120">
        <v>1</v>
      </c>
      <c r="C120">
        <f>$C$20+B120*(MAX($C$6,$C$6+$C$5-$C$10))</f>
        <v>10.7</v>
      </c>
      <c r="D120">
        <f t="shared" si="40"/>
        <v>0</v>
      </c>
      <c r="E120">
        <f t="shared" si="37"/>
        <v>2302.380260541152</v>
      </c>
      <c r="F120">
        <f t="shared" si="38"/>
        <v>1193.9901302705759</v>
      </c>
      <c r="G120">
        <f t="shared" si="41"/>
        <v>2749019.3072159328</v>
      </c>
      <c r="H120">
        <f t="shared" si="51"/>
        <v>27839442.899287712</v>
      </c>
      <c r="I120">
        <f t="shared" si="52"/>
        <v>10.7</v>
      </c>
      <c r="J120">
        <f t="shared" si="42"/>
        <v>0</v>
      </c>
      <c r="K120">
        <f t="shared" si="43"/>
        <v>0</v>
      </c>
      <c r="L120">
        <f>G13</f>
        <v>19.561499999999999</v>
      </c>
      <c r="M120">
        <f t="shared" si="45"/>
        <v>19.561499999999999</v>
      </c>
      <c r="N120">
        <v>101</v>
      </c>
      <c r="S120">
        <f t="shared" si="55"/>
        <v>5</v>
      </c>
      <c r="T120">
        <f t="shared" si="56"/>
        <v>5</v>
      </c>
      <c r="U120">
        <f t="shared" si="46"/>
        <v>101</v>
      </c>
      <c r="V120">
        <f>($T$12*'10-day-rainfall'!X107+$T$13*'10-day-rainfall'!Y107+$T$14*'10-day-rainfall'!Z107+$T$15*'10-day-rainfall'!AA107)/12</f>
        <v>72.582761971418876</v>
      </c>
      <c r="Y120">
        <f t="shared" si="33"/>
        <v>0</v>
      </c>
      <c r="Z120">
        <f t="shared" si="34"/>
        <v>0</v>
      </c>
      <c r="AA120">
        <f t="shared" si="47"/>
        <v>18.238499999999998</v>
      </c>
      <c r="AB120">
        <f t="shared" si="53"/>
        <v>0</v>
      </c>
      <c r="AC120">
        <f t="shared" si="35"/>
        <v>0</v>
      </c>
      <c r="AD120">
        <f t="shared" si="54"/>
        <v>0</v>
      </c>
      <c r="AE120">
        <f t="shared" si="48"/>
        <v>18.238499999999998</v>
      </c>
      <c r="AF120">
        <f t="shared" si="36"/>
        <v>0</v>
      </c>
      <c r="AG120">
        <f t="shared" si="49"/>
        <v>0</v>
      </c>
      <c r="AH120">
        <f t="shared" si="50"/>
        <v>0</v>
      </c>
    </row>
    <row r="121" spans="1:34" x14ac:dyDescent="0.25">
      <c r="S121">
        <f t="shared" si="55"/>
        <v>5</v>
      </c>
      <c r="T121">
        <f t="shared" si="56"/>
        <v>6</v>
      </c>
      <c r="U121">
        <f t="shared" si="46"/>
        <v>102</v>
      </c>
      <c r="V121">
        <f>($T$12*'10-day-rainfall'!X108+$T$13*'10-day-rainfall'!Y108+$T$14*'10-day-rainfall'!Z108+$T$15*'10-day-rainfall'!AA108)/12</f>
        <v>72.582761971418876</v>
      </c>
      <c r="Y121">
        <f t="shared" si="33"/>
        <v>0</v>
      </c>
      <c r="Z121">
        <f t="shared" si="34"/>
        <v>0</v>
      </c>
      <c r="AA121">
        <f t="shared" si="47"/>
        <v>18.238499999999998</v>
      </c>
      <c r="AB121">
        <f t="shared" si="53"/>
        <v>0</v>
      </c>
      <c r="AC121">
        <f t="shared" si="35"/>
        <v>0</v>
      </c>
      <c r="AD121">
        <f t="shared" si="54"/>
        <v>0</v>
      </c>
      <c r="AE121">
        <f t="shared" si="48"/>
        <v>18.238499999999998</v>
      </c>
      <c r="AF121">
        <f t="shared" si="36"/>
        <v>0</v>
      </c>
      <c r="AG121">
        <f t="shared" si="49"/>
        <v>0</v>
      </c>
      <c r="AH121">
        <f t="shared" si="50"/>
        <v>0</v>
      </c>
    </row>
    <row r="122" spans="1:34" x14ac:dyDescent="0.25">
      <c r="S122">
        <f t="shared" si="55"/>
        <v>5</v>
      </c>
      <c r="T122">
        <f t="shared" si="56"/>
        <v>7</v>
      </c>
      <c r="U122">
        <f t="shared" si="46"/>
        <v>103</v>
      </c>
      <c r="V122">
        <f>($T$12*'10-day-rainfall'!X109+$T$13*'10-day-rainfall'!Y109+$T$14*'10-day-rainfall'!Z109+$T$15*'10-day-rainfall'!AA109)/12</f>
        <v>72.582761971418876</v>
      </c>
      <c r="Y122">
        <f t="shared" ref="Y122:Y184" si="57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0</v>
      </c>
      <c r="Z122">
        <f t="shared" ref="Z122:Z184" si="58">(V123-V122)*43560/3600</f>
        <v>0.58781167413780366</v>
      </c>
      <c r="AA122">
        <f t="shared" si="47"/>
        <v>18.238499999999998</v>
      </c>
      <c r="AB122">
        <f t="shared" si="53"/>
        <v>0</v>
      </c>
      <c r="AC122">
        <f t="shared" ref="AC122:AC184" si="59">MAX(0,AB122+(Z122-AA122)*1800)</f>
        <v>0</v>
      </c>
      <c r="AD122">
        <f t="shared" si="54"/>
        <v>0</v>
      </c>
      <c r="AE122">
        <f t="shared" si="48"/>
        <v>18.238499999999998</v>
      </c>
      <c r="AF122">
        <f t="shared" ref="AF122:AF184" si="60">MAX(0,AB122+(Z122-AE122)*3600)</f>
        <v>0</v>
      </c>
      <c r="AG122">
        <f t="shared" si="49"/>
        <v>0</v>
      </c>
      <c r="AH122">
        <f t="shared" si="50"/>
        <v>0</v>
      </c>
    </row>
    <row r="123" spans="1:34" x14ac:dyDescent="0.25">
      <c r="S123">
        <f t="shared" si="55"/>
        <v>5</v>
      </c>
      <c r="T123">
        <f t="shared" si="56"/>
        <v>8</v>
      </c>
      <c r="U123">
        <f t="shared" si="46"/>
        <v>104</v>
      </c>
      <c r="V123">
        <f>($T$12*'10-day-rainfall'!X110+$T$13*'10-day-rainfall'!Y110+$T$14*'10-day-rainfall'!Z110+$T$15*'10-day-rainfall'!AA110)/12</f>
        <v>72.631341448620347</v>
      </c>
      <c r="Y123">
        <f t="shared" si="57"/>
        <v>0</v>
      </c>
      <c r="Z123">
        <f t="shared" si="58"/>
        <v>2.3034805222844952</v>
      </c>
      <c r="AA123">
        <f t="shared" si="47"/>
        <v>18.238499999999998</v>
      </c>
      <c r="AB123">
        <f t="shared" si="53"/>
        <v>0</v>
      </c>
      <c r="AC123">
        <f t="shared" si="59"/>
        <v>0</v>
      </c>
      <c r="AD123">
        <f t="shared" si="54"/>
        <v>0</v>
      </c>
      <c r="AE123">
        <f t="shared" si="48"/>
        <v>18.238499999999998</v>
      </c>
      <c r="AF123">
        <f t="shared" si="60"/>
        <v>0</v>
      </c>
      <c r="AG123">
        <f t="shared" si="49"/>
        <v>0</v>
      </c>
      <c r="AH123">
        <f t="shared" si="50"/>
        <v>0</v>
      </c>
    </row>
    <row r="124" spans="1:34" x14ac:dyDescent="0.25">
      <c r="S124">
        <f t="shared" si="55"/>
        <v>5</v>
      </c>
      <c r="T124">
        <f t="shared" si="56"/>
        <v>9</v>
      </c>
      <c r="U124">
        <f t="shared" si="46"/>
        <v>105</v>
      </c>
      <c r="V124">
        <f>($T$12*'10-day-rainfall'!X111+$T$13*'10-day-rainfall'!Y111+$T$14*'10-day-rainfall'!Z111+$T$15*'10-day-rainfall'!AA111)/12</f>
        <v>72.821711739718239</v>
      </c>
      <c r="Y124">
        <f t="shared" si="57"/>
        <v>0</v>
      </c>
      <c r="Z124">
        <f t="shared" si="58"/>
        <v>4.5192154480181843</v>
      </c>
      <c r="AA124">
        <f t="shared" si="47"/>
        <v>18.238499999999998</v>
      </c>
      <c r="AB124">
        <f t="shared" si="53"/>
        <v>0</v>
      </c>
      <c r="AC124">
        <f t="shared" si="59"/>
        <v>0</v>
      </c>
      <c r="AD124">
        <f t="shared" si="54"/>
        <v>0</v>
      </c>
      <c r="AE124">
        <f t="shared" si="48"/>
        <v>18.238499999999998</v>
      </c>
      <c r="AF124">
        <f t="shared" si="60"/>
        <v>0</v>
      </c>
      <c r="AG124">
        <f t="shared" si="49"/>
        <v>0</v>
      </c>
      <c r="AH124">
        <f t="shared" si="50"/>
        <v>0</v>
      </c>
    </row>
    <row r="125" spans="1:34" x14ac:dyDescent="0.25">
      <c r="S125">
        <f t="shared" si="55"/>
        <v>5</v>
      </c>
      <c r="T125">
        <f t="shared" si="56"/>
        <v>10</v>
      </c>
      <c r="U125">
        <f t="shared" si="46"/>
        <v>106</v>
      </c>
      <c r="V125">
        <f>($T$12*'10-day-rainfall'!X112+$T$13*'10-day-rainfall'!Y112+$T$14*'10-day-rainfall'!Z112+$T$15*'10-day-rainfall'!AA112)/12</f>
        <v>73.195200619719742</v>
      </c>
      <c r="Y125">
        <f t="shared" si="57"/>
        <v>0</v>
      </c>
      <c r="Z125">
        <f t="shared" si="58"/>
        <v>7.434398204705122</v>
      </c>
      <c r="AA125">
        <f t="shared" si="47"/>
        <v>18.238499999999998</v>
      </c>
      <c r="AB125">
        <f t="shared" si="53"/>
        <v>0</v>
      </c>
      <c r="AC125">
        <f t="shared" si="59"/>
        <v>0</v>
      </c>
      <c r="AD125">
        <f t="shared" si="54"/>
        <v>0</v>
      </c>
      <c r="AE125">
        <f t="shared" si="48"/>
        <v>18.238499999999998</v>
      </c>
      <c r="AF125">
        <f t="shared" si="60"/>
        <v>0</v>
      </c>
      <c r="AG125">
        <f t="shared" si="49"/>
        <v>0</v>
      </c>
      <c r="AH125">
        <f t="shared" si="50"/>
        <v>0</v>
      </c>
    </row>
    <row r="126" spans="1:34" x14ac:dyDescent="0.25">
      <c r="S126">
        <f t="shared" si="55"/>
        <v>5</v>
      </c>
      <c r="T126">
        <f t="shared" si="56"/>
        <v>11</v>
      </c>
      <c r="U126">
        <f t="shared" si="46"/>
        <v>107</v>
      </c>
      <c r="V126">
        <f>($T$12*'10-day-rainfall'!X113+$T$13*'10-day-rainfall'!Y113+$T$14*'10-day-rainfall'!Z113+$T$15*'10-day-rainfall'!AA113)/12</f>
        <v>73.80961369448876</v>
      </c>
      <c r="Y126">
        <f t="shared" si="57"/>
        <v>0</v>
      </c>
      <c r="Z126">
        <f t="shared" si="58"/>
        <v>11.405223670578939</v>
      </c>
      <c r="AA126">
        <f t="shared" si="47"/>
        <v>18.238499999999998</v>
      </c>
      <c r="AB126">
        <f t="shared" si="53"/>
        <v>0</v>
      </c>
      <c r="AC126">
        <f t="shared" si="59"/>
        <v>0</v>
      </c>
      <c r="AD126">
        <f t="shared" si="54"/>
        <v>0</v>
      </c>
      <c r="AE126">
        <f t="shared" si="48"/>
        <v>18.238499999999998</v>
      </c>
      <c r="AF126">
        <f t="shared" si="60"/>
        <v>0</v>
      </c>
      <c r="AG126">
        <f t="shared" si="49"/>
        <v>0</v>
      </c>
      <c r="AH126">
        <f t="shared" si="50"/>
        <v>0</v>
      </c>
    </row>
    <row r="127" spans="1:34" x14ac:dyDescent="0.25">
      <c r="S127">
        <f t="shared" si="55"/>
        <v>5</v>
      </c>
      <c r="T127">
        <f t="shared" si="56"/>
        <v>12</v>
      </c>
      <c r="U127">
        <f t="shared" si="46"/>
        <v>108</v>
      </c>
      <c r="V127">
        <f>($T$12*'10-day-rainfall'!X114+$T$13*'10-day-rainfall'!Y114+$T$14*'10-day-rainfall'!Z114+$T$15*'10-day-rainfall'!AA114)/12</f>
        <v>74.752194163131648</v>
      </c>
      <c r="Y127">
        <f t="shared" si="57"/>
        <v>0</v>
      </c>
      <c r="Z127">
        <f t="shared" si="58"/>
        <v>17.113914445589163</v>
      </c>
      <c r="AA127">
        <f t="shared" si="47"/>
        <v>18.238499999999998</v>
      </c>
      <c r="AB127">
        <f t="shared" si="53"/>
        <v>0</v>
      </c>
      <c r="AC127">
        <f t="shared" si="59"/>
        <v>0</v>
      </c>
      <c r="AD127">
        <f t="shared" si="54"/>
        <v>0</v>
      </c>
      <c r="AE127">
        <f t="shared" si="48"/>
        <v>18.238499999999998</v>
      </c>
      <c r="AF127">
        <f t="shared" si="60"/>
        <v>0</v>
      </c>
      <c r="AG127">
        <f t="shared" si="49"/>
        <v>0</v>
      </c>
      <c r="AH127">
        <f t="shared" si="50"/>
        <v>0</v>
      </c>
    </row>
    <row r="128" spans="1:34" x14ac:dyDescent="0.25">
      <c r="S128">
        <f t="shared" si="55"/>
        <v>5</v>
      </c>
      <c r="T128">
        <f t="shared" si="56"/>
        <v>13</v>
      </c>
      <c r="U128">
        <f t="shared" si="46"/>
        <v>109</v>
      </c>
      <c r="V128">
        <f>($T$12*'10-day-rainfall'!X115+$T$13*'10-day-rainfall'!Y115+$T$14*'10-day-rainfall'!Z115+$T$15*'10-day-rainfall'!AA115)/12</f>
        <v>76.166567257808438</v>
      </c>
      <c r="Y128">
        <f t="shared" si="57"/>
        <v>0</v>
      </c>
      <c r="Z128">
        <f t="shared" si="58"/>
        <v>26.121283877430788</v>
      </c>
      <c r="AA128">
        <f t="shared" si="47"/>
        <v>18.238499999999998</v>
      </c>
      <c r="AB128">
        <f t="shared" si="53"/>
        <v>0</v>
      </c>
      <c r="AC128">
        <f t="shared" si="59"/>
        <v>14189.01097937542</v>
      </c>
      <c r="AD128">
        <f t="shared" si="54"/>
        <v>5.771454952588205E-3</v>
      </c>
      <c r="AE128">
        <f t="shared" si="48"/>
        <v>18.239213610738528</v>
      </c>
      <c r="AF128">
        <f t="shared" si="60"/>
        <v>28375.452960092134</v>
      </c>
      <c r="AG128">
        <f t="shared" si="49"/>
        <v>0</v>
      </c>
      <c r="AH128">
        <f t="shared" si="50"/>
        <v>0</v>
      </c>
    </row>
    <row r="129" spans="19:34" x14ac:dyDescent="0.25">
      <c r="S129">
        <f t="shared" si="55"/>
        <v>5</v>
      </c>
      <c r="T129">
        <f t="shared" si="56"/>
        <v>14</v>
      </c>
      <c r="U129">
        <f t="shared" si="46"/>
        <v>110</v>
      </c>
      <c r="V129">
        <f>($T$12*'10-day-rainfall'!X116+$T$13*'10-day-rainfall'!Y116+$T$14*'10-day-rainfall'!Z116+$T$15*'10-day-rainfall'!AA116)/12</f>
        <v>78.325351049331644</v>
      </c>
      <c r="Y129">
        <f t="shared" si="57"/>
        <v>1.1541864951440486E-2</v>
      </c>
      <c r="Z129">
        <f t="shared" si="58"/>
        <v>43.414713276531593</v>
      </c>
      <c r="AA129">
        <f t="shared" si="47"/>
        <v>18.239927092273902</v>
      </c>
      <c r="AB129">
        <f t="shared" si="53"/>
        <v>28375.452960092134</v>
      </c>
      <c r="AC129">
        <f t="shared" si="59"/>
        <v>73690.06809175598</v>
      </c>
      <c r="AD129">
        <f t="shared" si="54"/>
        <v>2.9973823338562827E-2</v>
      </c>
      <c r="AE129">
        <f t="shared" si="48"/>
        <v>18.242206109184757</v>
      </c>
      <c r="AF129">
        <f t="shared" si="60"/>
        <v>118996.47876254075</v>
      </c>
      <c r="AG129">
        <f t="shared" si="49"/>
        <v>0</v>
      </c>
      <c r="AH129">
        <f t="shared" si="50"/>
        <v>0</v>
      </c>
    </row>
    <row r="130" spans="19:34" x14ac:dyDescent="0.25">
      <c r="S130">
        <f t="shared" si="55"/>
        <v>5</v>
      </c>
      <c r="T130">
        <f t="shared" si="56"/>
        <v>15</v>
      </c>
      <c r="U130">
        <f t="shared" si="46"/>
        <v>111</v>
      </c>
      <c r="V130">
        <f>($T$12*'10-day-rainfall'!X117+$T$13*'10-day-rainfall'!Y117+$T$14*'10-day-rainfall'!Z117+$T$15*'10-day-rainfall'!AA117)/12</f>
        <v>81.913343882102851</v>
      </c>
      <c r="Y130">
        <f t="shared" si="57"/>
        <v>4.8402444518007848E-2</v>
      </c>
      <c r="Z130">
        <f t="shared" si="58"/>
        <v>160.12318788496702</v>
      </c>
      <c r="AA130">
        <f t="shared" si="47"/>
        <v>18.244484713467038</v>
      </c>
      <c r="AB130">
        <f t="shared" si="53"/>
        <v>118996.47876254075</v>
      </c>
      <c r="AC130">
        <f t="shared" si="59"/>
        <v>374378.1444712407</v>
      </c>
      <c r="AD130">
        <f t="shared" si="54"/>
        <v>0.15222789191467745</v>
      </c>
      <c r="AE130">
        <f t="shared" si="48"/>
        <v>18.257322196355432</v>
      </c>
      <c r="AF130">
        <f t="shared" si="60"/>
        <v>629713.59524154244</v>
      </c>
      <c r="AG130">
        <f t="shared" si="49"/>
        <v>0</v>
      </c>
      <c r="AH130">
        <f t="shared" si="50"/>
        <v>0</v>
      </c>
    </row>
    <row r="131" spans="19:34" x14ac:dyDescent="0.25">
      <c r="S131">
        <f t="shared" si="55"/>
        <v>5</v>
      </c>
      <c r="T131">
        <f t="shared" si="56"/>
        <v>16</v>
      </c>
      <c r="U131">
        <f t="shared" si="46"/>
        <v>112</v>
      </c>
      <c r="V131">
        <f>($T$12*'10-day-rainfall'!X118+$T$13*'10-day-rainfall'!Y118+$T$14*'10-day-rainfall'!Z118+$T$15*'10-day-rainfall'!AA118)/12</f>
        <v>95.146665194910042</v>
      </c>
      <c r="Y131">
        <f t="shared" si="57"/>
        <v>0.25591823894668186</v>
      </c>
      <c r="Z131">
        <f t="shared" si="58"/>
        <v>89.556909212237841</v>
      </c>
      <c r="AA131">
        <f t="shared" si="47"/>
        <v>18.270142974778171</v>
      </c>
      <c r="AB131">
        <f t="shared" si="53"/>
        <v>629713.59524154232</v>
      </c>
      <c r="AC131">
        <f t="shared" si="59"/>
        <v>758029.77446896979</v>
      </c>
      <c r="AD131">
        <f t="shared" si="54"/>
        <v>0.30799085177845104</v>
      </c>
      <c r="AE131">
        <f t="shared" si="48"/>
        <v>18.276581485691857</v>
      </c>
      <c r="AF131">
        <f t="shared" si="60"/>
        <v>886322.77505710791</v>
      </c>
      <c r="AG131">
        <f t="shared" si="49"/>
        <v>0</v>
      </c>
      <c r="AH131">
        <f t="shared" si="50"/>
        <v>0</v>
      </c>
    </row>
    <row r="132" spans="19:34" x14ac:dyDescent="0.25">
      <c r="S132">
        <f t="shared" si="55"/>
        <v>5</v>
      </c>
      <c r="T132">
        <f t="shared" si="56"/>
        <v>17</v>
      </c>
      <c r="U132">
        <f t="shared" si="46"/>
        <v>113</v>
      </c>
      <c r="V132">
        <f>($T$12*'10-day-rainfall'!X119+$T$13*'10-day-rainfall'!Y119+$T$14*'10-day-rainfall'!Z119+$T$15*'10-day-rainfall'!AA119)/12</f>
        <v>102.54806265046689</v>
      </c>
      <c r="Y132">
        <f t="shared" si="57"/>
        <v>0.36000892997284528</v>
      </c>
      <c r="Z132">
        <f t="shared" si="58"/>
        <v>37.566672674573653</v>
      </c>
      <c r="AA132">
        <f t="shared" si="47"/>
        <v>18.28301325367795</v>
      </c>
      <c r="AB132">
        <f t="shared" si="53"/>
        <v>886322.77505710791</v>
      </c>
      <c r="AC132">
        <f t="shared" si="59"/>
        <v>921033.36201472022</v>
      </c>
      <c r="AD132">
        <f t="shared" si="54"/>
        <v>0.37407872512651474</v>
      </c>
      <c r="AE132">
        <f t="shared" si="48"/>
        <v>18.284752911527324</v>
      </c>
      <c r="AF132">
        <f t="shared" si="60"/>
        <v>955737.68620407465</v>
      </c>
      <c r="AG132">
        <f t="shared" si="49"/>
        <v>0</v>
      </c>
      <c r="AH132">
        <f t="shared" si="50"/>
        <v>0</v>
      </c>
    </row>
    <row r="133" spans="19:34" x14ac:dyDescent="0.25">
      <c r="S133">
        <f t="shared" si="55"/>
        <v>5</v>
      </c>
      <c r="T133">
        <f t="shared" si="56"/>
        <v>18</v>
      </c>
      <c r="U133">
        <f t="shared" si="46"/>
        <v>114</v>
      </c>
      <c r="V133">
        <f>($T$12*'10-day-rainfall'!X120+$T$13*'10-day-rainfall'!Y120+$T$14*'10-day-rainfall'!Z120+$T$15*'10-day-rainfall'!AA120)/12</f>
        <v>105.65274634258041</v>
      </c>
      <c r="Y133">
        <f t="shared" si="57"/>
        <v>0.38814598169255987</v>
      </c>
      <c r="Z133">
        <f t="shared" si="58"/>
        <v>25.324684309650106</v>
      </c>
      <c r="AA133">
        <f t="shared" si="47"/>
        <v>18.286492255493386</v>
      </c>
      <c r="AB133">
        <f t="shared" si="53"/>
        <v>955737.68620407465</v>
      </c>
      <c r="AC133">
        <f t="shared" si="59"/>
        <v>968406.43190155679</v>
      </c>
      <c r="AD133">
        <f t="shared" si="54"/>
        <v>0.39328120620014817</v>
      </c>
      <c r="AE133">
        <f t="shared" si="48"/>
        <v>18.287127199607738</v>
      </c>
      <c r="AF133">
        <f t="shared" si="60"/>
        <v>981072.89180022723</v>
      </c>
      <c r="AG133">
        <f t="shared" si="49"/>
        <v>0</v>
      </c>
      <c r="AH133">
        <f t="shared" si="50"/>
        <v>0</v>
      </c>
    </row>
    <row r="134" spans="19:34" x14ac:dyDescent="0.25">
      <c r="S134">
        <f t="shared" si="55"/>
        <v>5</v>
      </c>
      <c r="T134">
        <f t="shared" si="56"/>
        <v>19</v>
      </c>
      <c r="U134">
        <f t="shared" si="46"/>
        <v>115</v>
      </c>
      <c r="V134">
        <f>($T$12*'10-day-rainfall'!X121+$T$13*'10-day-rainfall'!Y121+$T$14*'10-day-rainfall'!Z121+$T$15*'10-day-rainfall'!AA121)/12</f>
        <v>107.74569545908042</v>
      </c>
      <c r="Y134">
        <f t="shared" si="57"/>
        <v>0.39841550416849114</v>
      </c>
      <c r="Z134">
        <f t="shared" si="58"/>
        <v>18.886318203627063</v>
      </c>
      <c r="AA134">
        <f t="shared" si="47"/>
        <v>18.28776202916027</v>
      </c>
      <c r="AB134">
        <f t="shared" si="53"/>
        <v>981072.89180022711</v>
      </c>
      <c r="AC134">
        <f t="shared" si="59"/>
        <v>982150.29291426728</v>
      </c>
      <c r="AD134">
        <f t="shared" si="54"/>
        <v>0.39885222432512207</v>
      </c>
      <c r="AE134">
        <f t="shared" si="48"/>
        <v>18.287816027362815</v>
      </c>
      <c r="AF134">
        <f t="shared" si="60"/>
        <v>983227.49963477836</v>
      </c>
      <c r="AG134">
        <f t="shared" si="49"/>
        <v>0</v>
      </c>
      <c r="AH134">
        <f t="shared" si="50"/>
        <v>0</v>
      </c>
    </row>
    <row r="135" spans="19:34" x14ac:dyDescent="0.25">
      <c r="S135">
        <f t="shared" si="55"/>
        <v>5</v>
      </c>
      <c r="T135">
        <f t="shared" si="56"/>
        <v>20</v>
      </c>
      <c r="U135">
        <f t="shared" si="46"/>
        <v>116</v>
      </c>
      <c r="V135">
        <f>($T$12*'10-day-rainfall'!X122+$T$13*'10-day-rainfall'!Y122+$T$14*'10-day-rainfall'!Z122+$T$15*'10-day-rainfall'!AA122)/12</f>
        <v>109.30654820318183</v>
      </c>
      <c r="Y135">
        <f t="shared" si="57"/>
        <v>0.39928886568512717</v>
      </c>
      <c r="Z135">
        <f t="shared" si="58"/>
        <v>14.82687275622628</v>
      </c>
      <c r="AA135">
        <f t="shared" si="47"/>
        <v>18.287870015822563</v>
      </c>
      <c r="AB135">
        <f t="shared" si="53"/>
        <v>983227.49963477836</v>
      </c>
      <c r="AC135">
        <f t="shared" si="59"/>
        <v>976997.70456750505</v>
      </c>
      <c r="AD135">
        <f t="shared" si="54"/>
        <v>0.3967636436094269</v>
      </c>
      <c r="AE135">
        <f t="shared" si="48"/>
        <v>18.287557785093014</v>
      </c>
      <c r="AF135">
        <f t="shared" si="60"/>
        <v>970769.03353085811</v>
      </c>
      <c r="AG135">
        <f t="shared" si="49"/>
        <v>0</v>
      </c>
      <c r="AH135">
        <f t="shared" si="50"/>
        <v>0</v>
      </c>
    </row>
    <row r="136" spans="19:34" x14ac:dyDescent="0.25">
      <c r="S136">
        <f t="shared" si="55"/>
        <v>5</v>
      </c>
      <c r="T136">
        <f t="shared" si="56"/>
        <v>21</v>
      </c>
      <c r="U136">
        <f t="shared" si="46"/>
        <v>117</v>
      </c>
      <c r="V136">
        <f>($T$12*'10-day-rainfall'!X123+$T$13*'10-day-rainfall'!Y123+$T$14*'10-day-rainfall'!Z123+$T$15*'10-day-rainfall'!AA123)/12</f>
        <v>110.53190958799392</v>
      </c>
      <c r="Y136">
        <f t="shared" si="57"/>
        <v>0.39423887715496631</v>
      </c>
      <c r="Z136">
        <f t="shared" si="58"/>
        <v>12.025128144901169</v>
      </c>
      <c r="AA136">
        <f t="shared" si="47"/>
        <v>18.287245610698694</v>
      </c>
      <c r="AB136">
        <f t="shared" si="53"/>
        <v>970769.03353085811</v>
      </c>
      <c r="AC136">
        <f t="shared" si="59"/>
        <v>959497.22209242254</v>
      </c>
      <c r="AD136">
        <f t="shared" si="54"/>
        <v>0.38966989426386034</v>
      </c>
      <c r="AE136">
        <f t="shared" si="48"/>
        <v>18.286680679449631</v>
      </c>
      <c r="AF136">
        <f t="shared" si="60"/>
        <v>948227.44440648367</v>
      </c>
      <c r="AG136">
        <f t="shared" si="49"/>
        <v>0</v>
      </c>
      <c r="AH136">
        <f t="shared" si="50"/>
        <v>0</v>
      </c>
    </row>
    <row r="137" spans="19:34" x14ac:dyDescent="0.25">
      <c r="S137">
        <f t="shared" si="55"/>
        <v>5</v>
      </c>
      <c r="T137">
        <f t="shared" si="56"/>
        <v>22</v>
      </c>
      <c r="U137">
        <f t="shared" si="46"/>
        <v>118</v>
      </c>
      <c r="V137">
        <f>($T$12*'10-day-rainfall'!X124+$T$13*'10-day-rainfall'!Y124+$T$14*'10-day-rainfall'!Z124+$T$15*'10-day-rainfall'!AA124)/12</f>
        <v>111.52572183137418</v>
      </c>
      <c r="Y137">
        <f t="shared" si="57"/>
        <v>0.38510173574605167</v>
      </c>
      <c r="Z137">
        <f t="shared" si="58"/>
        <v>9.9806130068044077</v>
      </c>
      <c r="AA137">
        <f t="shared" si="47"/>
        <v>18.286115850130095</v>
      </c>
      <c r="AB137">
        <f t="shared" si="53"/>
        <v>948227.44440648356</v>
      </c>
      <c r="AC137">
        <f t="shared" si="59"/>
        <v>933277.5392884973</v>
      </c>
      <c r="AD137">
        <f t="shared" si="54"/>
        <v>0.37904185255151718</v>
      </c>
      <c r="AE137">
        <f t="shared" si="48"/>
        <v>18.285366576722023</v>
      </c>
      <c r="AF137">
        <f t="shared" si="60"/>
        <v>918330.33155478013</v>
      </c>
      <c r="AG137">
        <f t="shared" si="49"/>
        <v>0</v>
      </c>
      <c r="AH137">
        <f t="shared" si="50"/>
        <v>0</v>
      </c>
    </row>
    <row r="138" spans="19:34" x14ac:dyDescent="0.25">
      <c r="S138">
        <f t="shared" si="55"/>
        <v>5</v>
      </c>
      <c r="T138">
        <f t="shared" si="56"/>
        <v>23</v>
      </c>
      <c r="U138">
        <f t="shared" si="46"/>
        <v>119</v>
      </c>
      <c r="V138">
        <f>($T$12*'10-day-rainfall'!X125+$T$13*'10-day-rainfall'!Y125+$T$14*'10-day-rainfall'!Z125+$T$15*'10-day-rainfall'!AA125)/12</f>
        <v>112.35056588152331</v>
      </c>
      <c r="Y138">
        <f t="shared" si="57"/>
        <v>0.37298306273071807</v>
      </c>
      <c r="Z138">
        <f t="shared" si="58"/>
        <v>8.4301319078228296</v>
      </c>
      <c r="AA138">
        <f t="shared" si="47"/>
        <v>18.284617438503993</v>
      </c>
      <c r="AB138">
        <f t="shared" si="53"/>
        <v>918330.33155478013</v>
      </c>
      <c r="AC138">
        <f t="shared" si="59"/>
        <v>900592.25759955402</v>
      </c>
      <c r="AD138">
        <f t="shared" si="54"/>
        <v>0.36579300664565562</v>
      </c>
      <c r="AE138">
        <f t="shared" si="48"/>
        <v>18.283728425027306</v>
      </c>
      <c r="AF138">
        <f t="shared" si="60"/>
        <v>882857.38409284397</v>
      </c>
      <c r="AG138">
        <f t="shared" si="49"/>
        <v>0</v>
      </c>
      <c r="AH138">
        <f t="shared" si="50"/>
        <v>0</v>
      </c>
    </row>
    <row r="139" spans="19:34" x14ac:dyDescent="0.25">
      <c r="S139">
        <f t="shared" si="55"/>
        <v>5</v>
      </c>
      <c r="T139">
        <f t="shared" si="56"/>
        <v>24</v>
      </c>
      <c r="U139">
        <f t="shared" si="46"/>
        <v>120</v>
      </c>
      <c r="V139">
        <f>($T$12*'10-day-rainfall'!X126+$T$13*'10-day-rainfall'!Y126+$T$14*'10-day-rainfall'!Z126+$T$15*'10-day-rainfall'!AA126)/12</f>
        <v>113.0472709978723</v>
      </c>
      <c r="Y139">
        <f t="shared" si="57"/>
        <v>0.3586042478493735</v>
      </c>
      <c r="Z139">
        <f t="shared" si="58"/>
        <v>0</v>
      </c>
      <c r="AA139">
        <f t="shared" si="47"/>
        <v>18.282839571953712</v>
      </c>
      <c r="AB139">
        <f t="shared" si="53"/>
        <v>882857.38409284397</v>
      </c>
      <c r="AC139">
        <f t="shared" si="59"/>
        <v>849948.27286332729</v>
      </c>
      <c r="AD139">
        <f t="shared" si="54"/>
        <v>0.34526467355021062</v>
      </c>
      <c r="AE139">
        <f t="shared" si="48"/>
        <v>18.281190202159525</v>
      </c>
      <c r="AF139">
        <f t="shared" si="60"/>
        <v>817045.09936506965</v>
      </c>
      <c r="AG139">
        <f t="shared" si="49"/>
        <v>0</v>
      </c>
      <c r="AH139">
        <f t="shared" si="50"/>
        <v>0</v>
      </c>
    </row>
    <row r="140" spans="19:34" x14ac:dyDescent="0.25">
      <c r="S140">
        <f t="shared" si="55"/>
        <v>6</v>
      </c>
      <c r="T140">
        <f t="shared" si="56"/>
        <v>1</v>
      </c>
      <c r="U140">
        <f t="shared" si="46"/>
        <v>121</v>
      </c>
      <c r="V140">
        <f>($T$12*'10-day-rainfall'!X127+$T$13*'10-day-rainfall'!Y127+$T$14*'10-day-rainfall'!Z127+$T$15*'10-day-rainfall'!AA127)/12</f>
        <v>113.0472709978723</v>
      </c>
      <c r="Y140">
        <f t="shared" si="57"/>
        <v>0.33192750608624749</v>
      </c>
      <c r="Z140">
        <f t="shared" si="58"/>
        <v>6.4556036805676076</v>
      </c>
      <c r="AA140">
        <f t="shared" si="47"/>
        <v>18.27954112995814</v>
      </c>
      <c r="AB140">
        <f t="shared" si="53"/>
        <v>817045.09936506976</v>
      </c>
      <c r="AC140">
        <f t="shared" si="59"/>
        <v>795762.01195616683</v>
      </c>
      <c r="AD140">
        <f t="shared" si="54"/>
        <v>0.32330049322568755</v>
      </c>
      <c r="AE140">
        <f t="shared" si="48"/>
        <v>18.278474444162391</v>
      </c>
      <c r="AF140">
        <f t="shared" si="60"/>
        <v>774482.76461612852</v>
      </c>
      <c r="AG140">
        <f t="shared" si="49"/>
        <v>0</v>
      </c>
      <c r="AH140">
        <f t="shared" si="50"/>
        <v>0</v>
      </c>
    </row>
    <row r="141" spans="19:34" x14ac:dyDescent="0.25">
      <c r="S141">
        <f t="shared" si="55"/>
        <v>6</v>
      </c>
      <c r="T141">
        <f t="shared" si="56"/>
        <v>2</v>
      </c>
      <c r="U141">
        <f t="shared" si="46"/>
        <v>122</v>
      </c>
      <c r="V141">
        <f>($T$12*'10-day-rainfall'!X128+$T$13*'10-day-rainfall'!Y128+$T$14*'10-day-rainfall'!Z128+$T$15*'10-day-rainfall'!AA128)/12</f>
        <v>113.58079196320847</v>
      </c>
      <c r="Y141">
        <f t="shared" si="57"/>
        <v>0.31466771973864338</v>
      </c>
      <c r="Z141">
        <f t="shared" si="58"/>
        <v>27.02700336016051</v>
      </c>
      <c r="AA141">
        <f t="shared" si="47"/>
        <v>18.277407046094787</v>
      </c>
      <c r="AB141">
        <f t="shared" si="53"/>
        <v>774482.76461612852</v>
      </c>
      <c r="AC141">
        <f t="shared" si="59"/>
        <v>790232.03798144683</v>
      </c>
      <c r="AD141">
        <f t="shared" si="54"/>
        <v>0.32105894078163216</v>
      </c>
      <c r="AE141">
        <f t="shared" si="48"/>
        <v>18.27819728772468</v>
      </c>
      <c r="AF141">
        <f t="shared" si="60"/>
        <v>805978.46647689748</v>
      </c>
      <c r="AG141">
        <f t="shared" si="49"/>
        <v>0</v>
      </c>
      <c r="AH141">
        <f t="shared" si="50"/>
        <v>0</v>
      </c>
    </row>
    <row r="142" spans="19:34" x14ac:dyDescent="0.25">
      <c r="S142">
        <f t="shared" si="55"/>
        <v>6</v>
      </c>
      <c r="T142">
        <f t="shared" si="56"/>
        <v>3</v>
      </c>
      <c r="U142">
        <f t="shared" si="46"/>
        <v>123</v>
      </c>
      <c r="V142">
        <f>($T$12*'10-day-rainfall'!X129+$T$13*'10-day-rainfall'!Y129+$T$14*'10-day-rainfall'!Z129+$T$15*'10-day-rainfall'!AA129)/12</f>
        <v>115.81442860454405</v>
      </c>
      <c r="Y142">
        <f t="shared" si="57"/>
        <v>0.32744169148542879</v>
      </c>
      <c r="Z142">
        <f t="shared" si="58"/>
        <v>45.372766783529954</v>
      </c>
      <c r="AA142">
        <f t="shared" si="47"/>
        <v>18.278986482040672</v>
      </c>
      <c r="AB142">
        <f t="shared" si="53"/>
        <v>805978.46647689748</v>
      </c>
      <c r="AC142">
        <f t="shared" si="59"/>
        <v>854747.27101957821</v>
      </c>
      <c r="AD142">
        <f t="shared" si="54"/>
        <v>0.34720992792126876</v>
      </c>
      <c r="AE142">
        <f t="shared" si="48"/>
        <v>18.281430722863536</v>
      </c>
      <c r="AF142">
        <f t="shared" si="60"/>
        <v>903507.27629529661</v>
      </c>
      <c r="AG142">
        <f t="shared" si="49"/>
        <v>0</v>
      </c>
      <c r="AH142">
        <f t="shared" si="50"/>
        <v>0</v>
      </c>
    </row>
    <row r="143" spans="19:34" x14ac:dyDescent="0.25">
      <c r="S143">
        <f t="shared" si="55"/>
        <v>6</v>
      </c>
      <c r="T143">
        <f t="shared" si="56"/>
        <v>4</v>
      </c>
      <c r="U143">
        <f t="shared" si="46"/>
        <v>124</v>
      </c>
      <c r="V143">
        <f>($T$12*'10-day-rainfall'!X130+$T$13*'10-day-rainfall'!Y130+$T$14*'10-day-rainfall'!Z130+$T$15*'10-day-rainfall'!AA130)/12</f>
        <v>119.56424404119942</v>
      </c>
      <c r="Y143">
        <f t="shared" si="57"/>
        <v>0.36697459761005791</v>
      </c>
      <c r="Z143">
        <f t="shared" si="58"/>
        <v>62.245174735399736</v>
      </c>
      <c r="AA143">
        <f t="shared" si="47"/>
        <v>18.283874522676456</v>
      </c>
      <c r="AB143">
        <f t="shared" si="53"/>
        <v>903507.27629529661</v>
      </c>
      <c r="AC143">
        <f t="shared" si="59"/>
        <v>982637.61667819857</v>
      </c>
      <c r="AD143">
        <f t="shared" si="54"/>
        <v>0.39904975902945883</v>
      </c>
      <c r="AE143">
        <f t="shared" si="48"/>
        <v>18.287840451513642</v>
      </c>
      <c r="AF143">
        <f t="shared" si="60"/>
        <v>1061753.6797172865</v>
      </c>
      <c r="AG143">
        <f t="shared" si="49"/>
        <v>0</v>
      </c>
      <c r="AH143">
        <f t="shared" si="50"/>
        <v>0</v>
      </c>
    </row>
    <row r="144" spans="19:34" x14ac:dyDescent="0.25">
      <c r="S144">
        <f t="shared" si="55"/>
        <v>6</v>
      </c>
      <c r="T144">
        <f t="shared" si="56"/>
        <v>5</v>
      </c>
      <c r="U144">
        <f t="shared" si="46"/>
        <v>125</v>
      </c>
      <c r="V144">
        <f>($T$12*'10-day-rainfall'!X131+$T$13*'10-day-rainfall'!Y131+$T$14*'10-day-rainfall'!Z131+$T$15*'10-day-rainfall'!AA131)/12</f>
        <v>124.7084733581746</v>
      </c>
      <c r="Y144">
        <f t="shared" si="57"/>
        <v>0.43111553122402346</v>
      </c>
      <c r="Z144">
        <f t="shared" si="58"/>
        <v>78.784365236632695</v>
      </c>
      <c r="AA144">
        <f t="shared" si="47"/>
        <v>18.291805219421438</v>
      </c>
      <c r="AB144">
        <f t="shared" si="53"/>
        <v>1061753.6797172865</v>
      </c>
      <c r="AC144">
        <f t="shared" si="59"/>
        <v>1170640.2877482667</v>
      </c>
      <c r="AD144">
        <f t="shared" si="54"/>
        <v>0.47520130570665658</v>
      </c>
      <c r="AE144">
        <f t="shared" si="48"/>
        <v>18.297256198827093</v>
      </c>
      <c r="AF144">
        <f t="shared" si="60"/>
        <v>1279507.2722533867</v>
      </c>
      <c r="AG144">
        <f t="shared" si="49"/>
        <v>0</v>
      </c>
      <c r="AH144">
        <f t="shared" si="50"/>
        <v>0</v>
      </c>
    </row>
    <row r="145" spans="19:34" x14ac:dyDescent="0.25">
      <c r="S145">
        <f t="shared" si="55"/>
        <v>6</v>
      </c>
      <c r="T145">
        <f t="shared" si="56"/>
        <v>6</v>
      </c>
      <c r="U145">
        <f t="shared" si="46"/>
        <v>126</v>
      </c>
      <c r="V145">
        <f>($T$12*'10-day-rainfall'!X132+$T$13*'10-day-rainfall'!Y132+$T$14*'10-day-rainfall'!Z132+$T$15*'10-day-rainfall'!AA132)/12</f>
        <v>131.21957792318557</v>
      </c>
      <c r="Y145">
        <f t="shared" si="57"/>
        <v>0.51927913505855894</v>
      </c>
      <c r="Z145">
        <f t="shared" si="58"/>
        <v>95.923611910909557</v>
      </c>
      <c r="AA145">
        <f t="shared" si="47"/>
        <v>18.302706195858175</v>
      </c>
      <c r="AB145">
        <f t="shared" si="53"/>
        <v>1279507.2722533867</v>
      </c>
      <c r="AC145">
        <f t="shared" si="59"/>
        <v>1419224.9025404791</v>
      </c>
      <c r="AD145">
        <f t="shared" si="54"/>
        <v>0.57580056665781099</v>
      </c>
      <c r="AE145">
        <f t="shared" si="48"/>
        <v>18.309694780344699</v>
      </c>
      <c r="AF145">
        <f t="shared" si="60"/>
        <v>1558917.3739234202</v>
      </c>
      <c r="AG145">
        <f t="shared" si="49"/>
        <v>0</v>
      </c>
      <c r="AH145">
        <f t="shared" si="50"/>
        <v>0</v>
      </c>
    </row>
    <row r="146" spans="19:34" x14ac:dyDescent="0.25">
      <c r="S146">
        <f t="shared" si="55"/>
        <v>6</v>
      </c>
      <c r="T146">
        <f t="shared" si="56"/>
        <v>7</v>
      </c>
      <c r="U146">
        <f t="shared" si="46"/>
        <v>127</v>
      </c>
      <c r="V146">
        <f>($T$12*'10-day-rainfall'!X133+$T$13*'10-day-rainfall'!Y133+$T$14*'10-day-rainfall'!Z133+$T$15*'10-day-rainfall'!AA133)/12</f>
        <v>139.14714915549214</v>
      </c>
      <c r="Y146">
        <f t="shared" si="57"/>
        <v>0.63229368097660932</v>
      </c>
      <c r="Z146">
        <f t="shared" si="58"/>
        <v>114.56711713699677</v>
      </c>
      <c r="AA146">
        <f t="shared" si="47"/>
        <v>18.316679863545051</v>
      </c>
      <c r="AB146">
        <f t="shared" si="53"/>
        <v>1558917.3739234202</v>
      </c>
      <c r="AC146">
        <f t="shared" si="59"/>
        <v>1732168.1610156333</v>
      </c>
      <c r="AD146">
        <f t="shared" si="54"/>
        <v>0.70228852140241249</v>
      </c>
      <c r="AE146">
        <f t="shared" si="48"/>
        <v>18.325334365777138</v>
      </c>
      <c r="AF146">
        <f t="shared" si="60"/>
        <v>1905387.791899811</v>
      </c>
      <c r="AG146">
        <f t="shared" si="49"/>
        <v>0</v>
      </c>
      <c r="AH146">
        <f t="shared" si="50"/>
        <v>0</v>
      </c>
    </row>
    <row r="147" spans="19:34" x14ac:dyDescent="0.25">
      <c r="S147">
        <f t="shared" si="55"/>
        <v>6</v>
      </c>
      <c r="T147">
        <f t="shared" si="56"/>
        <v>8</v>
      </c>
      <c r="U147">
        <f t="shared" si="46"/>
        <v>128</v>
      </c>
      <c r="V147">
        <f>($T$12*'10-day-rainfall'!X134+$T$13*'10-day-rainfall'!Y134+$T$14*'10-day-rainfall'!Z134+$T$15*'10-day-rainfall'!AA134)/12</f>
        <v>148.6155059436737</v>
      </c>
      <c r="Y147">
        <f t="shared" si="57"/>
        <v>0.7722327735028075</v>
      </c>
      <c r="Z147">
        <f t="shared" si="58"/>
        <v>135.74748233367808</v>
      </c>
      <c r="AA147">
        <f t="shared" si="47"/>
        <v>18.333982613022823</v>
      </c>
      <c r="AB147">
        <f t="shared" si="53"/>
        <v>1905387.791899811</v>
      </c>
      <c r="AC147">
        <f t="shared" si="59"/>
        <v>2116732.0913969902</v>
      </c>
      <c r="AD147">
        <f t="shared" si="54"/>
        <v>0.85750394041210831</v>
      </c>
      <c r="AE147">
        <f t="shared" si="48"/>
        <v>18.344525954501421</v>
      </c>
      <c r="AF147">
        <f t="shared" si="60"/>
        <v>2328038.434864847</v>
      </c>
      <c r="AG147">
        <f t="shared" si="49"/>
        <v>0</v>
      </c>
      <c r="AH147">
        <f t="shared" si="50"/>
        <v>0</v>
      </c>
    </row>
    <row r="148" spans="19:34" x14ac:dyDescent="0.25">
      <c r="S148">
        <f t="shared" si="55"/>
        <v>6</v>
      </c>
      <c r="T148">
        <f t="shared" si="56"/>
        <v>9</v>
      </c>
      <c r="U148">
        <f t="shared" si="46"/>
        <v>129</v>
      </c>
      <c r="V148">
        <f>($T$12*'10-day-rainfall'!X135+$T$13*'10-day-rainfall'!Y135+$T$14*'10-day-rainfall'!Z135+$T$15*'10-day-rainfall'!AA135)/12</f>
        <v>159.83430613653965</v>
      </c>
      <c r="Y148">
        <f t="shared" si="57"/>
        <v>0.94266332393464392</v>
      </c>
      <c r="Z148">
        <f t="shared" si="58"/>
        <v>160.82442352237425</v>
      </c>
      <c r="AA148">
        <f t="shared" si="47"/>
        <v>18.355055474538833</v>
      </c>
      <c r="AB148">
        <f t="shared" si="53"/>
        <v>2328038.434864847</v>
      </c>
      <c r="AC148">
        <f t="shared" si="59"/>
        <v>2584483.2973509505</v>
      </c>
      <c r="AD148">
        <f t="shared" si="54"/>
        <v>1.0459185978319256</v>
      </c>
      <c r="AE148">
        <f t="shared" si="48"/>
        <v>18.367822458404824</v>
      </c>
      <c r="AF148">
        <f t="shared" si="60"/>
        <v>2840882.1986951372</v>
      </c>
      <c r="AG148">
        <f t="shared" si="49"/>
        <v>0</v>
      </c>
      <c r="AH148">
        <f t="shared" si="50"/>
        <v>0</v>
      </c>
    </row>
    <row r="149" spans="19:34" x14ac:dyDescent="0.25">
      <c r="S149">
        <f t="shared" si="55"/>
        <v>6</v>
      </c>
      <c r="T149">
        <f t="shared" si="56"/>
        <v>10</v>
      </c>
      <c r="U149">
        <f t="shared" ref="U149:U212" si="61">(S149-1)*24+T149</f>
        <v>130</v>
      </c>
      <c r="V149">
        <f>($T$12*'10-day-rainfall'!X136+$T$13*'10-day-rainfall'!Y136+$T$14*'10-day-rainfall'!Z136+$T$15*'10-day-rainfall'!AA136)/12</f>
        <v>173.12558080781025</v>
      </c>
      <c r="Y149">
        <f t="shared" si="57"/>
        <v>1.1490409293186115</v>
      </c>
      <c r="Z149">
        <f t="shared" si="58"/>
        <v>191.81827072367108</v>
      </c>
      <c r="AA149">
        <f t="shared" ref="AA149:AA212" si="62">IF(AND(U149&gt;=$G$16,U149&lt;=$H$16),AH149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18.380573004625095</v>
      </c>
      <c r="AB149">
        <f t="shared" si="53"/>
        <v>2840882.1986951372</v>
      </c>
      <c r="AC149">
        <f t="shared" si="59"/>
        <v>3153070.0545894201</v>
      </c>
      <c r="AD149">
        <f t="shared" si="54"/>
        <v>1.2744553965163077</v>
      </c>
      <c r="AE149">
        <f t="shared" ref="AE149:AE212" si="63">IF(AND(U149&gt;=$G$16,U149&lt;=$H$16),0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18.396079858840288</v>
      </c>
      <c r="AF149">
        <f t="shared" si="60"/>
        <v>3465202.0858085281</v>
      </c>
      <c r="AG149">
        <f t="shared" ref="AG149:AG212" si="64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  <c r="AH149">
        <f t="shared" ref="AH149:AH212" si="65">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</f>
        <v>0</v>
      </c>
    </row>
    <row r="150" spans="19:34" x14ac:dyDescent="0.25">
      <c r="S150">
        <f t="shared" si="55"/>
        <v>6</v>
      </c>
      <c r="T150">
        <f t="shared" si="56"/>
        <v>11</v>
      </c>
      <c r="U150">
        <f t="shared" si="61"/>
        <v>131</v>
      </c>
      <c r="V150">
        <f>($T$12*'10-day-rainfall'!X137+$T$13*'10-day-rainfall'!Y137+$T$14*'10-day-rainfall'!Z137+$T$15*'10-day-rainfall'!AA137)/12</f>
        <v>188.97833045439464</v>
      </c>
      <c r="Y150">
        <f t="shared" si="57"/>
        <v>1.3996722710227556</v>
      </c>
      <c r="Z150">
        <f t="shared" si="58"/>
        <v>232.24972741488492</v>
      </c>
      <c r="AA150">
        <f t="shared" si="62"/>
        <v>18.41156228173487</v>
      </c>
      <c r="AB150">
        <f t="shared" ref="AB150:AB184" si="66">VLOOKUP($Y150,$C$20:$H$120,6)+($Y150-VLOOKUP(VLOOKUP($Y150,$C$20:$N$120,12),$A$20:$C$120,3,FALSE))*(VLOOKUP(VLOOKUP($Y150,$C$20:$N$120,12)+1,$A$20:$H$120,8,FALSE)-VLOOKUP($Y150,$C$20:$H$120,6))/(VLOOKUP(VLOOKUP($Y150,$C$20:$N$120,12)+1,$A$20:$C$120,3,FALSE)-VLOOKUP(VLOOKUP($Y150,$C$20:$N$120,12),$A$20:$C$120,3,FALSE))</f>
        <v>3465202.0858085277</v>
      </c>
      <c r="AC150">
        <f t="shared" si="59"/>
        <v>3850110.7830481976</v>
      </c>
      <c r="AD150">
        <f t="shared" ref="AD150:AD184" si="67">VLOOKUP($AC150,$H$20:$I$120,2)+($AC150-VLOOKUP(VLOOKUP($AC150,$H$20:$N$120,7),$A$20:$H$120,8,FALSE))*(VLOOKUP(VLOOKUP($AC150,$H$20:$N$120,7)+1,$A$20:$I$120,9,FALSE)-VLOOKUP($AC150,$H$20:$I$120,2))/(VLOOKUP(VLOOKUP($AC150,$H$20:$N$120,7)+1,$A$20:$H$120,8,FALSE)-VLOOKUP(VLOOKUP($AC150,$H$20:$N$120,7),$A$20:$H$120,8,FALSE))</f>
        <v>1.5538420273294049</v>
      </c>
      <c r="AE150">
        <f t="shared" si="63"/>
        <v>18.430624579640821</v>
      </c>
      <c r="AF150">
        <f t="shared" si="60"/>
        <v>4234950.8560154065</v>
      </c>
      <c r="AG150">
        <f t="shared" si="64"/>
        <v>0</v>
      </c>
      <c r="AH150">
        <f t="shared" si="65"/>
        <v>0</v>
      </c>
    </row>
    <row r="151" spans="19:34" x14ac:dyDescent="0.25">
      <c r="S151">
        <f t="shared" si="55"/>
        <v>6</v>
      </c>
      <c r="T151">
        <f t="shared" si="56"/>
        <v>12</v>
      </c>
      <c r="U151">
        <f t="shared" si="61"/>
        <v>132</v>
      </c>
      <c r="V151">
        <f>($T$12*'10-day-rainfall'!X138+$T$13*'10-day-rainfall'!Y138+$T$14*'10-day-rainfall'!Z138+$T$15*'10-day-rainfall'!AA138)/12</f>
        <v>208.17252280273223</v>
      </c>
      <c r="Y151">
        <f t="shared" si="57"/>
        <v>1.70775352810975</v>
      </c>
      <c r="Z151">
        <f t="shared" si="58"/>
        <v>298.18000781524177</v>
      </c>
      <c r="AA151">
        <f t="shared" si="62"/>
        <v>18.44965494557843</v>
      </c>
      <c r="AB151">
        <f t="shared" si="66"/>
        <v>4234950.8560154065</v>
      </c>
      <c r="AC151">
        <f t="shared" si="59"/>
        <v>4738465.4911808008</v>
      </c>
      <c r="AD151">
        <f t="shared" si="67"/>
        <v>1.908721847623986</v>
      </c>
      <c r="AE151">
        <f t="shared" si="63"/>
        <v>18.474503645271639</v>
      </c>
      <c r="AF151">
        <f t="shared" si="60"/>
        <v>5241890.671027299</v>
      </c>
      <c r="AG151">
        <f t="shared" si="64"/>
        <v>0</v>
      </c>
      <c r="AH151">
        <f t="shared" si="65"/>
        <v>0</v>
      </c>
    </row>
    <row r="152" spans="19:34" x14ac:dyDescent="0.25">
      <c r="S152">
        <f t="shared" si="55"/>
        <v>6</v>
      </c>
      <c r="T152">
        <f t="shared" si="56"/>
        <v>13</v>
      </c>
      <c r="U152">
        <f t="shared" si="61"/>
        <v>133</v>
      </c>
      <c r="V152">
        <f>($T$12*'10-day-rainfall'!X139+$T$13*'10-day-rainfall'!Y139+$T$14*'10-day-rainfall'!Z139+$T$15*'10-day-rainfall'!AA139)/12</f>
        <v>232.81549865523155</v>
      </c>
      <c r="Y152">
        <f t="shared" si="57"/>
        <v>2.1092248877486957</v>
      </c>
      <c r="Z152">
        <f t="shared" si="58"/>
        <v>408.55661468653943</v>
      </c>
      <c r="AA152">
        <f t="shared" si="62"/>
        <v>18.499294815559956</v>
      </c>
      <c r="AB152">
        <f t="shared" si="66"/>
        <v>5241890.671027299</v>
      </c>
      <c r="AC152">
        <f t="shared" si="59"/>
        <v>5943993.8467950616</v>
      </c>
      <c r="AD152">
        <f t="shared" si="67"/>
        <v>2.3881464529804317</v>
      </c>
      <c r="AE152">
        <f t="shared" si="63"/>
        <v>18.53378203339188</v>
      </c>
      <c r="AF152">
        <f t="shared" si="60"/>
        <v>6645972.8685786296</v>
      </c>
      <c r="AG152">
        <f t="shared" si="64"/>
        <v>0</v>
      </c>
      <c r="AH152">
        <f t="shared" si="65"/>
        <v>0</v>
      </c>
    </row>
    <row r="153" spans="19:34" x14ac:dyDescent="0.25">
      <c r="S153">
        <f t="shared" si="55"/>
        <v>6</v>
      </c>
      <c r="T153">
        <f t="shared" si="56"/>
        <v>14</v>
      </c>
      <c r="U153">
        <f t="shared" si="61"/>
        <v>134</v>
      </c>
      <c r="V153">
        <f>($T$12*'10-day-rainfall'!X140+$T$13*'10-day-rainfall'!Y140+$T$14*'10-day-rainfall'!Z140+$T$15*'10-day-rainfall'!AA140)/12</f>
        <v>266.58050813345795</v>
      </c>
      <c r="Y153">
        <f t="shared" si="57"/>
        <v>2.6662004260601675</v>
      </c>
      <c r="Z153">
        <f t="shared" si="58"/>
        <v>622.35194911538542</v>
      </c>
      <c r="AA153">
        <f t="shared" si="62"/>
        <v>18.568161977913793</v>
      </c>
      <c r="AB153">
        <f t="shared" si="66"/>
        <v>6645972.8685786296</v>
      </c>
      <c r="AC153">
        <f t="shared" si="59"/>
        <v>7732783.6854260787</v>
      </c>
      <c r="AD153">
        <f t="shared" si="67"/>
        <v>3.095055332017453</v>
      </c>
      <c r="AE153">
        <f t="shared" si="63"/>
        <v>18.621187682641033</v>
      </c>
      <c r="AF153">
        <f t="shared" si="60"/>
        <v>8819403.6097365096</v>
      </c>
      <c r="AG153">
        <f t="shared" si="64"/>
        <v>0</v>
      </c>
      <c r="AH153">
        <f t="shared" si="65"/>
        <v>0</v>
      </c>
    </row>
    <row r="154" spans="19:34" x14ac:dyDescent="0.25">
      <c r="S154">
        <f t="shared" si="55"/>
        <v>6</v>
      </c>
      <c r="T154">
        <f t="shared" si="56"/>
        <v>15</v>
      </c>
      <c r="U154">
        <f t="shared" si="61"/>
        <v>135</v>
      </c>
      <c r="V154">
        <f>($T$12*'10-day-rainfall'!X141+$T$13*'10-day-rainfall'!Y141+$T$14*'10-day-rainfall'!Z141+$T$15*'10-day-rainfall'!AA141)/12</f>
        <v>318.01455351489477</v>
      </c>
      <c r="Y154">
        <f t="shared" si="57"/>
        <v>3.5218884818550755</v>
      </c>
      <c r="Z154">
        <f t="shared" si="58"/>
        <v>2097.0045919394033</v>
      </c>
      <c r="AA154">
        <f t="shared" si="62"/>
        <v>18.673963407616284</v>
      </c>
      <c r="AB154">
        <f t="shared" si="66"/>
        <v>8819403.6097365096</v>
      </c>
      <c r="AC154">
        <f t="shared" si="59"/>
        <v>12560398.741093727</v>
      </c>
      <c r="AD154">
        <f t="shared" si="67"/>
        <v>4.9768033269551255</v>
      </c>
      <c r="AE154">
        <f t="shared" si="63"/>
        <v>18.853856149678656</v>
      </c>
      <c r="AF154">
        <f t="shared" si="60"/>
        <v>16300746.258579519</v>
      </c>
      <c r="AG154">
        <f t="shared" si="64"/>
        <v>0</v>
      </c>
      <c r="AH154">
        <f t="shared" si="65"/>
        <v>0</v>
      </c>
    </row>
    <row r="155" spans="19:34" x14ac:dyDescent="0.25">
      <c r="S155">
        <f t="shared" si="55"/>
        <v>6</v>
      </c>
      <c r="T155">
        <f t="shared" si="56"/>
        <v>16</v>
      </c>
      <c r="U155">
        <f t="shared" si="61"/>
        <v>136</v>
      </c>
      <c r="V155">
        <f>($T$12*'10-day-rainfall'!X142+$T$13*'10-day-rainfall'!Y142+$T$14*'10-day-rainfall'!Z142+$T$15*'10-day-rainfall'!AA142)/12</f>
        <v>491.32071813798598</v>
      </c>
      <c r="Y155">
        <f t="shared" si="57"/>
        <v>6.4095728320564973</v>
      </c>
      <c r="Z155">
        <f t="shared" si="58"/>
        <v>1127.1879109393485</v>
      </c>
      <c r="AA155">
        <f t="shared" si="62"/>
        <v>19.031010734281374</v>
      </c>
      <c r="AB155">
        <f t="shared" si="66"/>
        <v>16300746.258579519</v>
      </c>
      <c r="AC155">
        <f t="shared" si="59"/>
        <v>18295428.678948641</v>
      </c>
      <c r="AD155">
        <f t="shared" si="67"/>
        <v>7.1649773440485687</v>
      </c>
      <c r="AE155">
        <f t="shared" si="63"/>
        <v>19.124412619268806</v>
      </c>
      <c r="AF155">
        <f t="shared" si="60"/>
        <v>20289774.852531806</v>
      </c>
      <c r="AG155">
        <f t="shared" si="64"/>
        <v>0</v>
      </c>
      <c r="AH155">
        <f t="shared" si="65"/>
        <v>0</v>
      </c>
    </row>
    <row r="156" spans="19:34" x14ac:dyDescent="0.25">
      <c r="S156">
        <f t="shared" si="55"/>
        <v>6</v>
      </c>
      <c r="T156">
        <f t="shared" si="56"/>
        <v>17</v>
      </c>
      <c r="U156">
        <f t="shared" si="61"/>
        <v>137</v>
      </c>
      <c r="V156">
        <f>($T$12*'10-day-rainfall'!X143+$T$13*'10-day-rainfall'!Y143+$T$14*'10-day-rainfall'!Z143+$T$15*'10-day-rainfall'!AA143)/12</f>
        <v>584.47674383545279</v>
      </c>
      <c r="Y156">
        <f t="shared" si="57"/>
        <v>7.9143755798990112</v>
      </c>
      <c r="Z156">
        <f t="shared" si="58"/>
        <v>469.13084394105607</v>
      </c>
      <c r="AA156">
        <f t="shared" si="62"/>
        <v>19.217071859084708</v>
      </c>
      <c r="AB156">
        <f t="shared" si="66"/>
        <v>20289774.852531806</v>
      </c>
      <c r="AC156">
        <f t="shared" si="59"/>
        <v>21099619.642279353</v>
      </c>
      <c r="AD156">
        <f t="shared" si="67"/>
        <v>8.2170253217047993</v>
      </c>
      <c r="AE156">
        <f t="shared" si="63"/>
        <v>19.254492943982751</v>
      </c>
      <c r="AF156">
        <f t="shared" si="60"/>
        <v>21909329.716121271</v>
      </c>
      <c r="AG156">
        <f t="shared" si="64"/>
        <v>0</v>
      </c>
      <c r="AH156">
        <f t="shared" si="65"/>
        <v>0</v>
      </c>
    </row>
    <row r="157" spans="19:34" x14ac:dyDescent="0.25">
      <c r="S157">
        <f t="shared" si="55"/>
        <v>6</v>
      </c>
      <c r="T157">
        <f t="shared" si="56"/>
        <v>18</v>
      </c>
      <c r="U157">
        <f t="shared" si="61"/>
        <v>138</v>
      </c>
      <c r="V157">
        <f>($T$12*'10-day-rainfall'!X144+$T$13*'10-day-rainfall'!Y144+$T$14*'10-day-rainfall'!Z144+$T$15*'10-day-rainfall'!AA144)/12</f>
        <v>623.2478879628128</v>
      </c>
      <c r="Y157">
        <f t="shared" si="57"/>
        <v>8.5186860680992442</v>
      </c>
      <c r="Z157">
        <f t="shared" si="58"/>
        <v>315.45898571155038</v>
      </c>
      <c r="AA157">
        <f t="shared" si="62"/>
        <v>19.291791744681802</v>
      </c>
      <c r="AB157">
        <f t="shared" si="66"/>
        <v>21909329.716121271</v>
      </c>
      <c r="AC157">
        <f t="shared" si="59"/>
        <v>22442430.665261634</v>
      </c>
      <c r="AD157">
        <f t="shared" si="67"/>
        <v>8.7167865266302016</v>
      </c>
      <c r="AE157">
        <f t="shared" si="63"/>
        <v>19.316285848105768</v>
      </c>
      <c r="AF157">
        <f t="shared" si="60"/>
        <v>22975443.435629673</v>
      </c>
      <c r="AG157">
        <f t="shared" si="64"/>
        <v>0</v>
      </c>
      <c r="AH157">
        <f t="shared" si="65"/>
        <v>0</v>
      </c>
    </row>
    <row r="158" spans="19:34" x14ac:dyDescent="0.25">
      <c r="S158">
        <f t="shared" si="55"/>
        <v>6</v>
      </c>
      <c r="T158">
        <f t="shared" si="56"/>
        <v>19</v>
      </c>
      <c r="U158">
        <f t="shared" si="61"/>
        <v>139</v>
      </c>
      <c r="V158">
        <f>($T$12*'10-day-rainfall'!X145+$T$13*'10-day-rainfall'!Y145+$T$14*'10-day-rainfall'!Z145+$T$15*'10-day-rainfall'!AA145)/12</f>
        <v>649.31887851748638</v>
      </c>
      <c r="Y158">
        <f t="shared" si="57"/>
        <v>8.9144540354191619</v>
      </c>
      <c r="Z158">
        <f t="shared" si="58"/>
        <v>234.92700123574642</v>
      </c>
      <c r="AA158">
        <f t="shared" si="62"/>
        <v>19.34072641951958</v>
      </c>
      <c r="AB158">
        <f t="shared" si="66"/>
        <v>22975443.435629673</v>
      </c>
      <c r="AC158">
        <f t="shared" si="59"/>
        <v>23363498.73029888</v>
      </c>
      <c r="AD158">
        <f t="shared" si="67"/>
        <v>9.0581098323129527</v>
      </c>
      <c r="AE158">
        <f t="shared" si="63"/>
        <v>19.35848872038785</v>
      </c>
      <c r="AF158">
        <f t="shared" si="60"/>
        <v>23751490.080684964</v>
      </c>
      <c r="AG158">
        <f t="shared" si="64"/>
        <v>0</v>
      </c>
      <c r="AH158">
        <f t="shared" si="65"/>
        <v>0</v>
      </c>
    </row>
    <row r="159" spans="19:34" x14ac:dyDescent="0.25">
      <c r="S159">
        <f t="shared" si="55"/>
        <v>6</v>
      </c>
      <c r="T159">
        <f t="shared" si="56"/>
        <v>20</v>
      </c>
      <c r="U159">
        <f t="shared" si="61"/>
        <v>140</v>
      </c>
      <c r="V159">
        <f>($T$12*'10-day-rainfall'!X146+$T$13*'10-day-rainfall'!Y146+$T$14*'10-day-rainfall'!Z146+$T$15*'10-day-rainfall'!AA146)/12</f>
        <v>668.73433316506873</v>
      </c>
      <c r="Y159">
        <f t="shared" si="57"/>
        <v>9.2015440565057585</v>
      </c>
      <c r="Z159">
        <f t="shared" si="58"/>
        <v>184.26301995496573</v>
      </c>
      <c r="AA159">
        <f t="shared" si="62"/>
        <v>19.376223624930567</v>
      </c>
      <c r="AB159">
        <f t="shared" si="66"/>
        <v>23751490.080684964</v>
      </c>
      <c r="AC159">
        <f t="shared" si="59"/>
        <v>24048286.314079028</v>
      </c>
      <c r="AD159">
        <f t="shared" si="67"/>
        <v>9.3111117301006434</v>
      </c>
      <c r="AE159">
        <f t="shared" si="63"/>
        <v>19.389771104572251</v>
      </c>
      <c r="AF159">
        <f t="shared" si="60"/>
        <v>24345033.776546381</v>
      </c>
      <c r="AG159">
        <f t="shared" si="64"/>
        <v>0</v>
      </c>
      <c r="AH159">
        <f t="shared" si="65"/>
        <v>0</v>
      </c>
    </row>
    <row r="160" spans="19:34" x14ac:dyDescent="0.25">
      <c r="S160">
        <f t="shared" si="55"/>
        <v>6</v>
      </c>
      <c r="T160">
        <f t="shared" si="56"/>
        <v>21</v>
      </c>
      <c r="U160">
        <f t="shared" si="61"/>
        <v>141</v>
      </c>
      <c r="V160">
        <f>($T$12*'10-day-rainfall'!X147+$T$13*'10-day-rainfall'!Y147+$T$14*'10-day-rainfall'!Z147+$T$15*'10-day-rainfall'!AA147)/12</f>
        <v>683.96268192167747</v>
      </c>
      <c r="Y160">
        <f t="shared" si="57"/>
        <v>9.420538096699584</v>
      </c>
      <c r="Z160">
        <f t="shared" si="58"/>
        <v>149.34829966498617</v>
      </c>
      <c r="AA160">
        <f t="shared" si="62"/>
        <v>19.403301112330233</v>
      </c>
      <c r="AB160">
        <f t="shared" si="66"/>
        <v>24345033.776546381</v>
      </c>
      <c r="AC160">
        <f t="shared" si="59"/>
        <v>24578934.773941163</v>
      </c>
      <c r="AD160">
        <f t="shared" si="67"/>
        <v>9.506699061333963</v>
      </c>
      <c r="AE160">
        <f t="shared" si="63"/>
        <v>19.413954472723809</v>
      </c>
      <c r="AF160">
        <f t="shared" si="60"/>
        <v>24812797.419238526</v>
      </c>
      <c r="AG160">
        <f t="shared" si="64"/>
        <v>0</v>
      </c>
      <c r="AH160">
        <f t="shared" si="65"/>
        <v>0</v>
      </c>
    </row>
    <row r="161" spans="19:34" x14ac:dyDescent="0.25">
      <c r="S161">
        <f t="shared" si="55"/>
        <v>6</v>
      </c>
      <c r="T161">
        <f t="shared" si="56"/>
        <v>22</v>
      </c>
      <c r="U161">
        <f t="shared" si="61"/>
        <v>142</v>
      </c>
      <c r="V161">
        <f>($T$12*'10-day-rainfall'!X148+$T$13*'10-day-rainfall'!Y148+$T$14*'10-day-rainfall'!Z148+$T$15*'10-day-rainfall'!AA148)/12</f>
        <v>696.30551660473418</v>
      </c>
      <c r="Y161">
        <f t="shared" si="57"/>
        <v>9.5927693935161322</v>
      </c>
      <c r="Z161">
        <f t="shared" si="58"/>
        <v>123.89753396609008</v>
      </c>
      <c r="AA161">
        <f t="shared" si="62"/>
        <v>19.42459662688054</v>
      </c>
      <c r="AB161">
        <f t="shared" si="66"/>
        <v>24812797.419238526</v>
      </c>
      <c r="AC161">
        <f t="shared" si="59"/>
        <v>25000848.706449103</v>
      </c>
      <c r="AD161">
        <f t="shared" si="67"/>
        <v>9.6619300578263978</v>
      </c>
      <c r="AE161">
        <f t="shared" si="63"/>
        <v>19.433147987523764</v>
      </c>
      <c r="AF161">
        <f t="shared" si="60"/>
        <v>25188869.208761364</v>
      </c>
      <c r="AG161">
        <f t="shared" si="64"/>
        <v>0</v>
      </c>
      <c r="AH161">
        <f t="shared" si="65"/>
        <v>0</v>
      </c>
    </row>
    <row r="162" spans="19:34" x14ac:dyDescent="0.25">
      <c r="S162">
        <f t="shared" si="55"/>
        <v>6</v>
      </c>
      <c r="T162">
        <f t="shared" si="56"/>
        <v>23</v>
      </c>
      <c r="U162">
        <f t="shared" si="61"/>
        <v>143</v>
      </c>
      <c r="V162">
        <f>($T$12*'10-day-rainfall'!X149+$T$13*'10-day-rainfall'!Y149+$T$14*'10-day-rainfall'!Z149+$T$15*'10-day-rainfall'!AA149)/12</f>
        <v>706.54498222176642</v>
      </c>
      <c r="Y162">
        <f t="shared" si="57"/>
        <v>9.7310386513586824</v>
      </c>
      <c r="Z162">
        <f t="shared" si="58"/>
        <v>104.61228866460544</v>
      </c>
      <c r="AA162">
        <f t="shared" si="62"/>
        <v>19.441692909882946</v>
      </c>
      <c r="AB162">
        <f t="shared" si="66"/>
        <v>25188869.208761364</v>
      </c>
      <c r="AC162">
        <f t="shared" si="59"/>
        <v>25342176.281119864</v>
      </c>
      <c r="AD162">
        <f t="shared" si="67"/>
        <v>9.7873328922093297</v>
      </c>
      <c r="AE162">
        <f t="shared" si="63"/>
        <v>19.44865340340121</v>
      </c>
      <c r="AF162">
        <f t="shared" si="60"/>
        <v>25495458.295701701</v>
      </c>
      <c r="AG162">
        <f t="shared" si="64"/>
        <v>0</v>
      </c>
      <c r="AH162">
        <f t="shared" si="65"/>
        <v>0</v>
      </c>
    </row>
    <row r="163" spans="19:34" x14ac:dyDescent="0.25">
      <c r="S163">
        <f t="shared" si="55"/>
        <v>6</v>
      </c>
      <c r="T163">
        <f t="shared" si="56"/>
        <v>24</v>
      </c>
      <c r="U163">
        <f t="shared" si="61"/>
        <v>144</v>
      </c>
      <c r="V163">
        <f>($T$12*'10-day-rainfall'!X150+$T$13*'10-day-rainfall'!Y150+$T$14*'10-day-rainfall'!Z150+$T$15*'10-day-rainfall'!AA150)/12</f>
        <v>715.19062591305612</v>
      </c>
      <c r="Y163">
        <f t="shared" si="57"/>
        <v>9.8436114111052753</v>
      </c>
      <c r="Z163">
        <f t="shared" si="58"/>
        <v>0</v>
      </c>
      <c r="AA163">
        <f t="shared" si="62"/>
        <v>19.455611952980586</v>
      </c>
      <c r="AB163">
        <f t="shared" si="66"/>
        <v>25495458.295701701</v>
      </c>
      <c r="AC163">
        <f t="shared" si="59"/>
        <v>25460438.194186337</v>
      </c>
      <c r="AD163">
        <f t="shared" si="67"/>
        <v>9.830753546141489</v>
      </c>
      <c r="AE163">
        <f t="shared" si="63"/>
        <v>19.454022144069643</v>
      </c>
      <c r="AF163">
        <f t="shared" si="60"/>
        <v>25425423.81598305</v>
      </c>
      <c r="AG163">
        <f t="shared" si="64"/>
        <v>0</v>
      </c>
      <c r="AH163">
        <f t="shared" si="65"/>
        <v>0</v>
      </c>
    </row>
    <row r="164" spans="19:34" x14ac:dyDescent="0.25">
      <c r="S164">
        <f t="shared" si="55"/>
        <v>7</v>
      </c>
      <c r="T164">
        <f t="shared" si="56"/>
        <v>1</v>
      </c>
      <c r="U164">
        <f t="shared" si="61"/>
        <v>145</v>
      </c>
      <c r="V164">
        <f>($T$12*'10-day-rainfall'!X151+$T$13*'10-day-rainfall'!Y151+$T$14*'10-day-rainfall'!Z151+$T$15*'10-day-rainfall'!AA151)/12</f>
        <v>715.19062591305612</v>
      </c>
      <c r="Y164">
        <f t="shared" si="57"/>
        <v>9.8178977825300873</v>
      </c>
      <c r="Z164">
        <f t="shared" si="58"/>
        <v>0</v>
      </c>
      <c r="AA164">
        <f t="shared" si="62"/>
        <v>19.45243259498012</v>
      </c>
      <c r="AB164">
        <f t="shared" si="66"/>
        <v>25425423.815983046</v>
      </c>
      <c r="AC164">
        <f t="shared" si="59"/>
        <v>25390409.437312081</v>
      </c>
      <c r="AD164">
        <f t="shared" si="67"/>
        <v>9.805042018746974</v>
      </c>
      <c r="AE164">
        <f t="shared" si="63"/>
        <v>19.450843045869366</v>
      </c>
      <c r="AF164">
        <f t="shared" si="60"/>
        <v>25355400.781017914</v>
      </c>
      <c r="AG164">
        <f t="shared" si="64"/>
        <v>0</v>
      </c>
      <c r="AH164">
        <f t="shared" si="65"/>
        <v>0</v>
      </c>
    </row>
    <row r="165" spans="19:34" x14ac:dyDescent="0.25">
      <c r="S165">
        <f t="shared" si="55"/>
        <v>7</v>
      </c>
      <c r="T165">
        <f t="shared" si="56"/>
        <v>2</v>
      </c>
      <c r="U165">
        <f t="shared" si="61"/>
        <v>146</v>
      </c>
      <c r="V165">
        <f>($T$12*'10-day-rainfall'!X152+$T$13*'10-day-rainfall'!Y152+$T$14*'10-day-rainfall'!Z152+$T$15*'10-day-rainfall'!AA152)/12</f>
        <v>715.19062591305612</v>
      </c>
      <c r="Y165">
        <f t="shared" si="57"/>
        <v>9.7921883559728524</v>
      </c>
      <c r="Z165">
        <f t="shared" si="58"/>
        <v>0</v>
      </c>
      <c r="AA165">
        <f t="shared" si="62"/>
        <v>19.449253756537576</v>
      </c>
      <c r="AB165">
        <f t="shared" si="66"/>
        <v>25355400.781017914</v>
      </c>
      <c r="AC165">
        <f t="shared" si="59"/>
        <v>25320392.124256145</v>
      </c>
      <c r="AD165">
        <f t="shared" si="67"/>
        <v>9.7793346930270477</v>
      </c>
      <c r="AE165">
        <f t="shared" si="63"/>
        <v>19.447664467184559</v>
      </c>
      <c r="AF165">
        <f t="shared" si="60"/>
        <v>25285389.188936051</v>
      </c>
      <c r="AG165">
        <f t="shared" si="64"/>
        <v>0</v>
      </c>
      <c r="AH165">
        <f t="shared" si="65"/>
        <v>0</v>
      </c>
    </row>
    <row r="166" spans="19:34" x14ac:dyDescent="0.25">
      <c r="S166">
        <f t="shared" si="55"/>
        <v>7</v>
      </c>
      <c r="T166">
        <f t="shared" si="56"/>
        <v>3</v>
      </c>
      <c r="U166">
        <f t="shared" si="61"/>
        <v>147</v>
      </c>
      <c r="V166">
        <f>($T$12*'10-day-rainfall'!X153+$T$13*'10-day-rainfall'!Y153+$T$14*'10-day-rainfall'!Z153+$T$15*'10-day-rainfall'!AA153)/12</f>
        <v>715.19062591305612</v>
      </c>
      <c r="Y166">
        <f t="shared" si="57"/>
        <v>9.7664831307468969</v>
      </c>
      <c r="Z166">
        <f t="shared" si="58"/>
        <v>0</v>
      </c>
      <c r="AA166">
        <f t="shared" si="62"/>
        <v>19.446075437568048</v>
      </c>
      <c r="AB166">
        <f t="shared" si="66"/>
        <v>25285389.188936051</v>
      </c>
      <c r="AC166">
        <f t="shared" si="59"/>
        <v>25250386.253148429</v>
      </c>
      <c r="AD166">
        <f t="shared" si="67"/>
        <v>9.7536315682950896</v>
      </c>
      <c r="AE166">
        <f t="shared" si="63"/>
        <v>19.444486407930317</v>
      </c>
      <c r="AF166">
        <f t="shared" si="60"/>
        <v>25215389.037867501</v>
      </c>
      <c r="AG166">
        <f t="shared" si="64"/>
        <v>0</v>
      </c>
      <c r="AH166">
        <f t="shared" si="65"/>
        <v>0</v>
      </c>
    </row>
    <row r="167" spans="19:34" x14ac:dyDescent="0.25">
      <c r="S167">
        <f t="shared" si="55"/>
        <v>7</v>
      </c>
      <c r="T167">
        <f t="shared" si="56"/>
        <v>4</v>
      </c>
      <c r="U167">
        <f t="shared" si="61"/>
        <v>148</v>
      </c>
      <c r="V167">
        <f>($T$12*'10-day-rainfall'!X154+$T$13*'10-day-rainfall'!Y154+$T$14*'10-day-rainfall'!Z154+$T$15*'10-day-rainfall'!AA154)/12</f>
        <v>715.19062591305612</v>
      </c>
      <c r="Y167">
        <f t="shared" si="57"/>
        <v>9.7407821061656517</v>
      </c>
      <c r="Z167">
        <f t="shared" si="58"/>
        <v>0</v>
      </c>
      <c r="AA167">
        <f t="shared" si="62"/>
        <v>19.442897637986647</v>
      </c>
      <c r="AB167">
        <f t="shared" si="66"/>
        <v>25215389.037867501</v>
      </c>
      <c r="AC167">
        <f t="shared" si="59"/>
        <v>25180391.822119124</v>
      </c>
      <c r="AD167">
        <f t="shared" si="67"/>
        <v>9.7279227131473185</v>
      </c>
      <c r="AE167">
        <f t="shared" si="63"/>
        <v>19.441307640139616</v>
      </c>
      <c r="AF167">
        <f t="shared" si="60"/>
        <v>25145400.330362998</v>
      </c>
      <c r="AG167">
        <f t="shared" si="64"/>
        <v>0</v>
      </c>
      <c r="AH167">
        <f t="shared" si="65"/>
        <v>0</v>
      </c>
    </row>
    <row r="168" spans="19:34" x14ac:dyDescent="0.25">
      <c r="S168">
        <f t="shared" si="55"/>
        <v>7</v>
      </c>
      <c r="T168">
        <f t="shared" si="56"/>
        <v>5</v>
      </c>
      <c r="U168">
        <f t="shared" si="61"/>
        <v>149</v>
      </c>
      <c r="V168">
        <f>($T$12*'10-day-rainfall'!X155+$T$13*'10-day-rainfall'!Y155+$T$14*'10-day-rainfall'!Z155+$T$15*'10-day-rainfall'!AA155)/12</f>
        <v>715.19062591305612</v>
      </c>
      <c r="Y168">
        <f t="shared" si="57"/>
        <v>9.7150612818080582</v>
      </c>
      <c r="Z168">
        <f t="shared" si="58"/>
        <v>0</v>
      </c>
      <c r="AA168">
        <f t="shared" si="62"/>
        <v>19.439717390264676</v>
      </c>
      <c r="AB168">
        <f t="shared" si="66"/>
        <v>25145400.330362998</v>
      </c>
      <c r="AC168">
        <f t="shared" si="59"/>
        <v>25110408.839060523</v>
      </c>
      <c r="AD168">
        <f t="shared" si="67"/>
        <v>9.7021998506355409</v>
      </c>
      <c r="AE168">
        <f t="shared" si="63"/>
        <v>19.438127140410355</v>
      </c>
      <c r="AF168">
        <f t="shared" si="60"/>
        <v>25075423.072657522</v>
      </c>
      <c r="AG168">
        <f t="shared" si="64"/>
        <v>0</v>
      </c>
      <c r="AH168">
        <f t="shared" si="65"/>
        <v>0</v>
      </c>
    </row>
    <row r="169" spans="19:34" x14ac:dyDescent="0.25">
      <c r="S169">
        <f t="shared" si="55"/>
        <v>7</v>
      </c>
      <c r="T169">
        <f t="shared" si="56"/>
        <v>6</v>
      </c>
      <c r="U169">
        <f t="shared" si="61"/>
        <v>150</v>
      </c>
      <c r="V169">
        <f>($T$12*'10-day-rainfall'!X156+$T$13*'10-day-rainfall'!Y156+$T$14*'10-day-rainfall'!Z156+$T$15*'10-day-rainfall'!AA156)/12</f>
        <v>715.19062591305612</v>
      </c>
      <c r="Y169">
        <f t="shared" si="57"/>
        <v>9.6893405237003059</v>
      </c>
      <c r="Z169">
        <f t="shared" si="58"/>
        <v>0</v>
      </c>
      <c r="AA169">
        <f t="shared" si="62"/>
        <v>19.436537150734157</v>
      </c>
      <c r="AB169">
        <f t="shared" si="66"/>
        <v>25075423.072657518</v>
      </c>
      <c r="AC169">
        <f t="shared" si="59"/>
        <v>25040437.305786196</v>
      </c>
      <c r="AD169">
        <f t="shared" si="67"/>
        <v>9.6764811965929347</v>
      </c>
      <c r="AE169">
        <f t="shared" si="63"/>
        <v>19.434947161036675</v>
      </c>
      <c r="AF169">
        <f t="shared" si="60"/>
        <v>25005457.262877785</v>
      </c>
      <c r="AG169">
        <f t="shared" si="64"/>
        <v>0</v>
      </c>
      <c r="AH169">
        <f t="shared" si="65"/>
        <v>0</v>
      </c>
    </row>
    <row r="170" spans="19:34" x14ac:dyDescent="0.25">
      <c r="S170">
        <f t="shared" si="55"/>
        <v>7</v>
      </c>
      <c r="T170">
        <f t="shared" si="56"/>
        <v>7</v>
      </c>
      <c r="U170">
        <f t="shared" si="61"/>
        <v>151</v>
      </c>
      <c r="V170">
        <f>($T$12*'10-day-rainfall'!X157+$T$13*'10-day-rainfall'!Y157+$T$14*'10-day-rainfall'!Z157+$T$15*'10-day-rainfall'!AA157)/12</f>
        <v>715.19062591305612</v>
      </c>
      <c r="Y170">
        <f t="shared" si="57"/>
        <v>9.6636239733786056</v>
      </c>
      <c r="Z170">
        <f t="shared" si="58"/>
        <v>0</v>
      </c>
      <c r="AA170">
        <f t="shared" si="62"/>
        <v>19.433357431474754</v>
      </c>
      <c r="AB170">
        <f t="shared" si="66"/>
        <v>25005457.262877788</v>
      </c>
      <c r="AC170">
        <f t="shared" si="59"/>
        <v>24970477.219501134</v>
      </c>
      <c r="AD170">
        <f t="shared" si="67"/>
        <v>9.6507667499921688</v>
      </c>
      <c r="AE170">
        <f t="shared" si="63"/>
        <v>19.431767701891552</v>
      </c>
      <c r="AF170">
        <f t="shared" si="60"/>
        <v>24935502.899150979</v>
      </c>
      <c r="AG170">
        <f t="shared" si="64"/>
        <v>0</v>
      </c>
      <c r="AH170">
        <f t="shared" si="65"/>
        <v>0</v>
      </c>
    </row>
    <row r="171" spans="19:34" x14ac:dyDescent="0.25">
      <c r="S171">
        <f t="shared" si="55"/>
        <v>7</v>
      </c>
      <c r="T171">
        <f t="shared" si="56"/>
        <v>8</v>
      </c>
      <c r="U171">
        <f t="shared" si="61"/>
        <v>152</v>
      </c>
      <c r="V171">
        <f>($T$12*'10-day-rainfall'!X158+$T$13*'10-day-rainfall'!Y158+$T$14*'10-day-rainfall'!Z158+$T$15*'10-day-rainfall'!AA158)/12</f>
        <v>715.19062591305612</v>
      </c>
      <c r="Y171">
        <f t="shared" si="57"/>
        <v>9.6379116301545853</v>
      </c>
      <c r="Z171">
        <f t="shared" si="58"/>
        <v>0</v>
      </c>
      <c r="AA171">
        <f t="shared" si="62"/>
        <v>19.430178232401353</v>
      </c>
      <c r="AB171">
        <f t="shared" si="66"/>
        <v>24935502.899150979</v>
      </c>
      <c r="AC171">
        <f t="shared" si="59"/>
        <v>24900528.578332655</v>
      </c>
      <c r="AD171">
        <f t="shared" si="67"/>
        <v>9.6250510926861175</v>
      </c>
      <c r="AE171">
        <f t="shared" si="63"/>
        <v>19.428588093048941</v>
      </c>
      <c r="AF171">
        <f t="shared" si="60"/>
        <v>24865559.982016001</v>
      </c>
      <c r="AG171">
        <f t="shared" si="64"/>
        <v>0</v>
      </c>
      <c r="AH171">
        <f t="shared" si="65"/>
        <v>0</v>
      </c>
    </row>
    <row r="172" spans="19:34" x14ac:dyDescent="0.25">
      <c r="S172">
        <f t="shared" si="55"/>
        <v>7</v>
      </c>
      <c r="T172">
        <f t="shared" si="56"/>
        <v>9</v>
      </c>
      <c r="U172">
        <f t="shared" si="61"/>
        <v>153</v>
      </c>
      <c r="V172">
        <f>($T$12*'10-day-rainfall'!X159+$T$13*'10-day-rainfall'!Y159+$T$14*'10-day-rainfall'!Z159+$T$15*'10-day-rainfall'!AA159)/12</f>
        <v>715.19062591305612</v>
      </c>
      <c r="Y172">
        <f t="shared" si="57"/>
        <v>9.6121839914378633</v>
      </c>
      <c r="Z172">
        <f t="shared" si="58"/>
        <v>0</v>
      </c>
      <c r="AA172">
        <f t="shared" si="62"/>
        <v>19.4269971421189</v>
      </c>
      <c r="AB172">
        <f t="shared" si="66"/>
        <v>24865559.982016001</v>
      </c>
      <c r="AC172">
        <f t="shared" si="59"/>
        <v>24830591.387160186</v>
      </c>
      <c r="AD172">
        <f t="shared" si="67"/>
        <v>9.59931689072714</v>
      </c>
      <c r="AE172">
        <f t="shared" si="63"/>
        <v>19.425406191255323</v>
      </c>
      <c r="AF172">
        <f t="shared" si="60"/>
        <v>24795628.519727483</v>
      </c>
      <c r="AG172">
        <f t="shared" si="64"/>
        <v>0</v>
      </c>
      <c r="AH172">
        <f t="shared" si="65"/>
        <v>0</v>
      </c>
    </row>
    <row r="173" spans="19:34" x14ac:dyDescent="0.25">
      <c r="S173">
        <f t="shared" ref="S173:S236" si="68">S149+1</f>
        <v>7</v>
      </c>
      <c r="T173">
        <f t="shared" ref="T173:T236" si="69">T149</f>
        <v>10</v>
      </c>
      <c r="U173">
        <f t="shared" si="61"/>
        <v>154</v>
      </c>
      <c r="V173">
        <f>($T$12*'10-day-rainfall'!X160+$T$13*'10-day-rainfall'!Y160+$T$14*'10-day-rainfall'!Z160+$T$15*'10-day-rainfall'!AA160)/12</f>
        <v>715.19062591305612</v>
      </c>
      <c r="Y173">
        <f t="shared" si="57"/>
        <v>9.5864518974882902</v>
      </c>
      <c r="Z173">
        <f t="shared" si="58"/>
        <v>0</v>
      </c>
      <c r="AA173">
        <f t="shared" si="62"/>
        <v>19.423815500969809</v>
      </c>
      <c r="AB173">
        <f t="shared" si="66"/>
        <v>24795628.519727487</v>
      </c>
      <c r="AC173">
        <f t="shared" si="59"/>
        <v>24760665.651825741</v>
      </c>
      <c r="AD173">
        <f t="shared" si="67"/>
        <v>9.5735869040768495</v>
      </c>
      <c r="AE173">
        <f t="shared" si="63"/>
        <v>19.422224810662954</v>
      </c>
      <c r="AF173">
        <f t="shared" si="60"/>
        <v>24725708.510409102</v>
      </c>
      <c r="AG173">
        <f t="shared" si="64"/>
        <v>0</v>
      </c>
      <c r="AH173">
        <f t="shared" si="65"/>
        <v>0</v>
      </c>
    </row>
    <row r="174" spans="19:34" x14ac:dyDescent="0.25">
      <c r="S174">
        <f t="shared" si="68"/>
        <v>7</v>
      </c>
      <c r="T174">
        <f t="shared" si="69"/>
        <v>11</v>
      </c>
      <c r="U174">
        <f t="shared" si="61"/>
        <v>155</v>
      </c>
      <c r="V174">
        <f>($T$12*'10-day-rainfall'!X161+$T$13*'10-day-rainfall'!Y161+$T$14*'10-day-rainfall'!Z161+$T$15*'10-day-rainfall'!AA161)/12</f>
        <v>715.19062591305612</v>
      </c>
      <c r="Y174">
        <f t="shared" si="57"/>
        <v>9.5607240177921273</v>
      </c>
      <c r="Z174">
        <f t="shared" si="58"/>
        <v>0.26602145460381055</v>
      </c>
      <c r="AA174">
        <f t="shared" si="62"/>
        <v>19.420634380891489</v>
      </c>
      <c r="AB174">
        <f t="shared" si="66"/>
        <v>24725708.510409102</v>
      </c>
      <c r="AC174">
        <f t="shared" si="59"/>
        <v>24691230.207141783</v>
      </c>
      <c r="AD174">
        <f t="shared" si="67"/>
        <v>9.548037325567158</v>
      </c>
      <c r="AE174">
        <f t="shared" si="63"/>
        <v>19.419065736609841</v>
      </c>
      <c r="AF174">
        <f t="shared" si="60"/>
        <v>24656757.550993878</v>
      </c>
      <c r="AG174">
        <f t="shared" si="64"/>
        <v>0</v>
      </c>
      <c r="AH174">
        <f t="shared" si="65"/>
        <v>0</v>
      </c>
    </row>
    <row r="175" spans="19:34" x14ac:dyDescent="0.25">
      <c r="S175">
        <f t="shared" si="68"/>
        <v>7</v>
      </c>
      <c r="T175">
        <f t="shared" si="69"/>
        <v>12</v>
      </c>
      <c r="U175">
        <f t="shared" si="61"/>
        <v>156</v>
      </c>
      <c r="V175">
        <f>($T$12*'10-day-rainfall'!X162+$T$13*'10-day-rainfall'!Y162+$T$14*'10-day-rainfall'!Z162+$T$15*'10-day-rainfall'!AA162)/12</f>
        <v>715.21261115723826</v>
      </c>
      <c r="Y175">
        <f t="shared" si="57"/>
        <v>9.5353527112653786</v>
      </c>
      <c r="Z175">
        <f t="shared" si="58"/>
        <v>1.6447031639165288</v>
      </c>
      <c r="AA175">
        <f t="shared" si="62"/>
        <v>19.417497349252713</v>
      </c>
      <c r="AB175">
        <f t="shared" si="66"/>
        <v>24656757.550993878</v>
      </c>
      <c r="AC175">
        <f t="shared" si="59"/>
        <v>24624766.521460272</v>
      </c>
      <c r="AD175">
        <f t="shared" si="67"/>
        <v>9.5235812403056261</v>
      </c>
      <c r="AE175">
        <f t="shared" si="63"/>
        <v>19.416041867376101</v>
      </c>
      <c r="AF175">
        <f t="shared" si="60"/>
        <v>24592780.731661424</v>
      </c>
      <c r="AG175">
        <f t="shared" si="64"/>
        <v>0</v>
      </c>
      <c r="AH175">
        <f t="shared" si="65"/>
        <v>0</v>
      </c>
    </row>
    <row r="176" spans="19:34" x14ac:dyDescent="0.25">
      <c r="S176">
        <f t="shared" si="68"/>
        <v>7</v>
      </c>
      <c r="T176">
        <f t="shared" si="69"/>
        <v>13</v>
      </c>
      <c r="U176">
        <f t="shared" si="61"/>
        <v>157</v>
      </c>
      <c r="V176">
        <f>($T$12*'10-day-rainfall'!X163+$T$13*'10-day-rainfall'!Y163+$T$14*'10-day-rainfall'!Z163+$T$15*'10-day-rainfall'!AA163)/12</f>
        <v>715.34853703855367</v>
      </c>
      <c r="Y176">
        <f t="shared" si="57"/>
        <v>9.511799428954248</v>
      </c>
      <c r="Z176">
        <f t="shared" si="58"/>
        <v>4.0707738440220052</v>
      </c>
      <c r="AA176">
        <f t="shared" si="62"/>
        <v>19.414585106963216</v>
      </c>
      <c r="AB176">
        <f t="shared" si="66"/>
        <v>24592780.731661424</v>
      </c>
      <c r="AC176">
        <f t="shared" si="59"/>
        <v>24565161.87138813</v>
      </c>
      <c r="AD176">
        <f t="shared" si="67"/>
        <v>9.5016256046877672</v>
      </c>
      <c r="AE176">
        <f t="shared" si="63"/>
        <v>19.413327165888024</v>
      </c>
      <c r="AF176">
        <f t="shared" si="60"/>
        <v>24537547.539702706</v>
      </c>
      <c r="AG176">
        <f t="shared" si="64"/>
        <v>0</v>
      </c>
      <c r="AH176">
        <f t="shared" si="65"/>
        <v>0</v>
      </c>
    </row>
    <row r="177" spans="19:34" x14ac:dyDescent="0.25">
      <c r="S177">
        <f t="shared" si="68"/>
        <v>7</v>
      </c>
      <c r="T177">
        <f t="shared" si="69"/>
        <v>14</v>
      </c>
      <c r="U177">
        <f t="shared" si="61"/>
        <v>158</v>
      </c>
      <c r="V177">
        <f>($T$12*'10-day-rainfall'!X164+$T$13*'10-day-rainfall'!Y164+$T$14*'10-day-rainfall'!Z164+$T$15*'10-day-rainfall'!AA164)/12</f>
        <v>715.68496462896871</v>
      </c>
      <c r="Y177">
        <f t="shared" si="57"/>
        <v>9.4914534485950153</v>
      </c>
      <c r="Z177">
        <f t="shared" si="58"/>
        <v>9.0354724382296805</v>
      </c>
      <c r="AA177">
        <f t="shared" si="62"/>
        <v>19.412069431073938</v>
      </c>
      <c r="AB177">
        <f t="shared" si="66"/>
        <v>24537547.539702706</v>
      </c>
      <c r="AC177">
        <f t="shared" si="59"/>
        <v>24518869.665115587</v>
      </c>
      <c r="AD177">
        <f t="shared" si="67"/>
        <v>9.4845731714278774</v>
      </c>
      <c r="AE177">
        <f t="shared" si="63"/>
        <v>19.411218720168133</v>
      </c>
      <c r="AF177">
        <f t="shared" si="60"/>
        <v>24500194.853087727</v>
      </c>
      <c r="AG177">
        <f t="shared" si="64"/>
        <v>0</v>
      </c>
      <c r="AH177">
        <f t="shared" si="65"/>
        <v>0</v>
      </c>
    </row>
    <row r="178" spans="19:34" x14ac:dyDescent="0.25">
      <c r="S178">
        <f t="shared" si="68"/>
        <v>7</v>
      </c>
      <c r="T178">
        <f t="shared" si="69"/>
        <v>15</v>
      </c>
      <c r="U178">
        <f t="shared" si="61"/>
        <v>159</v>
      </c>
      <c r="V178">
        <f>($T$12*'10-day-rainfall'!X165+$T$13*'10-day-rainfall'!Y165+$T$14*'10-day-rainfall'!Z165+$T$15*'10-day-rainfall'!AA165)/12</f>
        <v>716.43169788832654</v>
      </c>
      <c r="Y178">
        <f t="shared" si="57"/>
        <v>9.4776940224006925</v>
      </c>
      <c r="Z178">
        <f t="shared" si="58"/>
        <v>44.674941079549697</v>
      </c>
      <c r="AA178">
        <f t="shared" si="62"/>
        <v>19.410368148751033</v>
      </c>
      <c r="AB178">
        <f t="shared" si="66"/>
        <v>24500194.853087731</v>
      </c>
      <c r="AC178">
        <f t="shared" si="59"/>
        <v>24545671.08436317</v>
      </c>
      <c r="AD178">
        <f t="shared" si="67"/>
        <v>9.4944458789479942</v>
      </c>
      <c r="AE178">
        <f t="shared" si="63"/>
        <v>19.412439429705433</v>
      </c>
      <c r="AF178">
        <f t="shared" si="60"/>
        <v>24591139.85902717</v>
      </c>
      <c r="AG178">
        <f t="shared" si="64"/>
        <v>0</v>
      </c>
      <c r="AH178">
        <f t="shared" si="65"/>
        <v>0</v>
      </c>
    </row>
    <row r="179" spans="19:34" x14ac:dyDescent="0.25">
      <c r="S179">
        <f t="shared" si="68"/>
        <v>7</v>
      </c>
      <c r="T179">
        <f t="shared" si="69"/>
        <v>16</v>
      </c>
      <c r="U179">
        <f t="shared" si="61"/>
        <v>160</v>
      </c>
      <c r="V179">
        <f>($T$12*'10-day-rainfall'!X166+$T$13*'10-day-rainfall'!Y166+$T$14*'10-day-rainfall'!Z166+$T$15*'10-day-rainfall'!AA166)/12</f>
        <v>720.12384177919841</v>
      </c>
      <c r="Y179">
        <f t="shared" si="57"/>
        <v>9.5111949887398666</v>
      </c>
      <c r="Z179">
        <f t="shared" si="58"/>
        <v>29.218088240144457</v>
      </c>
      <c r="AA179">
        <f t="shared" si="62"/>
        <v>19.414510371037643</v>
      </c>
      <c r="AB179">
        <f t="shared" si="66"/>
        <v>24591139.859027173</v>
      </c>
      <c r="AC179">
        <f t="shared" si="59"/>
        <v>24608786.299191564</v>
      </c>
      <c r="AD179">
        <f t="shared" si="67"/>
        <v>9.5176953214612396</v>
      </c>
      <c r="AE179">
        <f t="shared" si="63"/>
        <v>19.415314103765716</v>
      </c>
      <c r="AF179">
        <f t="shared" si="60"/>
        <v>24626429.845918138</v>
      </c>
      <c r="AG179">
        <f t="shared" si="64"/>
        <v>0</v>
      </c>
      <c r="AH179">
        <f t="shared" si="65"/>
        <v>0</v>
      </c>
    </row>
    <row r="180" spans="19:34" x14ac:dyDescent="0.25">
      <c r="S180">
        <f t="shared" si="68"/>
        <v>7</v>
      </c>
      <c r="T180">
        <f t="shared" si="69"/>
        <v>17</v>
      </c>
      <c r="U180">
        <f t="shared" si="61"/>
        <v>161</v>
      </c>
      <c r="V180">
        <f>($T$12*'10-day-rainfall'!X167+$T$13*'10-day-rainfall'!Y167+$T$14*'10-day-rainfall'!Z167+$T$15*'10-day-rainfall'!AA167)/12</f>
        <v>722.53855981557399</v>
      </c>
      <c r="Y180">
        <f t="shared" si="57"/>
        <v>9.5241932798628977</v>
      </c>
      <c r="Z180">
        <f t="shared" si="58"/>
        <v>12.844783562548685</v>
      </c>
      <c r="AA180">
        <f t="shared" si="62"/>
        <v>19.416117542921359</v>
      </c>
      <c r="AB180">
        <f t="shared" si="66"/>
        <v>24626429.845918138</v>
      </c>
      <c r="AC180">
        <f t="shared" si="59"/>
        <v>24614601.444753468</v>
      </c>
      <c r="AD180">
        <f t="shared" si="67"/>
        <v>9.519837418146091</v>
      </c>
      <c r="AE180">
        <f t="shared" si="63"/>
        <v>19.41557896301002</v>
      </c>
      <c r="AF180">
        <f t="shared" si="60"/>
        <v>24602774.982476477</v>
      </c>
      <c r="AG180">
        <f t="shared" si="64"/>
        <v>0</v>
      </c>
      <c r="AH180">
        <f t="shared" si="65"/>
        <v>0</v>
      </c>
    </row>
    <row r="181" spans="19:34" x14ac:dyDescent="0.25">
      <c r="S181">
        <f t="shared" si="68"/>
        <v>7</v>
      </c>
      <c r="T181">
        <f t="shared" si="69"/>
        <v>18</v>
      </c>
      <c r="U181">
        <f t="shared" si="61"/>
        <v>162</v>
      </c>
      <c r="V181">
        <f>($T$12*'10-day-rainfall'!X168+$T$13*'10-day-rainfall'!Y168+$T$14*'10-day-rainfall'!Z168+$T$15*'10-day-rainfall'!AA168)/12</f>
        <v>723.6001121761152</v>
      </c>
      <c r="Y181">
        <f t="shared" si="57"/>
        <v>9.5154809621696437</v>
      </c>
      <c r="Z181">
        <f t="shared" si="58"/>
        <v>8.8246792335485225</v>
      </c>
      <c r="AA181">
        <f t="shared" si="62"/>
        <v>19.415040309621531</v>
      </c>
      <c r="AB181">
        <f t="shared" si="66"/>
        <v>24602774.98247648</v>
      </c>
      <c r="AC181">
        <f t="shared" si="59"/>
        <v>24583712.332539547</v>
      </c>
      <c r="AD181">
        <f t="shared" si="67"/>
        <v>9.5084589471917376</v>
      </c>
      <c r="AE181">
        <f t="shared" si="63"/>
        <v>19.414172073563982</v>
      </c>
      <c r="AF181">
        <f t="shared" si="60"/>
        <v>24564652.808252424</v>
      </c>
      <c r="AG181">
        <f t="shared" si="64"/>
        <v>0</v>
      </c>
      <c r="AH181">
        <f t="shared" si="65"/>
        <v>0</v>
      </c>
    </row>
    <row r="182" spans="19:34" x14ac:dyDescent="0.25">
      <c r="S182">
        <f t="shared" si="68"/>
        <v>7</v>
      </c>
      <c r="T182">
        <f t="shared" si="69"/>
        <v>19</v>
      </c>
      <c r="U182">
        <f t="shared" si="61"/>
        <v>163</v>
      </c>
      <c r="V182">
        <f>($T$12*'10-day-rainfall'!X169+$T$13*'10-day-rainfall'!Y169+$T$14*'10-day-rainfall'!Z169+$T$15*'10-day-rainfall'!AA169)/12</f>
        <v>724.32942450946632</v>
      </c>
      <c r="Y182">
        <f t="shared" si="57"/>
        <v>9.5014380835941381</v>
      </c>
      <c r="Z182">
        <f t="shared" si="58"/>
        <v>6.6612260478757435</v>
      </c>
      <c r="AA182">
        <f t="shared" si="62"/>
        <v>19.41330397986869</v>
      </c>
      <c r="AB182">
        <f t="shared" si="66"/>
        <v>24564652.808252424</v>
      </c>
      <c r="AC182">
        <f t="shared" si="59"/>
        <v>24541699.067974836</v>
      </c>
      <c r="AD182">
        <f t="shared" si="67"/>
        <v>9.4929827267281475</v>
      </c>
      <c r="AE182">
        <f t="shared" si="63"/>
        <v>19.412258518454326</v>
      </c>
      <c r="AF182">
        <f t="shared" si="60"/>
        <v>24518749.091358341</v>
      </c>
      <c r="AG182">
        <f t="shared" si="64"/>
        <v>0</v>
      </c>
      <c r="AH182">
        <f t="shared" si="65"/>
        <v>0</v>
      </c>
    </row>
    <row r="183" spans="19:34" x14ac:dyDescent="0.25">
      <c r="S183">
        <f t="shared" si="68"/>
        <v>7</v>
      </c>
      <c r="T183">
        <f t="shared" si="69"/>
        <v>20</v>
      </c>
      <c r="U183">
        <f t="shared" si="61"/>
        <v>164</v>
      </c>
      <c r="V183">
        <f>($T$12*'10-day-rainfall'!X170+$T$13*'10-day-rainfall'!Y170+$T$14*'10-day-rainfall'!Z170+$T$15*'10-day-rainfall'!AA170)/12</f>
        <v>724.87993905887754</v>
      </c>
      <c r="Y183">
        <f t="shared" si="57"/>
        <v>9.4845287562635576</v>
      </c>
      <c r="Z183">
        <f t="shared" si="58"/>
        <v>5.2747848334329319</v>
      </c>
      <c r="AA183">
        <f t="shared" si="62"/>
        <v>19.411213228461367</v>
      </c>
      <c r="AB183">
        <f t="shared" si="66"/>
        <v>24518749.091358341</v>
      </c>
      <c r="AC183">
        <f t="shared" si="59"/>
        <v>24493303.520247292</v>
      </c>
      <c r="AD183">
        <f t="shared" si="67"/>
        <v>9.4751554958798057</v>
      </c>
      <c r="AE183">
        <f t="shared" si="63"/>
        <v>19.410054272995225</v>
      </c>
      <c r="AF183">
        <f t="shared" si="60"/>
        <v>24467862.121375918</v>
      </c>
      <c r="AG183">
        <f t="shared" si="64"/>
        <v>0</v>
      </c>
      <c r="AH183">
        <f t="shared" si="65"/>
        <v>0</v>
      </c>
    </row>
    <row r="184" spans="19:34" x14ac:dyDescent="0.25">
      <c r="S184">
        <f t="shared" si="68"/>
        <v>7</v>
      </c>
      <c r="T184">
        <f t="shared" si="69"/>
        <v>21</v>
      </c>
      <c r="U184">
        <f t="shared" si="61"/>
        <v>165</v>
      </c>
      <c r="V184">
        <f>($T$12*'10-day-rainfall'!X171+$T$13*'10-day-rainfall'!Y171+$T$14*'10-day-rainfall'!Z171+$T$15*'10-day-rainfall'!AA171)/12</f>
        <v>725.31587168973977</v>
      </c>
      <c r="Y184">
        <f t="shared" si="57"/>
        <v>9.4657837724035438</v>
      </c>
      <c r="Z184">
        <f t="shared" si="58"/>
        <v>4.3061227342946387</v>
      </c>
      <c r="AA184">
        <f t="shared" si="62"/>
        <v>19.408895507559798</v>
      </c>
      <c r="AB184">
        <f t="shared" si="66"/>
        <v>24467862.121375918</v>
      </c>
      <c r="AC184">
        <f t="shared" si="59"/>
        <v>24440677.130384043</v>
      </c>
      <c r="AD184">
        <f t="shared" si="67"/>
        <v>9.4557697704389287</v>
      </c>
      <c r="AE184">
        <f t="shared" si="63"/>
        <v>19.407657327690714</v>
      </c>
      <c r="AF184">
        <f t="shared" si="60"/>
        <v>24413496.596839692</v>
      </c>
      <c r="AG184">
        <f t="shared" si="64"/>
        <v>0</v>
      </c>
      <c r="AH184">
        <f t="shared" si="65"/>
        <v>0</v>
      </c>
    </row>
    <row r="185" spans="19:34" x14ac:dyDescent="0.25">
      <c r="S185">
        <f t="shared" si="68"/>
        <v>7</v>
      </c>
      <c r="T185">
        <f t="shared" si="69"/>
        <v>22</v>
      </c>
      <c r="U185">
        <f t="shared" si="61"/>
        <v>166</v>
      </c>
      <c r="V185">
        <f>($T$12*'10-day-rainfall'!X172+$T$13*'10-day-rainfall'!Y172+$T$14*'10-day-rainfall'!Z172+$T$15*'10-day-rainfall'!AA172)/12</f>
        <v>725.67174960166494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9.4457574104424218</v>
      </c>
      <c r="Z185">
        <f>(V186-V185)*43560/3600</f>
        <v>3.5924782278898419</v>
      </c>
      <c r="AA185">
        <f t="shared" si="62"/>
        <v>19.406419350842548</v>
      </c>
      <c r="AB185">
        <f>VLOOKUP($Y185,$C$20:$H$120,6)+($Y185-VLOOKUP(VLOOKUP($Y185,$C$20:$N$120,12),$A$20:$C$120,3,FALSE))*(VLOOKUP(VLOOKUP($Y185,$C$20:$N$120,12)+1,$A$20:$H$120,8,FALSE)-VLOOKUP($Y185,$C$20:$H$120,6))/(VLOOKUP(VLOOKUP($Y185,$C$20:$N$120,12)+1,$A$20:$C$120,3,FALSE)-VLOOKUP(VLOOKUP($Y185,$C$20:$N$120,12),$A$20:$C$120,3,FALSE))</f>
        <v>24413496.596839692</v>
      </c>
      <c r="AC185">
        <f>MAX(0,AB185+(Z185-AA185)*1800)</f>
        <v>24385031.502818376</v>
      </c>
      <c r="AD185">
        <f>VLOOKUP($AC185,$H$20:$I$120,2)+($AC185-VLOOKUP(VLOOKUP($AC185,$H$20:$N$120,7),$A$20:$H$120,8,FALSE))*(VLOOKUP(VLOOKUP($AC185,$H$20:$N$120,7)+1,$A$20:$I$120,9,FALSE)-VLOOKUP($AC185,$H$20:$I$120,2))/(VLOOKUP(VLOOKUP($AC185,$H$20:$N$120,7)+1,$A$20:$H$120,8,FALSE)-VLOOKUP(VLOOKUP($AC185,$H$20:$N$120,7),$A$20:$H$120,8,FALSE))</f>
        <v>9.435271863195501</v>
      </c>
      <c r="AE185">
        <f t="shared" si="63"/>
        <v>19.405122866823138</v>
      </c>
      <c r="AF185">
        <f>MAX(0,AB185+(Z185-AE185)*3600)</f>
        <v>24356571.076139532</v>
      </c>
      <c r="AG185">
        <f t="shared" si="64"/>
        <v>0</v>
      </c>
      <c r="AH185">
        <f t="shared" si="65"/>
        <v>0</v>
      </c>
    </row>
    <row r="186" spans="19:34" x14ac:dyDescent="0.25">
      <c r="S186">
        <f t="shared" si="68"/>
        <v>7</v>
      </c>
      <c r="T186">
        <f t="shared" si="69"/>
        <v>23</v>
      </c>
      <c r="U186">
        <f t="shared" si="61"/>
        <v>167</v>
      </c>
      <c r="V186">
        <f>($T$12*'10-day-rainfall'!X173+$T$13*'10-day-rainfall'!Y173+$T$14*'10-day-rainfall'!Z173+$T$15*'10-day-rainfall'!AA173)/12</f>
        <v>725.96864862876328</v>
      </c>
      <c r="Y186">
        <f t="shared" ref="Y186:Y196" si="70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9.4247880352346627</v>
      </c>
      <c r="Z186">
        <f t="shared" ref="Z186:Z196" si="71">(V187-V186)*43560/3600</f>
        <v>3.0471076169400586</v>
      </c>
      <c r="AA186">
        <f t="shared" si="62"/>
        <v>19.403826595384619</v>
      </c>
      <c r="AB186">
        <f t="shared" ref="AB186:AB249" si="72">VLOOKUP($Y186,$C$20:$H$120,6)+($Y186-VLOOKUP(VLOOKUP($Y186,$C$20:$N$120,12),$A$20:$C$120,3,FALSE))*(VLOOKUP(VLOOKUP($Y186,$C$20:$N$120,12)+1,$A$20:$H$120,8,FALSE)-VLOOKUP($Y186,$C$20:$H$120,6))/(VLOOKUP(VLOOKUP($Y186,$C$20:$N$120,12)+1,$A$20:$C$120,3,FALSE)-VLOOKUP(VLOOKUP($Y186,$C$20:$N$120,12),$A$20:$C$120,3,FALSE))</f>
        <v>24356571.076139532</v>
      </c>
      <c r="AC186">
        <f t="shared" ref="AC186:AC196" si="73">MAX(0,AB186+(Z186-AA186)*1800)</f>
        <v>24327128.981978331</v>
      </c>
      <c r="AD186">
        <f t="shared" ref="AD186:AD249" si="74">VLOOKUP($AC186,$H$20:$I$120,2)+($AC186-VLOOKUP(VLOOKUP($AC186,$H$20:$N$120,7),$A$20:$H$120,8,FALSE))*(VLOOKUP(VLOOKUP($AC186,$H$20:$N$120,7)+1,$A$20:$I$120,9,FALSE)-VLOOKUP($AC186,$H$20:$I$120,2))/(VLOOKUP(VLOOKUP($AC186,$H$20:$N$120,7)+1,$A$20:$H$120,8,FALSE)-VLOOKUP(VLOOKUP($AC186,$H$20:$N$120,7),$A$20:$H$120,8,FALSE))</f>
        <v>9.4139403378435809</v>
      </c>
      <c r="AE186">
        <f t="shared" si="63"/>
        <v>19.402485333361401</v>
      </c>
      <c r="AF186">
        <f t="shared" ref="AF186:AF196" si="75">MAX(0,AB186+(Z186-AE186)*3600)</f>
        <v>24297691.716360416</v>
      </c>
      <c r="AG186">
        <f t="shared" si="64"/>
        <v>0</v>
      </c>
      <c r="AH186">
        <f t="shared" si="65"/>
        <v>0</v>
      </c>
    </row>
    <row r="187" spans="19:34" x14ac:dyDescent="0.25">
      <c r="S187">
        <f t="shared" si="68"/>
        <v>7</v>
      </c>
      <c r="T187">
        <f t="shared" si="69"/>
        <v>24</v>
      </c>
      <c r="U187">
        <f t="shared" si="61"/>
        <v>168</v>
      </c>
      <c r="V187">
        <f>($T$12*'10-day-rainfall'!X174+$T$13*'10-day-rainfall'!Y174+$T$14*'10-day-rainfall'!Z174+$T$15*'10-day-rainfall'!AA174)/12</f>
        <v>726.22047570454345</v>
      </c>
      <c r="Y187">
        <f t="shared" si="70"/>
        <v>9.4030847788215226</v>
      </c>
      <c r="Z187">
        <f t="shared" si="71"/>
        <v>0</v>
      </c>
      <c r="AA187">
        <f t="shared" si="62"/>
        <v>19.401143099287928</v>
      </c>
      <c r="AB187">
        <f t="shared" si="72"/>
        <v>24297691.716360416</v>
      </c>
      <c r="AC187">
        <f t="shared" si="73"/>
        <v>24262769.6587817</v>
      </c>
      <c r="AD187">
        <f t="shared" si="74"/>
        <v>9.3902065970590556</v>
      </c>
      <c r="AE187">
        <f t="shared" si="63"/>
        <v>19.399550778309258</v>
      </c>
      <c r="AF187">
        <f t="shared" si="75"/>
        <v>24227853.333558504</v>
      </c>
      <c r="AG187">
        <f t="shared" si="64"/>
        <v>0</v>
      </c>
      <c r="AH187">
        <f t="shared" si="65"/>
        <v>0</v>
      </c>
    </row>
    <row r="188" spans="19:34" x14ac:dyDescent="0.25">
      <c r="S188">
        <f t="shared" si="68"/>
        <v>8</v>
      </c>
      <c r="T188">
        <f t="shared" si="69"/>
        <v>1</v>
      </c>
      <c r="U188">
        <f t="shared" si="61"/>
        <v>169</v>
      </c>
      <c r="V188">
        <f>($T$12*'10-day-rainfall'!X175+$T$13*'10-day-rainfall'!Y175+$T$14*'10-day-rainfall'!Z175+$T$15*'10-day-rainfall'!AA175)/12</f>
        <v>726.22047570454345</v>
      </c>
      <c r="Y188">
        <f t="shared" si="70"/>
        <v>9.3773305292131646</v>
      </c>
      <c r="Z188">
        <f t="shared" si="71"/>
        <v>0</v>
      </c>
      <c r="AA188">
        <f t="shared" si="62"/>
        <v>19.39795871870551</v>
      </c>
      <c r="AB188">
        <f t="shared" si="72"/>
        <v>24227853.333558504</v>
      </c>
      <c r="AC188">
        <f t="shared" si="73"/>
        <v>24192937.007864833</v>
      </c>
      <c r="AD188">
        <f t="shared" si="74"/>
        <v>9.3644544611937768</v>
      </c>
      <c r="AE188">
        <f t="shared" si="63"/>
        <v>19.396366659080311</v>
      </c>
      <c r="AF188">
        <f t="shared" si="75"/>
        <v>24158026.413585816</v>
      </c>
      <c r="AG188">
        <f t="shared" si="64"/>
        <v>0</v>
      </c>
      <c r="AH188">
        <f t="shared" si="65"/>
        <v>0</v>
      </c>
    </row>
    <row r="189" spans="19:34" x14ac:dyDescent="0.25">
      <c r="S189">
        <f t="shared" si="68"/>
        <v>8</v>
      </c>
      <c r="T189">
        <f t="shared" si="69"/>
        <v>2</v>
      </c>
      <c r="U189">
        <f t="shared" si="61"/>
        <v>170</v>
      </c>
      <c r="V189">
        <f>($T$12*'10-day-rainfall'!X176+$T$13*'10-day-rainfall'!Y176+$T$14*'10-day-rainfall'!Z176+$T$15*'10-day-rainfall'!AA176)/12</f>
        <v>726.22047570454345</v>
      </c>
      <c r="Y189">
        <f t="shared" si="70"/>
        <v>9.3515805067439999</v>
      </c>
      <c r="Z189">
        <f t="shared" si="71"/>
        <v>0</v>
      </c>
      <c r="AA189">
        <f t="shared" si="62"/>
        <v>19.394774860787127</v>
      </c>
      <c r="AB189">
        <f t="shared" si="72"/>
        <v>24158026.413585816</v>
      </c>
      <c r="AC189">
        <f t="shared" si="73"/>
        <v>24123115.818836398</v>
      </c>
      <c r="AD189">
        <f t="shared" si="74"/>
        <v>9.3387065521207546</v>
      </c>
      <c r="AE189">
        <f t="shared" si="63"/>
        <v>19.393183062472495</v>
      </c>
      <c r="AF189">
        <f t="shared" si="75"/>
        <v>24088210.954560913</v>
      </c>
      <c r="AG189">
        <f t="shared" si="64"/>
        <v>0</v>
      </c>
      <c r="AH189">
        <f t="shared" si="65"/>
        <v>0</v>
      </c>
    </row>
    <row r="190" spans="19:34" x14ac:dyDescent="0.25">
      <c r="S190">
        <f t="shared" si="68"/>
        <v>8</v>
      </c>
      <c r="T190">
        <f t="shared" si="69"/>
        <v>3</v>
      </c>
      <c r="U190">
        <f t="shared" si="61"/>
        <v>171</v>
      </c>
      <c r="V190">
        <f>($T$12*'10-day-rainfall'!X177+$T$13*'10-day-rainfall'!Y177+$T$14*'10-day-rainfall'!Z177+$T$15*'10-day-rainfall'!AA177)/12</f>
        <v>726.22047570454345</v>
      </c>
      <c r="Y190">
        <f t="shared" si="70"/>
        <v>9.3258347107202102</v>
      </c>
      <c r="Z190">
        <f t="shared" si="71"/>
        <v>0</v>
      </c>
      <c r="AA190">
        <f t="shared" si="62"/>
        <v>19.391591525446987</v>
      </c>
      <c r="AB190">
        <f t="shared" si="72"/>
        <v>24088210.954560913</v>
      </c>
      <c r="AC190">
        <f t="shared" si="73"/>
        <v>24053306.08981511</v>
      </c>
      <c r="AD190">
        <f t="shared" si="74"/>
        <v>9.3129628691462276</v>
      </c>
      <c r="AE190">
        <f t="shared" si="63"/>
        <v>19.389999988400039</v>
      </c>
      <c r="AF190">
        <f t="shared" si="75"/>
        <v>24018406.954602674</v>
      </c>
      <c r="AG190">
        <f t="shared" si="64"/>
        <v>0</v>
      </c>
      <c r="AH190">
        <f t="shared" si="65"/>
        <v>0</v>
      </c>
    </row>
    <row r="191" spans="19:34" x14ac:dyDescent="0.25">
      <c r="S191">
        <f t="shared" si="68"/>
        <v>8</v>
      </c>
      <c r="T191">
        <f t="shared" si="69"/>
        <v>4</v>
      </c>
      <c r="U191">
        <f t="shared" si="61"/>
        <v>172</v>
      </c>
      <c r="V191">
        <f>($T$12*'10-day-rainfall'!X178+$T$13*'10-day-rainfall'!Y178+$T$14*'10-day-rainfall'!Z178+$T$15*'10-day-rainfall'!AA178)/12</f>
        <v>726.22047570454345</v>
      </c>
      <c r="Y191">
        <f t="shared" si="70"/>
        <v>9.300083361914167</v>
      </c>
      <c r="Z191">
        <f t="shared" si="71"/>
        <v>0</v>
      </c>
      <c r="AA191">
        <f t="shared" si="62"/>
        <v>19.388407503533866</v>
      </c>
      <c r="AB191">
        <f t="shared" si="72"/>
        <v>24018406.954602677</v>
      </c>
      <c r="AC191">
        <f t="shared" si="73"/>
        <v>23983507.821096316</v>
      </c>
      <c r="AD191">
        <f t="shared" si="74"/>
        <v>9.287199504614577</v>
      </c>
      <c r="AE191">
        <f t="shared" si="63"/>
        <v>19.386814480804208</v>
      </c>
      <c r="AF191">
        <f t="shared" si="75"/>
        <v>23948614.422471784</v>
      </c>
      <c r="AG191">
        <f t="shared" si="64"/>
        <v>0</v>
      </c>
      <c r="AH191">
        <f t="shared" si="65"/>
        <v>0</v>
      </c>
    </row>
    <row r="192" spans="19:34" x14ac:dyDescent="0.25">
      <c r="S192">
        <f t="shared" si="68"/>
        <v>8</v>
      </c>
      <c r="T192">
        <f t="shared" si="69"/>
        <v>5</v>
      </c>
      <c r="U192">
        <f t="shared" si="61"/>
        <v>173</v>
      </c>
      <c r="V192">
        <f>($T$12*'10-day-rainfall'!X179+$T$13*'10-day-rainfall'!Y179+$T$14*'10-day-rainfall'!Z179+$T$15*'10-day-rainfall'!AA179)/12</f>
        <v>726.22047570454345</v>
      </c>
      <c r="Y192">
        <f t="shared" si="70"/>
        <v>9.274317764485005</v>
      </c>
      <c r="Z192">
        <f t="shared" si="71"/>
        <v>0</v>
      </c>
      <c r="AA192">
        <f t="shared" si="62"/>
        <v>19.385221719851739</v>
      </c>
      <c r="AB192">
        <f t="shared" si="72"/>
        <v>23948614.422471788</v>
      </c>
      <c r="AC192">
        <f t="shared" si="73"/>
        <v>23913721.023376055</v>
      </c>
      <c r="AD192">
        <f t="shared" si="74"/>
        <v>9.2614360241814779</v>
      </c>
      <c r="AE192">
        <f t="shared" si="63"/>
        <v>19.383628958877761</v>
      </c>
      <c r="AF192">
        <f t="shared" si="75"/>
        <v>23878833.358219828</v>
      </c>
      <c r="AG192">
        <f t="shared" si="64"/>
        <v>0</v>
      </c>
      <c r="AH192">
        <f t="shared" si="65"/>
        <v>0</v>
      </c>
    </row>
    <row r="193" spans="19:34" x14ac:dyDescent="0.25">
      <c r="S193">
        <f t="shared" si="68"/>
        <v>8</v>
      </c>
      <c r="T193">
        <f t="shared" si="69"/>
        <v>6</v>
      </c>
      <c r="U193">
        <f t="shared" si="61"/>
        <v>174</v>
      </c>
      <c r="V193">
        <f>($T$12*'10-day-rainfall'!X180+$T$13*'10-day-rainfall'!Y180+$T$14*'10-day-rainfall'!Z180+$T$15*'10-day-rainfall'!AA180)/12</f>
        <v>726.22047570454345</v>
      </c>
      <c r="Y193">
        <f t="shared" si="70"/>
        <v>9.2485564007000871</v>
      </c>
      <c r="Z193">
        <f t="shared" si="71"/>
        <v>0</v>
      </c>
      <c r="AA193">
        <f t="shared" si="62"/>
        <v>19.382036459637959</v>
      </c>
      <c r="AB193">
        <f t="shared" si="72"/>
        <v>23878833.358219828</v>
      </c>
      <c r="AC193">
        <f t="shared" si="73"/>
        <v>23843945.692592479</v>
      </c>
      <c r="AD193">
        <f t="shared" si="74"/>
        <v>9.2356767770447696</v>
      </c>
      <c r="AE193">
        <f t="shared" si="63"/>
        <v>19.380443960376653</v>
      </c>
      <c r="AF193">
        <f t="shared" si="75"/>
        <v>23809063.759962473</v>
      </c>
      <c r="AG193">
        <f t="shared" si="64"/>
        <v>0</v>
      </c>
      <c r="AH193">
        <f t="shared" si="65"/>
        <v>0</v>
      </c>
    </row>
    <row r="194" spans="19:34" x14ac:dyDescent="0.25">
      <c r="S194">
        <f t="shared" si="68"/>
        <v>8</v>
      </c>
      <c r="T194">
        <f t="shared" si="69"/>
        <v>7</v>
      </c>
      <c r="U194">
        <f t="shared" si="61"/>
        <v>175</v>
      </c>
      <c r="V194">
        <f>($T$12*'10-day-rainfall'!X181+$T$13*'10-day-rainfall'!Y181+$T$14*'10-day-rainfall'!Z181+$T$15*'10-day-rainfall'!AA181)/12</f>
        <v>726.22047570454345</v>
      </c>
      <c r="Y194">
        <f t="shared" si="70"/>
        <v>9.2227992698637671</v>
      </c>
      <c r="Z194">
        <f t="shared" si="71"/>
        <v>0</v>
      </c>
      <c r="AA194">
        <f t="shared" si="62"/>
        <v>19.378851722806512</v>
      </c>
      <c r="AB194">
        <f t="shared" si="72"/>
        <v>23809063.759962473</v>
      </c>
      <c r="AC194">
        <f t="shared" si="73"/>
        <v>23774181.826861423</v>
      </c>
      <c r="AD194">
        <f t="shared" si="74"/>
        <v>9.2099217625088663</v>
      </c>
      <c r="AE194">
        <f t="shared" si="63"/>
        <v>19.377259485214875</v>
      </c>
      <c r="AF194">
        <f t="shared" si="75"/>
        <v>23739305.625815701</v>
      </c>
      <c r="AG194">
        <f t="shared" si="64"/>
        <v>0</v>
      </c>
      <c r="AH194">
        <f t="shared" si="65"/>
        <v>0</v>
      </c>
    </row>
    <row r="195" spans="19:34" x14ac:dyDescent="0.25">
      <c r="S195">
        <f t="shared" si="68"/>
        <v>8</v>
      </c>
      <c r="T195">
        <f t="shared" si="69"/>
        <v>8</v>
      </c>
      <c r="U195">
        <f t="shared" si="61"/>
        <v>176</v>
      </c>
      <c r="V195">
        <f>($T$12*'10-day-rainfall'!X182+$T$13*'10-day-rainfall'!Y182+$T$14*'10-day-rainfall'!Z182+$T$15*'10-day-rainfall'!AA182)/12</f>
        <v>726.22047570454345</v>
      </c>
      <c r="Y195">
        <f t="shared" si="70"/>
        <v>9.1970409295710418</v>
      </c>
      <c r="Z195">
        <f t="shared" si="71"/>
        <v>0</v>
      </c>
      <c r="AA195">
        <f t="shared" si="62"/>
        <v>19.375666836432003</v>
      </c>
      <c r="AB195">
        <f t="shared" si="72"/>
        <v>23739305.625815697</v>
      </c>
      <c r="AC195">
        <f t="shared" si="73"/>
        <v>23704429.42551012</v>
      </c>
      <c r="AD195">
        <f t="shared" si="74"/>
        <v>9.1841513946134476</v>
      </c>
      <c r="AE195">
        <f t="shared" si="63"/>
        <v>19.374073111689114</v>
      </c>
      <c r="AF195">
        <f t="shared" si="75"/>
        <v>23669558.962613616</v>
      </c>
      <c r="AG195">
        <f t="shared" si="64"/>
        <v>0</v>
      </c>
      <c r="AH195">
        <f t="shared" si="65"/>
        <v>0</v>
      </c>
    </row>
    <row r="196" spans="19:34" x14ac:dyDescent="0.25">
      <c r="S196">
        <f t="shared" si="68"/>
        <v>8</v>
      </c>
      <c r="T196">
        <f t="shared" si="69"/>
        <v>9</v>
      </c>
      <c r="U196">
        <f t="shared" si="61"/>
        <v>177</v>
      </c>
      <c r="V196">
        <f>($T$12*'10-day-rainfall'!X183+$T$13*'10-day-rainfall'!Y183+$T$14*'10-day-rainfall'!Z183+$T$15*'10-day-rainfall'!AA183)/12</f>
        <v>726.22047570454345</v>
      </c>
      <c r="Y196">
        <f t="shared" si="70"/>
        <v>9.1712639800856639</v>
      </c>
      <c r="Z196">
        <f t="shared" si="71"/>
        <v>0</v>
      </c>
      <c r="AA196">
        <f t="shared" si="62"/>
        <v>19.372479649126475</v>
      </c>
      <c r="AB196">
        <f t="shared" si="72"/>
        <v>23669558.962613616</v>
      </c>
      <c r="AC196">
        <f t="shared" si="73"/>
        <v>23634688.499245189</v>
      </c>
      <c r="AD196">
        <f t="shared" si="74"/>
        <v>9.1583765653834686</v>
      </c>
      <c r="AE196">
        <f t="shared" si="63"/>
        <v>19.370886186542268</v>
      </c>
      <c r="AF196">
        <f t="shared" si="75"/>
        <v>23599823.772342063</v>
      </c>
      <c r="AG196">
        <f t="shared" si="64"/>
        <v>0</v>
      </c>
      <c r="AH196">
        <f t="shared" si="65"/>
        <v>0</v>
      </c>
    </row>
    <row r="197" spans="19:34" x14ac:dyDescent="0.25">
      <c r="S197">
        <f t="shared" si="68"/>
        <v>8</v>
      </c>
      <c r="T197">
        <f t="shared" si="69"/>
        <v>10</v>
      </c>
      <c r="U197">
        <f t="shared" si="61"/>
        <v>178</v>
      </c>
      <c r="V197">
        <f>($T$12*'10-day-rainfall'!X184+$T$13*'10-day-rainfall'!Y184+$T$14*'10-day-rainfall'!Z184+$T$15*'10-day-rainfall'!AA184)/12</f>
        <v>726.22047570454345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9.1454912707622835</v>
      </c>
      <c r="Z197">
        <f>(V198-V197)*43560/3600</f>
        <v>0</v>
      </c>
      <c r="AA197">
        <f t="shared" si="62"/>
        <v>19.369292986095182</v>
      </c>
      <c r="AB197">
        <f>VLOOKUP($Y197,$C$20:$H$120,6)+($Y197-VLOOKUP(VLOOKUP($Y197,$C$20:$N$120,12),$A$20:$C$120,3,FALSE))*(VLOOKUP(VLOOKUP($Y197,$C$20:$N$120,12)+1,$A$20:$H$120,8,FALSE)-VLOOKUP($Y197,$C$20:$H$120,6))/(VLOOKUP(VLOOKUP($Y197,$C$20:$N$120,12)+1,$A$20:$C$120,3,FALSE)-VLOOKUP(VLOOKUP($Y197,$C$20:$N$120,12),$A$20:$C$120,3,FALSE))</f>
        <v>23599823.772342063</v>
      </c>
      <c r="AC197">
        <f>MAX(0,AB197+(Z197-AA197)*1800)</f>
        <v>23564959.044967093</v>
      </c>
      <c r="AD197">
        <f>VLOOKUP($AC197,$H$20:$I$120,2)+($AC197-VLOOKUP(VLOOKUP($AC197,$H$20:$N$120,7),$A$20:$H$120,8,FALSE))*(VLOOKUP(VLOOKUP($AC197,$H$20:$N$120,7)+1,$A$20:$I$120,9,FALSE)-VLOOKUP($AC197,$H$20:$I$120,2))/(VLOOKUP(VLOOKUP($AC197,$H$20:$N$120,7)+1,$A$20:$H$120,8,FALSE)-VLOOKUP(VLOOKUP($AC197,$H$20:$N$120,7),$A$20:$H$120,8,FALSE))</f>
        <v>9.1326059759667135</v>
      </c>
      <c r="AE197">
        <f t="shared" si="63"/>
        <v>19.367699785626534</v>
      </c>
      <c r="AF197">
        <f>MAX(0,AB197+(Z197-AE197)*3600)</f>
        <v>23530100.053113807</v>
      </c>
      <c r="AG197">
        <f t="shared" si="64"/>
        <v>0</v>
      </c>
      <c r="AH197">
        <f t="shared" si="65"/>
        <v>0</v>
      </c>
    </row>
    <row r="198" spans="19:34" x14ac:dyDescent="0.25">
      <c r="S198">
        <f t="shared" si="68"/>
        <v>8</v>
      </c>
      <c r="T198">
        <f t="shared" si="69"/>
        <v>11</v>
      </c>
      <c r="U198">
        <f t="shared" si="61"/>
        <v>179</v>
      </c>
      <c r="V198">
        <f>($T$12*'10-day-rainfall'!X185+$T$13*'10-day-rainfall'!Y185+$T$14*'10-day-rainfall'!Z185+$T$15*'10-day-rainfall'!AA185)/12</f>
        <v>726.22047570454345</v>
      </c>
      <c r="Y198">
        <f t="shared" ref="Y198:Y261" si="76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9.1197228009034159</v>
      </c>
      <c r="Z198">
        <f t="shared" ref="Z198:Z259" si="77">(V199-V198)*43560/3600</f>
        <v>0</v>
      </c>
      <c r="AA198">
        <f t="shared" si="62"/>
        <v>19.366106847251885</v>
      </c>
      <c r="AB198">
        <f t="shared" si="72"/>
        <v>23530100.053113807</v>
      </c>
      <c r="AC198">
        <f t="shared" ref="AC198:AC259" si="78">MAX(0,AB198+(Z198-AA198)*1800)</f>
        <v>23495241.060788754</v>
      </c>
      <c r="AD198">
        <f t="shared" si="74"/>
        <v>9.1068396256657618</v>
      </c>
      <c r="AE198">
        <f t="shared" si="63"/>
        <v>19.364513908855681</v>
      </c>
      <c r="AF198">
        <f t="shared" ref="AF198:AF259" si="79">MAX(0,AB198+(Z198-AE198)*3600)</f>
        <v>23460387.803041928</v>
      </c>
      <c r="AG198">
        <f t="shared" si="64"/>
        <v>0</v>
      </c>
      <c r="AH198">
        <f t="shared" si="65"/>
        <v>0</v>
      </c>
    </row>
    <row r="199" spans="19:34" x14ac:dyDescent="0.25">
      <c r="S199">
        <f t="shared" si="68"/>
        <v>8</v>
      </c>
      <c r="T199">
        <f t="shared" si="69"/>
        <v>12</v>
      </c>
      <c r="U199">
        <f t="shared" si="61"/>
        <v>180</v>
      </c>
      <c r="V199">
        <f>($T$12*'10-day-rainfall'!X186+$T$13*'10-day-rainfall'!Y186+$T$14*'10-day-rainfall'!Z186+$T$15*'10-day-rainfall'!AA186)/12</f>
        <v>726.22047570454345</v>
      </c>
      <c r="Y199">
        <f t="shared" si="76"/>
        <v>9.0939574250765922</v>
      </c>
      <c r="Z199">
        <f t="shared" si="77"/>
        <v>0</v>
      </c>
      <c r="AA199">
        <f t="shared" si="62"/>
        <v>19.362921090969749</v>
      </c>
      <c r="AB199">
        <f t="shared" si="72"/>
        <v>23460387.803041928</v>
      </c>
      <c r="AC199">
        <f t="shared" si="78"/>
        <v>23425534.545078181</v>
      </c>
      <c r="AD199">
        <f t="shared" si="74"/>
        <v>9.0810622103470227</v>
      </c>
      <c r="AE199">
        <f t="shared" si="63"/>
        <v>19.361326663952251</v>
      </c>
      <c r="AF199">
        <f t="shared" si="79"/>
        <v>23390687.027051698</v>
      </c>
      <c r="AG199">
        <f t="shared" si="64"/>
        <v>0</v>
      </c>
      <c r="AH199">
        <f t="shared" si="65"/>
        <v>0</v>
      </c>
    </row>
    <row r="200" spans="19:34" x14ac:dyDescent="0.25">
      <c r="S200">
        <f t="shared" si="68"/>
        <v>8</v>
      </c>
      <c r="T200">
        <f t="shared" si="69"/>
        <v>13</v>
      </c>
      <c r="U200">
        <f t="shared" si="61"/>
        <v>181</v>
      </c>
      <c r="V200">
        <f>($T$12*'10-day-rainfall'!X187+$T$13*'10-day-rainfall'!Y187+$T$14*'10-day-rainfall'!Z187+$T$15*'10-day-rainfall'!AA187)/12</f>
        <v>726.22047570454345</v>
      </c>
      <c r="Y200">
        <f t="shared" si="76"/>
        <v>9.068169119313426</v>
      </c>
      <c r="Z200">
        <f t="shared" si="77"/>
        <v>0</v>
      </c>
      <c r="AA200">
        <f t="shared" si="62"/>
        <v>19.359732499518845</v>
      </c>
      <c r="AB200">
        <f t="shared" si="72"/>
        <v>23390687.027051698</v>
      </c>
      <c r="AC200">
        <f t="shared" si="78"/>
        <v>23355839.508552566</v>
      </c>
      <c r="AD200">
        <f t="shared" si="74"/>
        <v>9.0552760281049558</v>
      </c>
      <c r="AE200">
        <f t="shared" si="63"/>
        <v>19.358138335063817</v>
      </c>
      <c r="AF200">
        <f t="shared" si="79"/>
        <v>23320997.729045469</v>
      </c>
      <c r="AG200">
        <f t="shared" si="64"/>
        <v>0</v>
      </c>
      <c r="AH200">
        <f t="shared" si="65"/>
        <v>0</v>
      </c>
    </row>
    <row r="201" spans="19:34" x14ac:dyDescent="0.25">
      <c r="S201">
        <f t="shared" si="68"/>
        <v>8</v>
      </c>
      <c r="T201">
        <f t="shared" si="69"/>
        <v>14</v>
      </c>
      <c r="U201">
        <f t="shared" si="61"/>
        <v>182</v>
      </c>
      <c r="V201">
        <f>($T$12*'10-day-rainfall'!X188+$T$13*'10-day-rainfall'!Y188+$T$14*'10-day-rainfall'!Z188+$T$15*'10-day-rainfall'!AA188)/12</f>
        <v>726.22047570454345</v>
      </c>
      <c r="Y201">
        <f t="shared" si="76"/>
        <v>9.0423850602427347</v>
      </c>
      <c r="Z201">
        <f t="shared" si="77"/>
        <v>0</v>
      </c>
      <c r="AA201">
        <f t="shared" si="62"/>
        <v>19.356544433149637</v>
      </c>
      <c r="AB201">
        <f t="shared" si="72"/>
        <v>23320997.729045469</v>
      </c>
      <c r="AC201">
        <f t="shared" si="78"/>
        <v>23286155.949065801</v>
      </c>
      <c r="AD201">
        <f t="shared" si="74"/>
        <v>9.0294940922056703</v>
      </c>
      <c r="AE201">
        <f t="shared" si="63"/>
        <v>19.354950531213838</v>
      </c>
      <c r="AF201">
        <f t="shared" si="79"/>
        <v>23251319.907133099</v>
      </c>
      <c r="AG201">
        <f t="shared" si="64"/>
        <v>0</v>
      </c>
      <c r="AH201">
        <f t="shared" si="65"/>
        <v>0</v>
      </c>
    </row>
    <row r="202" spans="19:34" x14ac:dyDescent="0.25">
      <c r="S202">
        <f t="shared" si="68"/>
        <v>8</v>
      </c>
      <c r="T202">
        <f t="shared" si="69"/>
        <v>15</v>
      </c>
      <c r="U202">
        <f t="shared" si="61"/>
        <v>183</v>
      </c>
      <c r="V202">
        <f>($T$12*'10-day-rainfall'!X189+$T$13*'10-day-rainfall'!Y189+$T$14*'10-day-rainfall'!Z189+$T$15*'10-day-rainfall'!AA189)/12</f>
        <v>726.22047570454345</v>
      </c>
      <c r="Y202">
        <f t="shared" si="76"/>
        <v>9.0166052471651934</v>
      </c>
      <c r="Z202">
        <f t="shared" si="77"/>
        <v>0</v>
      </c>
      <c r="AA202">
        <f t="shared" si="62"/>
        <v>19.353356891775658</v>
      </c>
      <c r="AB202">
        <f t="shared" si="72"/>
        <v>23251319.907133095</v>
      </c>
      <c r="AC202">
        <f t="shared" si="78"/>
        <v>23216483.864727899</v>
      </c>
      <c r="AD202">
        <f t="shared" si="74"/>
        <v>9.0037164019498999</v>
      </c>
      <c r="AE202">
        <f t="shared" si="63"/>
        <v>19.351763252315859</v>
      </c>
      <c r="AF202">
        <f t="shared" si="79"/>
        <v>23181653.559424758</v>
      </c>
      <c r="AG202">
        <f t="shared" si="64"/>
        <v>0</v>
      </c>
      <c r="AH202">
        <f t="shared" si="65"/>
        <v>0</v>
      </c>
    </row>
    <row r="203" spans="19:34" x14ac:dyDescent="0.25">
      <c r="S203">
        <f t="shared" si="68"/>
        <v>8</v>
      </c>
      <c r="T203">
        <f t="shared" si="69"/>
        <v>16</v>
      </c>
      <c r="U203">
        <f t="shared" si="61"/>
        <v>184</v>
      </c>
      <c r="V203">
        <f>($T$12*'10-day-rainfall'!X190+$T$13*'10-day-rainfall'!Y190+$T$14*'10-day-rainfall'!Z190+$T$15*'10-day-rainfall'!AA190)/12</f>
        <v>726.22047570454345</v>
      </c>
      <c r="Y203">
        <f t="shared" si="76"/>
        <v>8.9908296793815925</v>
      </c>
      <c r="Z203">
        <f t="shared" si="77"/>
        <v>0</v>
      </c>
      <c r="AA203">
        <f t="shared" si="62"/>
        <v>19.350169875310449</v>
      </c>
      <c r="AB203">
        <f t="shared" si="72"/>
        <v>23181653.559424758</v>
      </c>
      <c r="AC203">
        <f t="shared" si="78"/>
        <v>23146823.253649198</v>
      </c>
      <c r="AD203">
        <f t="shared" si="74"/>
        <v>8.977931895284712</v>
      </c>
      <c r="AE203">
        <f t="shared" si="63"/>
        <v>19.348575130603891</v>
      </c>
      <c r="AF203">
        <f t="shared" si="79"/>
        <v>23111998.688954584</v>
      </c>
      <c r="AG203">
        <f t="shared" si="64"/>
        <v>0</v>
      </c>
      <c r="AH203">
        <f t="shared" si="65"/>
        <v>0</v>
      </c>
    </row>
    <row r="204" spans="19:34" x14ac:dyDescent="0.25">
      <c r="S204">
        <f t="shared" si="68"/>
        <v>8</v>
      </c>
      <c r="T204">
        <f t="shared" si="69"/>
        <v>17</v>
      </c>
      <c r="U204">
        <f t="shared" si="61"/>
        <v>185</v>
      </c>
      <c r="V204">
        <f>($T$12*'10-day-rainfall'!X191+$T$13*'10-day-rainfall'!Y191+$T$14*'10-day-rainfall'!Z191+$T$15*'10-day-rainfall'!AA191)/12</f>
        <v>726.22047570454345</v>
      </c>
      <c r="Y204">
        <f t="shared" si="76"/>
        <v>8.9650331253880626</v>
      </c>
      <c r="Z204">
        <f t="shared" si="77"/>
        <v>0</v>
      </c>
      <c r="AA204">
        <f t="shared" si="62"/>
        <v>19.346980264008259</v>
      </c>
      <c r="AB204">
        <f t="shared" si="72"/>
        <v>23111998.688954584</v>
      </c>
      <c r="AC204">
        <f t="shared" si="78"/>
        <v>23077174.124479368</v>
      </c>
      <c r="AD204">
        <f t="shared" si="74"/>
        <v>8.952134355572678</v>
      </c>
      <c r="AE204">
        <f t="shared" si="63"/>
        <v>19.345385397422675</v>
      </c>
      <c r="AF204">
        <f t="shared" si="79"/>
        <v>23042355.301523864</v>
      </c>
      <c r="AG204">
        <f t="shared" si="64"/>
        <v>0</v>
      </c>
      <c r="AH204">
        <f t="shared" si="65"/>
        <v>0</v>
      </c>
    </row>
    <row r="205" spans="19:34" x14ac:dyDescent="0.25">
      <c r="S205">
        <f t="shared" si="68"/>
        <v>8</v>
      </c>
      <c r="T205">
        <f t="shared" si="69"/>
        <v>18</v>
      </c>
      <c r="U205">
        <f t="shared" si="61"/>
        <v>186</v>
      </c>
      <c r="V205">
        <f>($T$12*'10-day-rainfall'!X192+$T$13*'10-day-rainfall'!Y192+$T$14*'10-day-rainfall'!Z192+$T$15*'10-day-rainfall'!AA192)/12</f>
        <v>726.22047570454345</v>
      </c>
      <c r="Y205">
        <f t="shared" si="76"/>
        <v>8.9392377123751618</v>
      </c>
      <c r="Z205">
        <f t="shared" si="77"/>
        <v>0</v>
      </c>
      <c r="AA205">
        <f t="shared" si="62"/>
        <v>19.34379079378246</v>
      </c>
      <c r="AB205">
        <f t="shared" si="72"/>
        <v>23042355.301523864</v>
      </c>
      <c r="AC205">
        <f t="shared" si="78"/>
        <v>23007536.478095055</v>
      </c>
      <c r="AD205">
        <f t="shared" si="74"/>
        <v>8.9263410690023388</v>
      </c>
      <c r="AE205">
        <f t="shared" si="63"/>
        <v>19.342196190120568</v>
      </c>
      <c r="AF205">
        <f t="shared" si="79"/>
        <v>22972723.395239431</v>
      </c>
      <c r="AG205">
        <f t="shared" si="64"/>
        <v>0</v>
      </c>
      <c r="AH205">
        <f t="shared" si="65"/>
        <v>0</v>
      </c>
    </row>
    <row r="206" spans="19:34" x14ac:dyDescent="0.25">
      <c r="S206">
        <f t="shared" si="68"/>
        <v>8</v>
      </c>
      <c r="T206">
        <f t="shared" si="69"/>
        <v>19</v>
      </c>
      <c r="U206">
        <f t="shared" si="61"/>
        <v>187</v>
      </c>
      <c r="V206">
        <f>($T$12*'10-day-rainfall'!X193+$T$13*'10-day-rainfall'!Y193+$T$14*'10-day-rainfall'!Z193+$T$15*'10-day-rainfall'!AA193)/12</f>
        <v>726.22047570454345</v>
      </c>
      <c r="Y206">
        <f t="shared" si="76"/>
        <v>8.9134465518967989</v>
      </c>
      <c r="Z206">
        <f t="shared" si="77"/>
        <v>0</v>
      </c>
      <c r="AA206">
        <f t="shared" si="62"/>
        <v>19.340601849360695</v>
      </c>
      <c r="AB206">
        <f t="shared" si="72"/>
        <v>22972723.395239431</v>
      </c>
      <c r="AC206">
        <f t="shared" si="78"/>
        <v>22937910.311910581</v>
      </c>
      <c r="AD206">
        <f t="shared" si="74"/>
        <v>8.9005520346159788</v>
      </c>
      <c r="AE206">
        <f t="shared" si="63"/>
        <v>19.339007508579151</v>
      </c>
      <c r="AF206">
        <f t="shared" si="79"/>
        <v>22903102.968208548</v>
      </c>
      <c r="AG206">
        <f t="shared" si="64"/>
        <v>0</v>
      </c>
      <c r="AH206">
        <f t="shared" si="65"/>
        <v>0</v>
      </c>
    </row>
    <row r="207" spans="19:34" x14ac:dyDescent="0.25">
      <c r="S207">
        <f t="shared" si="68"/>
        <v>8</v>
      </c>
      <c r="T207">
        <f t="shared" si="69"/>
        <v>20</v>
      </c>
      <c r="U207">
        <f t="shared" si="61"/>
        <v>188</v>
      </c>
      <c r="V207">
        <f>($T$12*'10-day-rainfall'!X194+$T$13*'10-day-rainfall'!Y194+$T$14*'10-day-rainfall'!Z194+$T$15*'10-day-rainfall'!AA194)/12</f>
        <v>726.22047570454345</v>
      </c>
      <c r="Y207">
        <f t="shared" si="76"/>
        <v>8.887659643251915</v>
      </c>
      <c r="Z207">
        <f t="shared" si="77"/>
        <v>0</v>
      </c>
      <c r="AA207">
        <f t="shared" si="62"/>
        <v>19.337413430656287</v>
      </c>
      <c r="AB207">
        <f t="shared" si="72"/>
        <v>22903102.968208548</v>
      </c>
      <c r="AC207">
        <f t="shared" si="78"/>
        <v>22868295.624033365</v>
      </c>
      <c r="AD207">
        <f t="shared" si="74"/>
        <v>8.8747603923959115</v>
      </c>
      <c r="AE207">
        <f t="shared" si="63"/>
        <v>19.335818504592503</v>
      </c>
      <c r="AF207">
        <f t="shared" si="79"/>
        <v>22833494.021592014</v>
      </c>
      <c r="AG207">
        <f t="shared" si="64"/>
        <v>0</v>
      </c>
      <c r="AH207">
        <f t="shared" si="65"/>
        <v>0</v>
      </c>
    </row>
    <row r="208" spans="19:34" x14ac:dyDescent="0.25">
      <c r="S208">
        <f t="shared" si="68"/>
        <v>8</v>
      </c>
      <c r="T208">
        <f t="shared" si="69"/>
        <v>21</v>
      </c>
      <c r="U208">
        <f t="shared" si="61"/>
        <v>189</v>
      </c>
      <c r="V208">
        <f>($T$12*'10-day-rainfall'!X195+$T$13*'10-day-rainfall'!Y195+$T$14*'10-day-rainfall'!Z195+$T$15*'10-day-rainfall'!AA195)/12</f>
        <v>726.22047570454345</v>
      </c>
      <c r="Y208">
        <f t="shared" si="76"/>
        <v>8.8618559414508429</v>
      </c>
      <c r="Z208">
        <f t="shared" si="77"/>
        <v>0</v>
      </c>
      <c r="AA208">
        <f t="shared" si="62"/>
        <v>19.334222935564433</v>
      </c>
      <c r="AB208">
        <f t="shared" si="72"/>
        <v>22833494.021592017</v>
      </c>
      <c r="AC208">
        <f t="shared" si="78"/>
        <v>22798692.420308001</v>
      </c>
      <c r="AD208">
        <f t="shared" si="74"/>
        <v>8.8489514909349154</v>
      </c>
      <c r="AE208">
        <f t="shared" si="63"/>
        <v>19.332627366589428</v>
      </c>
      <c r="AF208">
        <f t="shared" si="79"/>
        <v>22763896.563072294</v>
      </c>
      <c r="AG208">
        <f t="shared" si="64"/>
        <v>0</v>
      </c>
      <c r="AH208">
        <f t="shared" si="65"/>
        <v>0</v>
      </c>
    </row>
    <row r="209" spans="19:34" x14ac:dyDescent="0.25">
      <c r="S209">
        <f t="shared" si="68"/>
        <v>8</v>
      </c>
      <c r="T209">
        <f t="shared" si="69"/>
        <v>22</v>
      </c>
      <c r="U209">
        <f t="shared" si="61"/>
        <v>190</v>
      </c>
      <c r="V209">
        <f>($T$12*'10-day-rainfall'!X196+$T$13*'10-day-rainfall'!Y196+$T$14*'10-day-rainfall'!Z196+$T$15*'10-day-rainfall'!AA196)/12</f>
        <v>726.22047570454345</v>
      </c>
      <c r="Y209">
        <f t="shared" si="76"/>
        <v>8.8360491703148654</v>
      </c>
      <c r="Z209">
        <f t="shared" si="77"/>
        <v>0</v>
      </c>
      <c r="AA209">
        <f t="shared" si="62"/>
        <v>19.331032060965097</v>
      </c>
      <c r="AB209">
        <f t="shared" si="72"/>
        <v>22763896.563072294</v>
      </c>
      <c r="AC209">
        <f t="shared" si="78"/>
        <v>22729100.705362558</v>
      </c>
      <c r="AD209">
        <f t="shared" si="74"/>
        <v>8.8231468495190466</v>
      </c>
      <c r="AE209">
        <f t="shared" si="63"/>
        <v>19.329436755319033</v>
      </c>
      <c r="AF209">
        <f t="shared" si="79"/>
        <v>22694310.590753146</v>
      </c>
      <c r="AG209">
        <f t="shared" si="64"/>
        <v>0</v>
      </c>
      <c r="AH209">
        <f t="shared" si="65"/>
        <v>0</v>
      </c>
    </row>
    <row r="210" spans="19:34" x14ac:dyDescent="0.25">
      <c r="S210">
        <f t="shared" si="68"/>
        <v>8</v>
      </c>
      <c r="T210">
        <f t="shared" si="69"/>
        <v>23</v>
      </c>
      <c r="U210">
        <f t="shared" si="61"/>
        <v>191</v>
      </c>
      <c r="V210">
        <f>($T$12*'10-day-rainfall'!X197+$T$13*'10-day-rainfall'!Y197+$T$14*'10-day-rainfall'!Z197+$T$15*'10-day-rainfall'!AA197)/12</f>
        <v>726.22047570454345</v>
      </c>
      <c r="Y210">
        <f t="shared" si="76"/>
        <v>8.8102466582675927</v>
      </c>
      <c r="Z210">
        <f t="shared" si="77"/>
        <v>0</v>
      </c>
      <c r="AA210">
        <f t="shared" si="62"/>
        <v>19.327841712980188</v>
      </c>
      <c r="AB210">
        <f t="shared" si="72"/>
        <v>22694310.590753146</v>
      </c>
      <c r="AC210">
        <f t="shared" si="78"/>
        <v>22659520.475669783</v>
      </c>
      <c r="AD210">
        <f t="shared" si="74"/>
        <v>8.7973464668403984</v>
      </c>
      <c r="AE210">
        <f t="shared" si="63"/>
        <v>19.326246670619611</v>
      </c>
      <c r="AF210">
        <f t="shared" si="79"/>
        <v>22624736.102738913</v>
      </c>
      <c r="AG210">
        <f t="shared" si="64"/>
        <v>0</v>
      </c>
      <c r="AH210">
        <f t="shared" si="65"/>
        <v>0</v>
      </c>
    </row>
    <row r="211" spans="19:34" x14ac:dyDescent="0.25">
      <c r="S211">
        <f t="shared" si="68"/>
        <v>8</v>
      </c>
      <c r="T211">
        <f t="shared" si="69"/>
        <v>24</v>
      </c>
      <c r="U211">
        <f t="shared" si="61"/>
        <v>192</v>
      </c>
      <c r="V211">
        <f>($T$12*'10-day-rainfall'!X198+$T$13*'10-day-rainfall'!Y198+$T$14*'10-day-rainfall'!Z198+$T$15*'10-day-rainfall'!AA198)/12</f>
        <v>726.22047570454345</v>
      </c>
      <c r="Y211">
        <f t="shared" si="76"/>
        <v>8.7844484046061133</v>
      </c>
      <c r="Z211">
        <f t="shared" si="77"/>
        <v>0</v>
      </c>
      <c r="AA211">
        <f t="shared" si="62"/>
        <v>19.324651891522791</v>
      </c>
      <c r="AB211">
        <f t="shared" si="72"/>
        <v>22624736.102738913</v>
      </c>
      <c r="AC211">
        <f t="shared" si="78"/>
        <v>22589951.729334172</v>
      </c>
      <c r="AD211">
        <f t="shared" si="74"/>
        <v>8.7715476446419292</v>
      </c>
      <c r="AE211">
        <f t="shared" si="63"/>
        <v>19.323056778865539</v>
      </c>
      <c r="AF211">
        <f t="shared" si="79"/>
        <v>22555173.098334998</v>
      </c>
      <c r="AG211">
        <f t="shared" si="64"/>
        <v>0</v>
      </c>
      <c r="AH211">
        <f t="shared" si="65"/>
        <v>0</v>
      </c>
    </row>
    <row r="212" spans="19:34" x14ac:dyDescent="0.25">
      <c r="S212">
        <f t="shared" si="68"/>
        <v>9</v>
      </c>
      <c r="T212">
        <f t="shared" si="69"/>
        <v>1</v>
      </c>
      <c r="U212">
        <f t="shared" si="61"/>
        <v>193</v>
      </c>
      <c r="V212">
        <f>($T$12*'10-day-rainfall'!X199+$T$13*'10-day-rainfall'!Y199+$T$14*'10-day-rainfall'!Z199+$T$15*'10-day-rainfall'!AA199)/12</f>
        <v>726.22047570454345</v>
      </c>
      <c r="Y212">
        <f t="shared" si="76"/>
        <v>8.7586375105644283</v>
      </c>
      <c r="Z212">
        <f t="shared" si="77"/>
        <v>0</v>
      </c>
      <c r="AA212">
        <f t="shared" si="62"/>
        <v>19.321460507147357</v>
      </c>
      <c r="AB212">
        <f t="shared" si="72"/>
        <v>22555173.098334998</v>
      </c>
      <c r="AC212">
        <f t="shared" si="78"/>
        <v>22520394.469422132</v>
      </c>
      <c r="AD212">
        <f t="shared" si="74"/>
        <v>8.7457273772613835</v>
      </c>
      <c r="AE212">
        <f t="shared" si="63"/>
        <v>19.319864235524932</v>
      </c>
      <c r="AF212">
        <f t="shared" si="79"/>
        <v>22485621.58708711</v>
      </c>
      <c r="AG212">
        <f t="shared" si="64"/>
        <v>0</v>
      </c>
      <c r="AH212">
        <f t="shared" si="65"/>
        <v>0</v>
      </c>
    </row>
    <row r="213" spans="19:34" x14ac:dyDescent="0.25">
      <c r="S213">
        <f t="shared" si="68"/>
        <v>9</v>
      </c>
      <c r="T213">
        <f t="shared" si="69"/>
        <v>2</v>
      </c>
      <c r="U213">
        <f t="shared" ref="U213:U259" si="80">(S213-1)*24+T213</f>
        <v>194</v>
      </c>
      <c r="V213">
        <f>($T$12*'10-day-rainfall'!X200+$T$13*'10-day-rainfall'!Y200+$T$14*'10-day-rainfall'!Z200+$T$15*'10-day-rainfall'!AA200)/12</f>
        <v>726.22047570454345</v>
      </c>
      <c r="Y213">
        <f t="shared" si="76"/>
        <v>8.732819377138636</v>
      </c>
      <c r="Z213">
        <f t="shared" si="77"/>
        <v>0</v>
      </c>
      <c r="AA213">
        <f t="shared" ref="AA213:AA276" si="81">IF(AND(U213&gt;=$G$16,U213&lt;=$H$16),AH213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19.318268227659289</v>
      </c>
      <c r="AB213">
        <f t="shared" si="72"/>
        <v>22485621.58708711</v>
      </c>
      <c r="AC213">
        <f t="shared" si="78"/>
        <v>22450848.704277322</v>
      </c>
      <c r="AD213">
        <f t="shared" si="74"/>
        <v>8.7199113768396526</v>
      </c>
      <c r="AE213">
        <f t="shared" ref="AE213:AE276" si="82">IF(AND(U213&gt;=$G$16,U213&lt;=$H$16),0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19.316672219771853</v>
      </c>
      <c r="AF213">
        <f t="shared" si="79"/>
        <v>22416081.567095932</v>
      </c>
      <c r="AG213">
        <f t="shared" ref="AG213:AG276" si="83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  <c r="AH213">
        <f t="shared" ref="AH213:AH276" si="84">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</f>
        <v>0</v>
      </c>
    </row>
    <row r="214" spans="19:34" x14ac:dyDescent="0.25">
      <c r="S214">
        <f t="shared" si="68"/>
        <v>9</v>
      </c>
      <c r="T214">
        <f t="shared" si="69"/>
        <v>3</v>
      </c>
      <c r="U214">
        <f t="shared" si="80"/>
        <v>195</v>
      </c>
      <c r="V214">
        <f>($T$12*'10-day-rainfall'!X201+$T$13*'10-day-rainfall'!Y201+$T$14*'10-day-rainfall'!Z201+$T$15*'10-day-rainfall'!AA201)/12</f>
        <v>726.22047570454345</v>
      </c>
      <c r="Y214">
        <f t="shared" si="76"/>
        <v>8.7070055093685248</v>
      </c>
      <c r="Z214">
        <f t="shared" si="77"/>
        <v>0</v>
      </c>
      <c r="AA214">
        <f t="shared" si="81"/>
        <v>19.315076475597621</v>
      </c>
      <c r="AB214">
        <f t="shared" si="72"/>
        <v>22416081.567095935</v>
      </c>
      <c r="AC214">
        <f t="shared" si="78"/>
        <v>22381314.429439861</v>
      </c>
      <c r="AD214">
        <f t="shared" si="74"/>
        <v>8.6940996417211895</v>
      </c>
      <c r="AE214">
        <f t="shared" si="82"/>
        <v>19.313480731401597</v>
      </c>
      <c r="AF214">
        <f t="shared" si="79"/>
        <v>22346553.036462888</v>
      </c>
      <c r="AG214">
        <f t="shared" si="83"/>
        <v>0</v>
      </c>
      <c r="AH214">
        <f t="shared" si="84"/>
        <v>0</v>
      </c>
    </row>
    <row r="215" spans="19:34" x14ac:dyDescent="0.25">
      <c r="S215">
        <f t="shared" si="68"/>
        <v>9</v>
      </c>
      <c r="T215">
        <f t="shared" si="69"/>
        <v>4</v>
      </c>
      <c r="U215">
        <f t="shared" si="80"/>
        <v>196</v>
      </c>
      <c r="V215">
        <f>($T$12*'10-day-rainfall'!X202+$T$13*'10-day-rainfall'!Y202+$T$14*'10-day-rainfall'!Z202+$T$15*'10-day-rainfall'!AA202)/12</f>
        <v>726.22047570454345</v>
      </c>
      <c r="Y215">
        <f t="shared" si="76"/>
        <v>8.6811959065493234</v>
      </c>
      <c r="Z215">
        <f t="shared" si="77"/>
        <v>4.9847634852176269E-2</v>
      </c>
      <c r="AA215">
        <f t="shared" si="81"/>
        <v>19.311885250875207</v>
      </c>
      <c r="AB215">
        <f t="shared" si="72"/>
        <v>22346553.036462888</v>
      </c>
      <c r="AC215">
        <f t="shared" si="78"/>
        <v>22311881.368754048</v>
      </c>
      <c r="AD215">
        <f t="shared" si="74"/>
        <v>8.6683254781870822</v>
      </c>
      <c r="AE215">
        <f t="shared" si="82"/>
        <v>19.310293888564626</v>
      </c>
      <c r="AF215">
        <f t="shared" si="79"/>
        <v>22277215.429949522</v>
      </c>
      <c r="AG215">
        <f t="shared" si="83"/>
        <v>0</v>
      </c>
      <c r="AH215">
        <f t="shared" si="84"/>
        <v>0</v>
      </c>
    </row>
    <row r="216" spans="19:34" x14ac:dyDescent="0.25">
      <c r="S216">
        <f t="shared" si="68"/>
        <v>9</v>
      </c>
      <c r="T216">
        <f t="shared" si="69"/>
        <v>5</v>
      </c>
      <c r="U216">
        <f t="shared" si="80"/>
        <v>197</v>
      </c>
      <c r="V216">
        <f>($T$12*'10-day-rainfall'!X203+$T$13*'10-day-rainfall'!Y203+$T$14*'10-day-rainfall'!Z203+$T$15*'10-day-rainfall'!AA203)/12</f>
        <v>726.22459534378743</v>
      </c>
      <c r="Y216">
        <f t="shared" si="76"/>
        <v>8.6554444578100647</v>
      </c>
      <c r="Z216">
        <f t="shared" si="77"/>
        <v>1.7818098274513203</v>
      </c>
      <c r="AA216">
        <f t="shared" si="81"/>
        <v>19.308701216605858</v>
      </c>
      <c r="AB216">
        <f t="shared" si="72"/>
        <v>22277215.429949522</v>
      </c>
      <c r="AC216">
        <f t="shared" si="78"/>
        <v>22245667.025449045</v>
      </c>
      <c r="AD216">
        <f t="shared" si="74"/>
        <v>8.6437205082608664</v>
      </c>
      <c r="AE216">
        <f t="shared" si="82"/>
        <v>19.307251610507393</v>
      </c>
      <c r="AF216">
        <f t="shared" si="79"/>
        <v>22214123.83953052</v>
      </c>
      <c r="AG216">
        <f t="shared" si="83"/>
        <v>0</v>
      </c>
      <c r="AH216">
        <f t="shared" si="84"/>
        <v>0</v>
      </c>
    </row>
    <row r="217" spans="19:34" x14ac:dyDescent="0.25">
      <c r="S217">
        <f t="shared" si="68"/>
        <v>9</v>
      </c>
      <c r="T217">
        <f t="shared" si="69"/>
        <v>6</v>
      </c>
      <c r="U217">
        <f t="shared" si="80"/>
        <v>198</v>
      </c>
      <c r="V217">
        <f>($T$12*'10-day-rainfall'!X204+$T$13*'10-day-rainfall'!Y204+$T$14*'10-day-rainfall'!Z204+$T$15*'10-day-rainfall'!AA204)/12</f>
        <v>726.37185235432059</v>
      </c>
      <c r="Y217">
        <f t="shared" si="76"/>
        <v>8.6319984980297573</v>
      </c>
      <c r="Z217">
        <f t="shared" si="77"/>
        <v>4.6462332936582698</v>
      </c>
      <c r="AA217">
        <f t="shared" si="81"/>
        <v>19.30580224419564</v>
      </c>
      <c r="AB217">
        <f t="shared" si="72"/>
        <v>22214123.839530524</v>
      </c>
      <c r="AC217">
        <f t="shared" si="78"/>
        <v>22187736.615419555</v>
      </c>
      <c r="AD217">
        <f t="shared" si="74"/>
        <v>8.6221925351254942</v>
      </c>
      <c r="AE217">
        <f t="shared" si="82"/>
        <v>19.304589787287011</v>
      </c>
      <c r="AF217">
        <f t="shared" si="79"/>
        <v>22161353.756153461</v>
      </c>
      <c r="AG217">
        <f t="shared" si="83"/>
        <v>0</v>
      </c>
      <c r="AH217">
        <f t="shared" si="84"/>
        <v>0</v>
      </c>
    </row>
    <row r="218" spans="19:34" x14ac:dyDescent="0.25">
      <c r="S218">
        <f t="shared" si="68"/>
        <v>9</v>
      </c>
      <c r="T218">
        <f t="shared" si="69"/>
        <v>7</v>
      </c>
      <c r="U218">
        <f t="shared" si="80"/>
        <v>199</v>
      </c>
      <c r="V218">
        <f>($T$12*'10-day-rainfall'!X205+$T$13*'10-day-rainfall'!Y205+$T$14*'10-day-rainfall'!Z205+$T$15*'10-day-rainfall'!AA205)/12</f>
        <v>726.75583857693698</v>
      </c>
      <c r="Y218">
        <f t="shared" si="76"/>
        <v>8.6123881942754004</v>
      </c>
      <c r="Z218">
        <f t="shared" si="77"/>
        <v>8.0291684474486136</v>
      </c>
      <c r="AA218">
        <f t="shared" si="81"/>
        <v>19.303377530937041</v>
      </c>
      <c r="AB218">
        <f t="shared" si="72"/>
        <v>22161353.756153461</v>
      </c>
      <c r="AC218">
        <f t="shared" si="78"/>
        <v>22141060.179803181</v>
      </c>
      <c r="AD218">
        <f t="shared" si="74"/>
        <v>8.6048467395149899</v>
      </c>
      <c r="AE218">
        <f t="shared" si="82"/>
        <v>19.302445068820401</v>
      </c>
      <c r="AF218">
        <f t="shared" si="79"/>
        <v>22120769.960316524</v>
      </c>
      <c r="AG218">
        <f t="shared" si="83"/>
        <v>0</v>
      </c>
      <c r="AH218">
        <f t="shared" si="84"/>
        <v>0</v>
      </c>
    </row>
    <row r="219" spans="19:34" x14ac:dyDescent="0.25">
      <c r="S219">
        <f t="shared" si="68"/>
        <v>9</v>
      </c>
      <c r="T219">
        <f t="shared" si="69"/>
        <v>8</v>
      </c>
      <c r="U219">
        <f t="shared" si="80"/>
        <v>200</v>
      </c>
      <c r="V219">
        <f>($T$12*'10-day-rainfall'!X206+$T$13*'10-day-rainfall'!Y206+$T$14*'10-day-rainfall'!Z206+$T$15*'10-day-rainfall'!AA206)/12</f>
        <v>727.41940621722199</v>
      </c>
      <c r="Y219">
        <f t="shared" si="76"/>
        <v>8.5973065322249465</v>
      </c>
      <c r="Z219">
        <f t="shared" si="77"/>
        <v>12.094332088650606</v>
      </c>
      <c r="AA219">
        <f t="shared" si="81"/>
        <v>19.301512760947062</v>
      </c>
      <c r="AB219">
        <f t="shared" si="72"/>
        <v>22120769.960316524</v>
      </c>
      <c r="AC219">
        <f t="shared" si="78"/>
        <v>22107797.035106391</v>
      </c>
      <c r="AD219">
        <f t="shared" si="74"/>
        <v>8.5924855619388936</v>
      </c>
      <c r="AE219">
        <f t="shared" si="82"/>
        <v>19.300916672751882</v>
      </c>
      <c r="AF219">
        <f t="shared" si="79"/>
        <v>22094826.255813759</v>
      </c>
      <c r="AG219">
        <f t="shared" si="83"/>
        <v>0</v>
      </c>
      <c r="AH219">
        <f t="shared" si="84"/>
        <v>0</v>
      </c>
    </row>
    <row r="220" spans="19:34" x14ac:dyDescent="0.25">
      <c r="S220">
        <f t="shared" si="68"/>
        <v>9</v>
      </c>
      <c r="T220">
        <f t="shared" si="69"/>
        <v>9</v>
      </c>
      <c r="U220">
        <f t="shared" si="80"/>
        <v>201</v>
      </c>
      <c r="V220">
        <f>($T$12*'10-day-rainfall'!X207+$T$13*'10-day-rainfall'!Y207+$T$14*'10-day-rainfall'!Z207+$T$15*'10-day-rainfall'!AA207)/12</f>
        <v>728.41893779479642</v>
      </c>
      <c r="Y220">
        <f t="shared" si="76"/>
        <v>8.5876653891140435</v>
      </c>
      <c r="Z220">
        <f t="shared" si="77"/>
        <v>17.087395782202645</v>
      </c>
      <c r="AA220">
        <f t="shared" si="81"/>
        <v>19.300320683158677</v>
      </c>
      <c r="AB220">
        <f t="shared" si="72"/>
        <v>22094826.255813759</v>
      </c>
      <c r="AC220">
        <f t="shared" si="78"/>
        <v>22090842.990992039</v>
      </c>
      <c r="AD220">
        <f t="shared" si="74"/>
        <v>8.5861851368936737</v>
      </c>
      <c r="AE220">
        <f t="shared" si="82"/>
        <v>19.3001376575804</v>
      </c>
      <c r="AF220">
        <f t="shared" si="79"/>
        <v>22086860.3850624</v>
      </c>
      <c r="AG220">
        <f t="shared" si="83"/>
        <v>0</v>
      </c>
      <c r="AH220">
        <f t="shared" si="84"/>
        <v>0</v>
      </c>
    </row>
    <row r="221" spans="19:34" x14ac:dyDescent="0.25">
      <c r="S221">
        <f t="shared" si="68"/>
        <v>9</v>
      </c>
      <c r="T221">
        <f t="shared" si="69"/>
        <v>10</v>
      </c>
      <c r="U221">
        <f t="shared" si="80"/>
        <v>202</v>
      </c>
      <c r="V221">
        <f>($T$12*'10-day-rainfall'!X208+$T$13*'10-day-rainfall'!Y208+$T$14*'10-day-rainfall'!Z208+$T$15*'10-day-rainfall'!AA208)/12</f>
        <v>729.83111926439994</v>
      </c>
      <c r="Y221">
        <f t="shared" si="76"/>
        <v>8.5847051295293486</v>
      </c>
      <c r="Z221">
        <f t="shared" si="77"/>
        <v>23.398868183473269</v>
      </c>
      <c r="AA221">
        <f t="shared" si="81"/>
        <v>19.299954662277319</v>
      </c>
      <c r="AB221">
        <f t="shared" si="72"/>
        <v>22086860.3850624</v>
      </c>
      <c r="AC221">
        <f t="shared" si="78"/>
        <v>22094238.429400552</v>
      </c>
      <c r="AD221">
        <f t="shared" si="74"/>
        <v>8.5874469423392785</v>
      </c>
      <c r="AE221">
        <f t="shared" si="82"/>
        <v>19.300293673337833</v>
      </c>
      <c r="AF221">
        <f t="shared" si="79"/>
        <v>22101615.253298886</v>
      </c>
      <c r="AG221">
        <f t="shared" si="83"/>
        <v>0</v>
      </c>
      <c r="AH221">
        <f t="shared" si="84"/>
        <v>0</v>
      </c>
    </row>
    <row r="222" spans="19:34" x14ac:dyDescent="0.25">
      <c r="S222">
        <f t="shared" si="68"/>
        <v>9</v>
      </c>
      <c r="T222">
        <f t="shared" si="69"/>
        <v>11</v>
      </c>
      <c r="U222">
        <f t="shared" si="80"/>
        <v>203</v>
      </c>
      <c r="V222">
        <f>($T$12*'10-day-rainfall'!X209+$T$13*'10-day-rainfall'!Y209+$T$14*'10-day-rainfall'!Z209+$T$15*'10-day-rainfall'!AA209)/12</f>
        <v>731.76491002336468</v>
      </c>
      <c r="Y222">
        <f t="shared" si="76"/>
        <v>8.5901883016120131</v>
      </c>
      <c r="Z222">
        <f t="shared" si="77"/>
        <v>31.700070794200016</v>
      </c>
      <c r="AA222">
        <f t="shared" si="81"/>
        <v>19.300632628320809</v>
      </c>
      <c r="AB222">
        <f t="shared" si="72"/>
        <v>22101615.253298886</v>
      </c>
      <c r="AC222">
        <f t="shared" si="78"/>
        <v>22123934.241997469</v>
      </c>
      <c r="AD222">
        <f t="shared" si="74"/>
        <v>8.5984824357095828</v>
      </c>
      <c r="AE222">
        <f t="shared" si="82"/>
        <v>19.301658155368575</v>
      </c>
      <c r="AF222">
        <f t="shared" si="79"/>
        <v>22146249.538798679</v>
      </c>
      <c r="AG222">
        <f t="shared" si="83"/>
        <v>0</v>
      </c>
      <c r="AH222">
        <f t="shared" si="84"/>
        <v>0</v>
      </c>
    </row>
    <row r="223" spans="19:34" x14ac:dyDescent="0.25">
      <c r="S223">
        <f t="shared" si="68"/>
        <v>9</v>
      </c>
      <c r="T223">
        <f t="shared" si="69"/>
        <v>12</v>
      </c>
      <c r="U223">
        <f t="shared" si="80"/>
        <v>204</v>
      </c>
      <c r="V223">
        <f>($T$12*'10-day-rainfall'!X210+$T$13*'10-day-rainfall'!Y210+$T$14*'10-day-rainfall'!Z210+$T$15*'10-day-rainfall'!AA210)/12</f>
        <v>734.38475058486881</v>
      </c>
      <c r="Y223">
        <f t="shared" si="76"/>
        <v>8.6067751978322704</v>
      </c>
      <c r="Z223">
        <f t="shared" si="77"/>
        <v>43.282926280517813</v>
      </c>
      <c r="AA223">
        <f t="shared" si="81"/>
        <v>19.302683512778696</v>
      </c>
      <c r="AB223">
        <f t="shared" si="72"/>
        <v>22146249.538798679</v>
      </c>
      <c r="AC223">
        <f t="shared" si="78"/>
        <v>22189413.97578061</v>
      </c>
      <c r="AD223">
        <f t="shared" si="74"/>
        <v>8.6228158721392099</v>
      </c>
      <c r="AE223">
        <f t="shared" si="82"/>
        <v>19.304666859704685</v>
      </c>
      <c r="AF223">
        <f t="shared" si="79"/>
        <v>22232571.272713605</v>
      </c>
      <c r="AG223">
        <f t="shared" si="83"/>
        <v>0</v>
      </c>
      <c r="AH223">
        <f t="shared" si="84"/>
        <v>0</v>
      </c>
    </row>
    <row r="224" spans="19:34" x14ac:dyDescent="0.25">
      <c r="S224">
        <f t="shared" si="68"/>
        <v>9</v>
      </c>
      <c r="T224">
        <f t="shared" si="69"/>
        <v>13</v>
      </c>
      <c r="U224">
        <f t="shared" si="80"/>
        <v>205</v>
      </c>
      <c r="V224">
        <f>($T$12*'10-day-rainfall'!X211+$T$13*'10-day-rainfall'!Y211+$T$14*'10-day-rainfall'!Z211+$T$15*'10-day-rainfall'!AA211)/12</f>
        <v>737.96185193036615</v>
      </c>
      <c r="Y224">
        <f t="shared" si="76"/>
        <v>8.6388538930766732</v>
      </c>
      <c r="Z224">
        <f t="shared" si="77"/>
        <v>61.11767467129421</v>
      </c>
      <c r="AA224">
        <f t="shared" si="81"/>
        <v>19.306649878555177</v>
      </c>
      <c r="AB224">
        <f t="shared" si="72"/>
        <v>22232571.272713605</v>
      </c>
      <c r="AC224">
        <f t="shared" si="78"/>
        <v>22307831.117340535</v>
      </c>
      <c r="AD224">
        <f t="shared" si="74"/>
        <v>8.6668217930531473</v>
      </c>
      <c r="AE224">
        <f t="shared" si="82"/>
        <v>19.310107965627036</v>
      </c>
      <c r="AF224">
        <f t="shared" si="79"/>
        <v>22383078.512854006</v>
      </c>
      <c r="AG224">
        <f t="shared" si="83"/>
        <v>0</v>
      </c>
      <c r="AH224">
        <f t="shared" si="84"/>
        <v>0</v>
      </c>
    </row>
    <row r="225" spans="19:34" x14ac:dyDescent="0.25">
      <c r="S225">
        <f t="shared" si="68"/>
        <v>9</v>
      </c>
      <c r="T225">
        <f t="shared" si="69"/>
        <v>14</v>
      </c>
      <c r="U225">
        <f t="shared" si="80"/>
        <v>206</v>
      </c>
      <c r="V225">
        <f>($T$12*'10-day-rainfall'!X212+$T$13*'10-day-rainfall'!Y212+$T$14*'10-day-rainfall'!Z212+$T$15*'10-day-rainfall'!AA212)/12</f>
        <v>743.01289942386154</v>
      </c>
      <c r="Y225">
        <f t="shared" si="76"/>
        <v>8.6947544850185317</v>
      </c>
      <c r="Z225">
        <f t="shared" si="77"/>
        <v>94.742150822969336</v>
      </c>
      <c r="AA225">
        <f t="shared" si="81"/>
        <v>19.313561699409298</v>
      </c>
      <c r="AB225">
        <f t="shared" si="72"/>
        <v>22383078.512854006</v>
      </c>
      <c r="AC225">
        <f t="shared" si="78"/>
        <v>22518849.973276414</v>
      </c>
      <c r="AD225">
        <f t="shared" si="74"/>
        <v>8.7451540466917042</v>
      </c>
      <c r="AE225">
        <f t="shared" si="82"/>
        <v>19.319793346147019</v>
      </c>
      <c r="AF225">
        <f t="shared" si="79"/>
        <v>22654598.999770567</v>
      </c>
      <c r="AG225">
        <f t="shared" si="83"/>
        <v>0</v>
      </c>
      <c r="AH225">
        <f t="shared" si="84"/>
        <v>0</v>
      </c>
    </row>
    <row r="226" spans="19:34" x14ac:dyDescent="0.25">
      <c r="S226">
        <f t="shared" si="68"/>
        <v>9</v>
      </c>
      <c r="T226">
        <f t="shared" si="69"/>
        <v>15</v>
      </c>
      <c r="U226">
        <f t="shared" si="80"/>
        <v>207</v>
      </c>
      <c r="V226">
        <f>($T$12*'10-day-rainfall'!X213+$T$13*'10-day-rainfall'!Y213+$T$14*'10-day-rainfall'!Z213+$T$15*'10-day-rainfall'!AA213)/12</f>
        <v>750.84282924394165</v>
      </c>
      <c r="Y226">
        <f t="shared" si="76"/>
        <v>8.7955215812068772</v>
      </c>
      <c r="Z226">
        <f t="shared" si="77"/>
        <v>319.09368902998546</v>
      </c>
      <c r="AA226">
        <f t="shared" si="81"/>
        <v>19.326021032891276</v>
      </c>
      <c r="AB226">
        <f t="shared" si="72"/>
        <v>22654598.999770571</v>
      </c>
      <c r="AC226">
        <f t="shared" si="78"/>
        <v>23194180.802165341</v>
      </c>
      <c r="AD226">
        <f t="shared" si="74"/>
        <v>8.995464582818089</v>
      </c>
      <c r="AE226">
        <f t="shared" si="82"/>
        <v>19.350742957296102</v>
      </c>
      <c r="AF226">
        <f t="shared" si="79"/>
        <v>23733673.605632253</v>
      </c>
      <c r="AG226">
        <f t="shared" si="83"/>
        <v>0</v>
      </c>
      <c r="AH226">
        <f t="shared" si="84"/>
        <v>0</v>
      </c>
    </row>
    <row r="227" spans="19:34" x14ac:dyDescent="0.25">
      <c r="S227">
        <f t="shared" si="68"/>
        <v>9</v>
      </c>
      <c r="T227">
        <f t="shared" si="69"/>
        <v>16</v>
      </c>
      <c r="U227">
        <f t="shared" si="80"/>
        <v>208</v>
      </c>
      <c r="V227">
        <f>($T$12*'10-day-rainfall'!X214+$T$13*'10-day-rainfall'!Y214+$T$14*'10-day-rainfall'!Z214+$T$15*'10-day-rainfall'!AA214)/12</f>
        <v>777.21420850261813</v>
      </c>
      <c r="Y227">
        <f t="shared" si="76"/>
        <v>9.1949594493524298</v>
      </c>
      <c r="Z227">
        <f t="shared" si="77"/>
        <v>168.76300695480433</v>
      </c>
      <c r="AA227">
        <f t="shared" si="81"/>
        <v>19.37540947210217</v>
      </c>
      <c r="AB227">
        <f t="shared" si="72"/>
        <v>23733673.605632253</v>
      </c>
      <c r="AC227">
        <f t="shared" si="78"/>
        <v>24002571.281101115</v>
      </c>
      <c r="AD227">
        <f t="shared" si="74"/>
        <v>9.2942372409037457</v>
      </c>
      <c r="AE227">
        <f t="shared" si="82"/>
        <v>19.387684660721085</v>
      </c>
      <c r="AF227">
        <f t="shared" si="79"/>
        <v>24271424.765890952</v>
      </c>
      <c r="AG227">
        <f t="shared" si="83"/>
        <v>0</v>
      </c>
      <c r="AH227">
        <f t="shared" si="84"/>
        <v>0</v>
      </c>
    </row>
    <row r="228" spans="19:34" x14ac:dyDescent="0.25">
      <c r="S228">
        <f t="shared" si="68"/>
        <v>9</v>
      </c>
      <c r="T228">
        <f t="shared" si="69"/>
        <v>17</v>
      </c>
      <c r="U228">
        <f t="shared" si="80"/>
        <v>209</v>
      </c>
      <c r="V228">
        <f>($T$12*'10-day-rainfall'!X215+$T$13*'10-day-rainfall'!Y215+$T$14*'10-day-rainfall'!Z215+$T$15*'10-day-rainfall'!AA215)/12</f>
        <v>791.16156444929618</v>
      </c>
      <c r="Y228">
        <f t="shared" si="76"/>
        <v>9.3933983346098948</v>
      </c>
      <c r="Z228">
        <f t="shared" si="77"/>
        <v>69.616369751044843</v>
      </c>
      <c r="AA228">
        <f t="shared" si="81"/>
        <v>19.399945420251292</v>
      </c>
      <c r="AB228">
        <f t="shared" si="72"/>
        <v>24271424.765890948</v>
      </c>
      <c r="AC228">
        <f t="shared" si="78"/>
        <v>24361814.329686377</v>
      </c>
      <c r="AD228">
        <f t="shared" si="74"/>
        <v>9.426719466859371</v>
      </c>
      <c r="AE228">
        <f t="shared" si="82"/>
        <v>19.404065406977093</v>
      </c>
      <c r="AF228">
        <f t="shared" si="79"/>
        <v>24452189.061529592</v>
      </c>
      <c r="AG228">
        <f t="shared" si="83"/>
        <v>0</v>
      </c>
      <c r="AH228">
        <f t="shared" si="84"/>
        <v>0</v>
      </c>
    </row>
    <row r="229" spans="19:34" x14ac:dyDescent="0.25">
      <c r="S229">
        <f t="shared" si="68"/>
        <v>9</v>
      </c>
      <c r="T229">
        <f t="shared" si="69"/>
        <v>18</v>
      </c>
      <c r="U229">
        <f t="shared" si="80"/>
        <v>210</v>
      </c>
      <c r="V229">
        <f>($T$12*'10-day-rainfall'!X216+$T$13*'10-day-rainfall'!Y216+$T$14*'10-day-rainfall'!Z216+$T$15*'10-day-rainfall'!AA216)/12</f>
        <v>796.91498343698584</v>
      </c>
      <c r="Y229">
        <f t="shared" si="76"/>
        <v>9.4600103641232334</v>
      </c>
      <c r="Z229">
        <f t="shared" si="77"/>
        <v>46.617271481714148</v>
      </c>
      <c r="AA229">
        <f t="shared" si="81"/>
        <v>19.408181655302336</v>
      </c>
      <c r="AB229">
        <f t="shared" si="72"/>
        <v>24452189.061529592</v>
      </c>
      <c r="AC229">
        <f t="shared" si="78"/>
        <v>24501165.423217133</v>
      </c>
      <c r="AD229">
        <f t="shared" si="74"/>
        <v>9.478051546564874</v>
      </c>
      <c r="AE229">
        <f t="shared" si="82"/>
        <v>19.410412354776195</v>
      </c>
      <c r="AF229">
        <f t="shared" si="79"/>
        <v>24550133.754386567</v>
      </c>
      <c r="AG229">
        <f t="shared" si="83"/>
        <v>0</v>
      </c>
      <c r="AH229">
        <f t="shared" si="84"/>
        <v>0</v>
      </c>
    </row>
    <row r="230" spans="19:34" x14ac:dyDescent="0.25">
      <c r="S230">
        <f t="shared" si="68"/>
        <v>9</v>
      </c>
      <c r="T230">
        <f t="shared" si="69"/>
        <v>19</v>
      </c>
      <c r="U230">
        <f t="shared" si="80"/>
        <v>211</v>
      </c>
      <c r="V230">
        <f>($T$12*'10-day-rainfall'!X217+$T$13*'10-day-rainfall'!Y217+$T$14*'10-day-rainfall'!Z217+$T$15*'10-day-rainfall'!AA217)/12</f>
        <v>800.76765050159031</v>
      </c>
      <c r="Y230">
        <f t="shared" si="76"/>
        <v>9.4960897708438967</v>
      </c>
      <c r="Z230">
        <f t="shared" si="77"/>
        <v>34.618274625368258</v>
      </c>
      <c r="AA230">
        <f t="shared" si="81"/>
        <v>19.41264268848845</v>
      </c>
      <c r="AB230">
        <f t="shared" si="72"/>
        <v>24550133.754386567</v>
      </c>
      <c r="AC230">
        <f t="shared" si="78"/>
        <v>24577503.89187295</v>
      </c>
      <c r="AD230">
        <f t="shared" si="74"/>
        <v>9.5061719743157447</v>
      </c>
      <c r="AE230">
        <f t="shared" si="82"/>
        <v>19.413889301123334</v>
      </c>
      <c r="AF230">
        <f t="shared" si="79"/>
        <v>24604869.541553847</v>
      </c>
      <c r="AG230">
        <f t="shared" si="83"/>
        <v>0</v>
      </c>
      <c r="AH230">
        <f t="shared" si="84"/>
        <v>0</v>
      </c>
    </row>
    <row r="231" spans="19:34" x14ac:dyDescent="0.25">
      <c r="S231">
        <f t="shared" si="68"/>
        <v>9</v>
      </c>
      <c r="T231">
        <f t="shared" si="69"/>
        <v>20</v>
      </c>
      <c r="U231">
        <f t="shared" si="80"/>
        <v>212</v>
      </c>
      <c r="V231">
        <f>($T$12*'10-day-rainfall'!X218+$T$13*'10-day-rainfall'!Y218+$T$14*'10-day-rainfall'!Z218+$T$15*'10-day-rainfall'!AA218)/12</f>
        <v>803.62866493343893</v>
      </c>
      <c r="Y231">
        <f t="shared" si="76"/>
        <v>9.5162525246366698</v>
      </c>
      <c r="Z231">
        <f t="shared" si="77"/>
        <v>27.095438713777707</v>
      </c>
      <c r="AA231">
        <f t="shared" si="81"/>
        <v>19.415135709354605</v>
      </c>
      <c r="AB231">
        <f t="shared" si="72"/>
        <v>24604869.541553847</v>
      </c>
      <c r="AC231">
        <f t="shared" si="78"/>
        <v>24618694.08696181</v>
      </c>
      <c r="AD231">
        <f t="shared" si="74"/>
        <v>9.5213450047083619</v>
      </c>
      <c r="AE231">
        <f t="shared" si="82"/>
        <v>19.415765368339169</v>
      </c>
      <c r="AF231">
        <f t="shared" si="79"/>
        <v>24632516.365597427</v>
      </c>
      <c r="AG231">
        <f t="shared" si="83"/>
        <v>0</v>
      </c>
      <c r="AH231">
        <f t="shared" si="84"/>
        <v>0</v>
      </c>
    </row>
    <row r="232" spans="19:34" x14ac:dyDescent="0.25">
      <c r="S232">
        <f t="shared" si="68"/>
        <v>9</v>
      </c>
      <c r="T232">
        <f t="shared" si="69"/>
        <v>21</v>
      </c>
      <c r="U232">
        <f t="shared" si="80"/>
        <v>213</v>
      </c>
      <c r="V232">
        <f>($T$12*'10-day-rainfall'!X219+$T$13*'10-day-rainfall'!Y219+$T$14*'10-day-rainfall'!Z219+$T$15*'10-day-rainfall'!AA219)/12</f>
        <v>805.86795738912303</v>
      </c>
      <c r="Y232">
        <f t="shared" si="76"/>
        <v>9.5264328854865763</v>
      </c>
      <c r="Z232">
        <f t="shared" si="77"/>
        <v>21.925282242923924</v>
      </c>
      <c r="AA232">
        <f t="shared" si="81"/>
        <v>19.416394458644735</v>
      </c>
      <c r="AB232">
        <f t="shared" si="72"/>
        <v>24632516.365597427</v>
      </c>
      <c r="AC232">
        <f t="shared" si="78"/>
        <v>24637032.363609128</v>
      </c>
      <c r="AD232">
        <f t="shared" si="74"/>
        <v>9.5280945994177646</v>
      </c>
      <c r="AE232">
        <f t="shared" si="82"/>
        <v>19.416599921030809</v>
      </c>
      <c r="AF232">
        <f t="shared" si="79"/>
        <v>24641547.62195624</v>
      </c>
      <c r="AG232">
        <f t="shared" si="83"/>
        <v>0</v>
      </c>
      <c r="AH232">
        <f t="shared" si="84"/>
        <v>0</v>
      </c>
    </row>
    <row r="233" spans="19:34" x14ac:dyDescent="0.25">
      <c r="S233">
        <f t="shared" si="68"/>
        <v>9</v>
      </c>
      <c r="T233">
        <f t="shared" si="69"/>
        <v>22</v>
      </c>
      <c r="U233">
        <f t="shared" si="80"/>
        <v>214</v>
      </c>
      <c r="V233">
        <f>($T$12*'10-day-rainfall'!X220+$T$13*'10-day-rainfall'!Y220+$T$14*'10-day-rainfall'!Z220+$T$15*'10-day-rainfall'!AA220)/12</f>
        <v>807.6799641860589</v>
      </c>
      <c r="Y233">
        <f t="shared" si="76"/>
        <v>9.5297560411807734</v>
      </c>
      <c r="Z233">
        <f t="shared" si="77"/>
        <v>18.164910320068987</v>
      </c>
      <c r="AA233">
        <f t="shared" si="81"/>
        <v>19.416805349764683</v>
      </c>
      <c r="AB233">
        <f t="shared" si="72"/>
        <v>24641547.62195624</v>
      </c>
      <c r="AC233">
        <f t="shared" si="78"/>
        <v>24639294.210902788</v>
      </c>
      <c r="AD233">
        <f t="shared" si="74"/>
        <v>9.5289268724055631</v>
      </c>
      <c r="AE233">
        <f t="shared" si="82"/>
        <v>19.416702827307709</v>
      </c>
      <c r="AF233">
        <f t="shared" si="79"/>
        <v>24637041.16893018</v>
      </c>
      <c r="AG233">
        <f t="shared" si="83"/>
        <v>0</v>
      </c>
      <c r="AH233">
        <f t="shared" si="84"/>
        <v>0</v>
      </c>
    </row>
    <row r="234" spans="19:34" x14ac:dyDescent="0.25">
      <c r="S234">
        <f t="shared" si="68"/>
        <v>9</v>
      </c>
      <c r="T234">
        <f t="shared" si="69"/>
        <v>23</v>
      </c>
      <c r="U234">
        <f t="shared" si="80"/>
        <v>215</v>
      </c>
      <c r="V234">
        <f>($T$12*'10-day-rainfall'!X221+$T$13*'10-day-rainfall'!Y221+$T$14*'10-day-rainfall'!Z221+$T$15*'10-day-rainfall'!AA221)/12</f>
        <v>809.18119644391584</v>
      </c>
      <c r="Y234">
        <f t="shared" si="76"/>
        <v>9.5280978394379368</v>
      </c>
      <c r="Z234">
        <f t="shared" si="77"/>
        <v>15.320740348682193</v>
      </c>
      <c r="AA234">
        <f t="shared" si="81"/>
        <v>19.416600321642647</v>
      </c>
      <c r="AB234">
        <f t="shared" si="72"/>
        <v>24637041.168930177</v>
      </c>
      <c r="AC234">
        <f t="shared" si="78"/>
        <v>24629668.620978847</v>
      </c>
      <c r="AD234">
        <f t="shared" si="74"/>
        <v>9.5253850247716461</v>
      </c>
      <c r="AE234">
        <f t="shared" si="82"/>
        <v>19.416264896053537</v>
      </c>
      <c r="AF234">
        <f t="shared" si="79"/>
        <v>24622297.28055964</v>
      </c>
      <c r="AG234">
        <f t="shared" si="83"/>
        <v>0</v>
      </c>
      <c r="AH234">
        <f t="shared" si="84"/>
        <v>0</v>
      </c>
    </row>
    <row r="235" spans="19:34" x14ac:dyDescent="0.25">
      <c r="S235">
        <f t="shared" si="68"/>
        <v>9</v>
      </c>
      <c r="T235">
        <f t="shared" si="69"/>
        <v>24</v>
      </c>
      <c r="U235">
        <f t="shared" si="80"/>
        <v>216</v>
      </c>
      <c r="V235">
        <f>($T$12*'10-day-rainfall'!X222+$T$13*'10-day-rainfall'!Y222+$T$14*'10-day-rainfall'!Z222+$T$15*'10-day-rainfall'!AA222)/12</f>
        <v>810.44737333223668</v>
      </c>
      <c r="Y235">
        <f t="shared" si="76"/>
        <v>9.5226722954835683</v>
      </c>
      <c r="Z235">
        <f t="shared" si="77"/>
        <v>0</v>
      </c>
      <c r="AA235">
        <f t="shared" si="81"/>
        <v>19.415929481020999</v>
      </c>
      <c r="AB235">
        <f t="shared" si="72"/>
        <v>24622297.280559644</v>
      </c>
      <c r="AC235">
        <f t="shared" si="78"/>
        <v>24587348.607493807</v>
      </c>
      <c r="AD235">
        <f t="shared" si="74"/>
        <v>9.5097984239841598</v>
      </c>
      <c r="AE235">
        <f t="shared" si="82"/>
        <v>19.414337692984205</v>
      </c>
      <c r="AF235">
        <f t="shared" si="79"/>
        <v>24552405.664864901</v>
      </c>
      <c r="AG235">
        <f t="shared" si="83"/>
        <v>0</v>
      </c>
      <c r="AH235">
        <f t="shared" si="84"/>
        <v>0</v>
      </c>
    </row>
    <row r="236" spans="19:34" x14ac:dyDescent="0.25">
      <c r="S236">
        <f t="shared" si="68"/>
        <v>10</v>
      </c>
      <c r="T236">
        <f t="shared" si="69"/>
        <v>1</v>
      </c>
      <c r="U236">
        <f t="shared" si="80"/>
        <v>217</v>
      </c>
      <c r="V236">
        <f>($T$12*'10-day-rainfall'!X223+$T$13*'10-day-rainfall'!Y223+$T$14*'10-day-rainfall'!Z223+$T$15*'10-day-rainfall'!AA223)/12</f>
        <v>810.44737333223668</v>
      </c>
      <c r="Y236">
        <f t="shared" si="76"/>
        <v>9.4969266633777316</v>
      </c>
      <c r="Z236">
        <f t="shared" si="77"/>
        <v>0</v>
      </c>
      <c r="AA236">
        <f t="shared" si="81"/>
        <v>19.412746165948473</v>
      </c>
      <c r="AB236">
        <f t="shared" si="72"/>
        <v>24552405.664864901</v>
      </c>
      <c r="AC236">
        <f t="shared" si="78"/>
        <v>24517462.721766192</v>
      </c>
      <c r="AD236">
        <f t="shared" si="74"/>
        <v>9.4840549025982455</v>
      </c>
      <c r="AE236">
        <f t="shared" si="82"/>
        <v>19.411154638891347</v>
      </c>
      <c r="AF236">
        <f t="shared" si="79"/>
        <v>24482525.508164894</v>
      </c>
      <c r="AG236">
        <f t="shared" si="83"/>
        <v>0</v>
      </c>
      <c r="AH236">
        <f t="shared" si="84"/>
        <v>0</v>
      </c>
    </row>
    <row r="237" spans="19:34" x14ac:dyDescent="0.25">
      <c r="S237">
        <f t="shared" ref="S237:S300" si="85">S213+1</f>
        <v>10</v>
      </c>
      <c r="T237">
        <f t="shared" ref="T237:T300" si="86">T213</f>
        <v>2</v>
      </c>
      <c r="U237">
        <f t="shared" si="80"/>
        <v>218</v>
      </c>
      <c r="V237">
        <f>($T$12*'10-day-rainfall'!X224+$T$13*'10-day-rainfall'!Y224+$T$14*'10-day-rainfall'!Z224+$T$15*'10-day-rainfall'!AA224)/12</f>
        <v>810.44737333223668</v>
      </c>
      <c r="Y237">
        <f t="shared" si="76"/>
        <v>9.4711852523656521</v>
      </c>
      <c r="Z237">
        <f t="shared" si="77"/>
        <v>0</v>
      </c>
      <c r="AA237">
        <f t="shared" si="81"/>
        <v>19.409563372792494</v>
      </c>
      <c r="AB237">
        <f t="shared" si="72"/>
        <v>24482525.508164894</v>
      </c>
      <c r="AC237">
        <f t="shared" si="78"/>
        <v>24447588.294093866</v>
      </c>
      <c r="AD237">
        <f t="shared" si="74"/>
        <v>9.4583156019600292</v>
      </c>
      <c r="AE237">
        <f t="shared" si="82"/>
        <v>19.407972106672247</v>
      </c>
      <c r="AF237">
        <f t="shared" si="79"/>
        <v>24412656.808580875</v>
      </c>
      <c r="AG237">
        <f t="shared" si="83"/>
        <v>0</v>
      </c>
      <c r="AH237">
        <f t="shared" si="84"/>
        <v>0</v>
      </c>
    </row>
    <row r="238" spans="19:34" x14ac:dyDescent="0.25">
      <c r="S238">
        <f t="shared" si="85"/>
        <v>10</v>
      </c>
      <c r="T238">
        <f t="shared" si="86"/>
        <v>3</v>
      </c>
      <c r="U238">
        <f t="shared" si="80"/>
        <v>219</v>
      </c>
      <c r="V238">
        <f>($T$12*'10-day-rainfall'!X225+$T$13*'10-day-rainfall'!Y225+$T$14*'10-day-rainfall'!Z225+$T$15*'10-day-rainfall'!AA225)/12</f>
        <v>810.44737333223668</v>
      </c>
      <c r="Y238">
        <f t="shared" si="76"/>
        <v>9.4454480617552665</v>
      </c>
      <c r="Z238">
        <f t="shared" si="77"/>
        <v>0</v>
      </c>
      <c r="AA238">
        <f t="shared" si="81"/>
        <v>19.406381101467492</v>
      </c>
      <c r="AB238">
        <f t="shared" si="72"/>
        <v>24412656.808580872</v>
      </c>
      <c r="AC238">
        <f t="shared" si="78"/>
        <v>24377725.32259823</v>
      </c>
      <c r="AD238">
        <f t="shared" si="74"/>
        <v>9.4325805213775009</v>
      </c>
      <c r="AE238">
        <f t="shared" si="82"/>
        <v>19.404790096241342</v>
      </c>
      <c r="AF238">
        <f t="shared" si="79"/>
        <v>24342799.564234402</v>
      </c>
      <c r="AG238">
        <f t="shared" si="83"/>
        <v>0</v>
      </c>
      <c r="AH238">
        <f t="shared" si="84"/>
        <v>0</v>
      </c>
    </row>
    <row r="239" spans="19:34" x14ac:dyDescent="0.25">
      <c r="S239">
        <f t="shared" si="85"/>
        <v>10</v>
      </c>
      <c r="T239">
        <f t="shared" si="86"/>
        <v>4</v>
      </c>
      <c r="U239">
        <f t="shared" si="80"/>
        <v>220</v>
      </c>
      <c r="V239">
        <f>($T$12*'10-day-rainfall'!X226+$T$13*'10-day-rainfall'!Y226+$T$14*'10-day-rainfall'!Z226+$T$15*'10-day-rainfall'!AA226)/12</f>
        <v>810.44737333223668</v>
      </c>
      <c r="Y239">
        <f t="shared" si="76"/>
        <v>9.4197150908546217</v>
      </c>
      <c r="Z239">
        <f t="shared" si="77"/>
        <v>0</v>
      </c>
      <c r="AA239">
        <f t="shared" si="81"/>
        <v>19.403199351887906</v>
      </c>
      <c r="AB239">
        <f t="shared" si="72"/>
        <v>24342799.564234402</v>
      </c>
      <c r="AC239">
        <f t="shared" si="78"/>
        <v>24307873.805401005</v>
      </c>
      <c r="AD239">
        <f t="shared" si="74"/>
        <v>9.4068396203880802</v>
      </c>
      <c r="AE239">
        <f t="shared" si="82"/>
        <v>19.401607366147044</v>
      </c>
      <c r="AF239">
        <f t="shared" si="79"/>
        <v>24272953.777716272</v>
      </c>
      <c r="AG239">
        <f t="shared" si="83"/>
        <v>0</v>
      </c>
      <c r="AH239">
        <f t="shared" si="84"/>
        <v>0</v>
      </c>
    </row>
    <row r="240" spans="19:34" x14ac:dyDescent="0.25">
      <c r="S240">
        <f t="shared" si="85"/>
        <v>10</v>
      </c>
      <c r="T240">
        <f t="shared" si="86"/>
        <v>5</v>
      </c>
      <c r="U240">
        <f t="shared" si="80"/>
        <v>221</v>
      </c>
      <c r="V240">
        <f>($T$12*'10-day-rainfall'!X227+$T$13*'10-day-rainfall'!Y227+$T$14*'10-day-rainfall'!Z227+$T$15*'10-day-rainfall'!AA227)/12</f>
        <v>810.44737333223668</v>
      </c>
      <c r="Y240">
        <f t="shared" si="76"/>
        <v>9.3939621871881425</v>
      </c>
      <c r="Z240">
        <f t="shared" si="77"/>
        <v>0</v>
      </c>
      <c r="AA240">
        <f t="shared" si="81"/>
        <v>19.400015137724285</v>
      </c>
      <c r="AB240">
        <f t="shared" si="72"/>
        <v>24272953.777716272</v>
      </c>
      <c r="AC240">
        <f t="shared" si="78"/>
        <v>24238033.75046837</v>
      </c>
      <c r="AD240">
        <f t="shared" si="74"/>
        <v>9.3810847541492937</v>
      </c>
      <c r="AE240">
        <f t="shared" si="82"/>
        <v>19.398422909321443</v>
      </c>
      <c r="AF240">
        <f t="shared" si="79"/>
        <v>24203119.455242716</v>
      </c>
      <c r="AG240">
        <f t="shared" si="83"/>
        <v>0</v>
      </c>
      <c r="AH240">
        <f t="shared" si="84"/>
        <v>0</v>
      </c>
    </row>
    <row r="241" spans="19:34" x14ac:dyDescent="0.25">
      <c r="S241">
        <f t="shared" si="85"/>
        <v>10</v>
      </c>
      <c r="T241">
        <f t="shared" si="86"/>
        <v>6</v>
      </c>
      <c r="U241">
        <f t="shared" si="80"/>
        <v>222</v>
      </c>
      <c r="V241">
        <f>($T$12*'10-day-rainfall'!X228+$T$13*'10-day-rainfall'!Y228+$T$14*'10-day-rainfall'!Z228+$T$15*'10-day-rainfall'!AA228)/12</f>
        <v>810.44737333223668</v>
      </c>
      <c r="Y241">
        <f t="shared" si="76"/>
        <v>9.3682094349041183</v>
      </c>
      <c r="Z241">
        <f t="shared" si="77"/>
        <v>0</v>
      </c>
      <c r="AA241">
        <f t="shared" si="81"/>
        <v>19.396830942278328</v>
      </c>
      <c r="AB241">
        <f t="shared" si="72"/>
        <v>24203119.455242716</v>
      </c>
      <c r="AC241">
        <f t="shared" si="78"/>
        <v>24168205.159546614</v>
      </c>
      <c r="AD241">
        <f t="shared" si="74"/>
        <v>9.3553341154854568</v>
      </c>
      <c r="AE241">
        <f t="shared" si="82"/>
        <v>19.395238975213758</v>
      </c>
      <c r="AF241">
        <f t="shared" si="79"/>
        <v>24133296.594931945</v>
      </c>
      <c r="AG241">
        <f t="shared" si="83"/>
        <v>0</v>
      </c>
      <c r="AH241">
        <f t="shared" si="84"/>
        <v>0</v>
      </c>
    </row>
    <row r="242" spans="19:34" x14ac:dyDescent="0.25">
      <c r="S242">
        <f t="shared" si="85"/>
        <v>10</v>
      </c>
      <c r="T242">
        <f t="shared" si="86"/>
        <v>7</v>
      </c>
      <c r="U242">
        <f t="shared" si="80"/>
        <v>223</v>
      </c>
      <c r="V242">
        <f>($T$12*'10-day-rainfall'!X229+$T$13*'10-day-rainfall'!Y229+$T$14*'10-day-rainfall'!Z229+$T$15*'10-day-rainfall'!AA229)/12</f>
        <v>810.44737333223668</v>
      </c>
      <c r="Y242">
        <f t="shared" si="76"/>
        <v>9.3424609095135249</v>
      </c>
      <c r="Z242">
        <f t="shared" si="77"/>
        <v>0</v>
      </c>
      <c r="AA242">
        <f t="shared" si="81"/>
        <v>19.393647269466012</v>
      </c>
      <c r="AB242">
        <f t="shared" si="72"/>
        <v>24133296.594931945</v>
      </c>
      <c r="AC242">
        <f t="shared" si="78"/>
        <v>24098388.029846907</v>
      </c>
      <c r="AD242">
        <f t="shared" si="74"/>
        <v>9.3295877033681354</v>
      </c>
      <c r="AE242">
        <f t="shared" si="82"/>
        <v>19.392055563696822</v>
      </c>
      <c r="AF242">
        <f t="shared" si="79"/>
        <v>24063485.194902636</v>
      </c>
      <c r="AG242">
        <f t="shared" si="83"/>
        <v>0</v>
      </c>
      <c r="AH242">
        <f t="shared" si="84"/>
        <v>0</v>
      </c>
    </row>
    <row r="243" spans="19:34" x14ac:dyDescent="0.25">
      <c r="S243">
        <f t="shared" si="85"/>
        <v>10</v>
      </c>
      <c r="T243">
        <f t="shared" si="86"/>
        <v>8</v>
      </c>
      <c r="U243">
        <f t="shared" si="80"/>
        <v>224</v>
      </c>
      <c r="V243">
        <f>($T$12*'10-day-rainfall'!X230+$T$13*'10-day-rainfall'!Y230+$T$14*'10-day-rainfall'!Z230+$T$15*'10-day-rainfall'!AA230)/12</f>
        <v>810.44737333223668</v>
      </c>
      <c r="Y243">
        <f t="shared" si="76"/>
        <v>9.3167166103225867</v>
      </c>
      <c r="Z243">
        <f t="shared" si="77"/>
        <v>0</v>
      </c>
      <c r="AA243">
        <f t="shared" si="81"/>
        <v>19.390464119201564</v>
      </c>
      <c r="AB243">
        <f t="shared" si="72"/>
        <v>24063485.194902636</v>
      </c>
      <c r="AC243">
        <f t="shared" si="78"/>
        <v>24028582.359488074</v>
      </c>
      <c r="AD243">
        <f t="shared" si="74"/>
        <v>9.3038398581746016</v>
      </c>
      <c r="AE243">
        <f t="shared" si="82"/>
        <v>19.388871974987378</v>
      </c>
      <c r="AF243">
        <f t="shared" si="79"/>
        <v>23993685.255792681</v>
      </c>
      <c r="AG243">
        <f t="shared" si="83"/>
        <v>0</v>
      </c>
      <c r="AH243">
        <f t="shared" si="84"/>
        <v>0</v>
      </c>
    </row>
    <row r="244" spans="19:34" x14ac:dyDescent="0.25">
      <c r="S244">
        <f t="shared" si="85"/>
        <v>10</v>
      </c>
      <c r="T244">
        <f t="shared" si="86"/>
        <v>9</v>
      </c>
      <c r="U244">
        <f t="shared" si="80"/>
        <v>225</v>
      </c>
      <c r="V244">
        <f>($T$12*'10-day-rainfall'!X231+$T$13*'10-day-rainfall'!Y231+$T$14*'10-day-rainfall'!Z231+$T$15*'10-day-rainfall'!AA231)/12</f>
        <v>810.44737333223668</v>
      </c>
      <c r="Y244">
        <f t="shared" si="76"/>
        <v>9.2909567502287107</v>
      </c>
      <c r="Z244">
        <f t="shared" si="77"/>
        <v>0</v>
      </c>
      <c r="AA244">
        <f t="shared" si="81"/>
        <v>19.387279044911452</v>
      </c>
      <c r="AB244">
        <f t="shared" si="72"/>
        <v>23993685.255792681</v>
      </c>
      <c r="AC244">
        <f t="shared" si="78"/>
        <v>23958788.153511841</v>
      </c>
      <c r="AD244">
        <f t="shared" si="74"/>
        <v>9.2780736428050385</v>
      </c>
      <c r="AE244">
        <f t="shared" si="82"/>
        <v>19.385686114900093</v>
      </c>
      <c r="AF244">
        <f t="shared" si="79"/>
        <v>23923896.78577904</v>
      </c>
      <c r="AG244">
        <f t="shared" si="83"/>
        <v>0</v>
      </c>
      <c r="AH244">
        <f t="shared" si="84"/>
        <v>0</v>
      </c>
    </row>
    <row r="245" spans="19:34" x14ac:dyDescent="0.25">
      <c r="S245">
        <f t="shared" si="85"/>
        <v>10</v>
      </c>
      <c r="T245">
        <f t="shared" si="86"/>
        <v>10</v>
      </c>
      <c r="U245">
        <f t="shared" si="80"/>
        <v>226</v>
      </c>
      <c r="V245">
        <f>($T$12*'10-day-rainfall'!X232+$T$13*'10-day-rainfall'!Y232+$T$14*'10-day-rainfall'!Z232+$T$15*'10-day-rainfall'!AA232)/12</f>
        <v>810.44737333223668</v>
      </c>
      <c r="Y245">
        <f t="shared" si="76"/>
        <v>9.2651926524281567</v>
      </c>
      <c r="Z245">
        <f t="shared" si="77"/>
        <v>0</v>
      </c>
      <c r="AA245">
        <f t="shared" si="81"/>
        <v>19.384093446650692</v>
      </c>
      <c r="AB245">
        <f t="shared" si="72"/>
        <v>23923896.78577904</v>
      </c>
      <c r="AC245">
        <f t="shared" si="78"/>
        <v>23889005.417575069</v>
      </c>
      <c r="AD245">
        <f t="shared" si="74"/>
        <v>9.2523116618773305</v>
      </c>
      <c r="AE245">
        <f t="shared" si="82"/>
        <v>19.382500778379779</v>
      </c>
      <c r="AF245">
        <f t="shared" si="79"/>
        <v>23854119.782976873</v>
      </c>
      <c r="AG245">
        <f t="shared" si="83"/>
        <v>0</v>
      </c>
      <c r="AH245">
        <f t="shared" si="84"/>
        <v>0</v>
      </c>
    </row>
    <row r="246" spans="19:34" x14ac:dyDescent="0.25">
      <c r="S246">
        <f t="shared" si="85"/>
        <v>10</v>
      </c>
      <c r="T246">
        <f t="shared" si="86"/>
        <v>11</v>
      </c>
      <c r="U246">
        <f t="shared" si="80"/>
        <v>227</v>
      </c>
      <c r="V246">
        <f>($T$12*'10-day-rainfall'!X233+$T$13*'10-day-rainfall'!Y233+$T$14*'10-day-rainfall'!Z233+$T$15*'10-day-rainfall'!AA233)/12</f>
        <v>810.44737333223668</v>
      </c>
      <c r="Y246">
        <f t="shared" si="76"/>
        <v>9.2394327880254377</v>
      </c>
      <c r="Z246">
        <f t="shared" si="77"/>
        <v>0</v>
      </c>
      <c r="AA246">
        <f t="shared" si="81"/>
        <v>19.380908371827811</v>
      </c>
      <c r="AB246">
        <f t="shared" si="72"/>
        <v>23854119.782976873</v>
      </c>
      <c r="AC246">
        <f t="shared" si="78"/>
        <v>23819234.147907585</v>
      </c>
      <c r="AD246">
        <f t="shared" si="74"/>
        <v>9.2265539139996289</v>
      </c>
      <c r="AE246">
        <f t="shared" si="82"/>
        <v>19.379315965254342</v>
      </c>
      <c r="AF246">
        <f t="shared" si="79"/>
        <v>23784354.245501958</v>
      </c>
      <c r="AG246">
        <f t="shared" si="83"/>
        <v>0</v>
      </c>
      <c r="AH246">
        <f t="shared" si="84"/>
        <v>0</v>
      </c>
    </row>
    <row r="247" spans="19:34" x14ac:dyDescent="0.25">
      <c r="S247">
        <f t="shared" si="85"/>
        <v>10</v>
      </c>
      <c r="T247">
        <f t="shared" si="86"/>
        <v>12</v>
      </c>
      <c r="U247">
        <f t="shared" si="80"/>
        <v>228</v>
      </c>
      <c r="V247">
        <f>($T$12*'10-day-rainfall'!X234+$T$13*'10-day-rainfall'!Y234+$T$14*'10-day-rainfall'!Z234+$T$15*'10-day-rainfall'!AA234)/12</f>
        <v>810.44737333223668</v>
      </c>
      <c r="Y247">
        <f t="shared" si="76"/>
        <v>9.2136771563249482</v>
      </c>
      <c r="Z247">
        <f t="shared" si="77"/>
        <v>0</v>
      </c>
      <c r="AA247">
        <f t="shared" si="81"/>
        <v>19.37772382035681</v>
      </c>
      <c r="AB247">
        <f t="shared" si="72"/>
        <v>23784354.245501962</v>
      </c>
      <c r="AC247">
        <f t="shared" si="78"/>
        <v>23749474.34262532</v>
      </c>
      <c r="AD247">
        <f t="shared" si="74"/>
        <v>9.2007990806781894</v>
      </c>
      <c r="AE247">
        <f t="shared" si="82"/>
        <v>19.376131512498802</v>
      </c>
      <c r="AF247">
        <f t="shared" si="79"/>
        <v>23714600.172056966</v>
      </c>
      <c r="AG247">
        <f t="shared" si="83"/>
        <v>0</v>
      </c>
      <c r="AH247">
        <f t="shared" si="84"/>
        <v>0</v>
      </c>
    </row>
    <row r="248" spans="19:34" x14ac:dyDescent="0.25">
      <c r="S248">
        <f t="shared" si="85"/>
        <v>10</v>
      </c>
      <c r="T248">
        <f t="shared" si="86"/>
        <v>13</v>
      </c>
      <c r="U248">
        <f t="shared" si="80"/>
        <v>229</v>
      </c>
      <c r="V248">
        <f>($T$12*'10-day-rainfall'!X235+$T$13*'10-day-rainfall'!Y235+$T$14*'10-day-rainfall'!Z235+$T$15*'10-day-rainfall'!AA235)/12</f>
        <v>810.44737333223668</v>
      </c>
      <c r="Y248">
        <f t="shared" si="76"/>
        <v>9.1879102958702283</v>
      </c>
      <c r="Z248">
        <f t="shared" si="77"/>
        <v>0</v>
      </c>
      <c r="AA248">
        <f t="shared" si="81"/>
        <v>19.374537880508061</v>
      </c>
      <c r="AB248">
        <f t="shared" si="72"/>
        <v>23714600.172056966</v>
      </c>
      <c r="AC248">
        <f t="shared" si="78"/>
        <v>23679726.003872052</v>
      </c>
      <c r="AD248">
        <f t="shared" si="74"/>
        <v>9.1750215119431395</v>
      </c>
      <c r="AE248">
        <f t="shared" si="82"/>
        <v>19.372944248626236</v>
      </c>
      <c r="AF248">
        <f t="shared" si="79"/>
        <v>23644857.572761912</v>
      </c>
      <c r="AG248">
        <f t="shared" si="83"/>
        <v>0</v>
      </c>
      <c r="AH248">
        <f t="shared" si="84"/>
        <v>0</v>
      </c>
    </row>
    <row r="249" spans="19:34" x14ac:dyDescent="0.25">
      <c r="S249">
        <f t="shared" si="85"/>
        <v>10</v>
      </c>
      <c r="T249">
        <f t="shared" si="86"/>
        <v>14</v>
      </c>
      <c r="U249">
        <f t="shared" si="80"/>
        <v>230</v>
      </c>
      <c r="V249">
        <f>($T$12*'10-day-rainfall'!X236+$T$13*'10-day-rainfall'!Y236+$T$14*'10-day-rainfall'!Z236+$T$15*'10-day-rainfall'!AA236)/12</f>
        <v>810.44737333223668</v>
      </c>
      <c r="Y249">
        <f t="shared" si="76"/>
        <v>9.162134848322312</v>
      </c>
      <c r="Z249">
        <f t="shared" si="77"/>
        <v>0</v>
      </c>
      <c r="AA249">
        <f t="shared" si="81"/>
        <v>19.371350878909379</v>
      </c>
      <c r="AB249">
        <f t="shared" si="72"/>
        <v>23644857.572761916</v>
      </c>
      <c r="AC249">
        <f t="shared" si="78"/>
        <v>23609989.141179878</v>
      </c>
      <c r="AD249">
        <f t="shared" si="74"/>
        <v>9.1492481845270799</v>
      </c>
      <c r="AE249">
        <f t="shared" si="82"/>
        <v>19.36975750917096</v>
      </c>
      <c r="AF249">
        <f t="shared" si="79"/>
        <v>23575126.445728902</v>
      </c>
      <c r="AG249">
        <f t="shared" si="83"/>
        <v>0</v>
      </c>
      <c r="AH249">
        <f t="shared" si="84"/>
        <v>0</v>
      </c>
    </row>
    <row r="250" spans="19:34" x14ac:dyDescent="0.25">
      <c r="S250">
        <f t="shared" si="85"/>
        <v>10</v>
      </c>
      <c r="T250">
        <f t="shared" si="86"/>
        <v>15</v>
      </c>
      <c r="U250">
        <f t="shared" si="80"/>
        <v>231</v>
      </c>
      <c r="V250">
        <f>($T$12*'10-day-rainfall'!X237+$T$13*'10-day-rainfall'!Y237+$T$14*'10-day-rainfall'!Z237+$T$15*'10-day-rainfall'!AA237)/12</f>
        <v>810.44737333223668</v>
      </c>
      <c r="Y250">
        <f t="shared" si="76"/>
        <v>9.136363640689332</v>
      </c>
      <c r="Z250">
        <f t="shared" si="77"/>
        <v>0</v>
      </c>
      <c r="AA250">
        <f t="shared" si="81"/>
        <v>19.368164401554388</v>
      </c>
      <c r="AB250">
        <f t="shared" ref="AB250:AB313" si="87">VLOOKUP($Y250,$C$20:$H$120,6)+($Y250-VLOOKUP(VLOOKUP($Y250,$C$20:$N$120,12),$A$20:$C$120,3,FALSE))*(VLOOKUP(VLOOKUP($Y250,$C$20:$N$120,12)+1,$A$20:$H$120,8,FALSE)-VLOOKUP($Y250,$C$20:$H$120,6))/(VLOOKUP(VLOOKUP($Y250,$C$20:$N$120,12)+1,$A$20:$C$120,3,FALSE)-VLOOKUP(VLOOKUP($Y250,$C$20:$N$120,12),$A$20:$C$120,3,FALSE))</f>
        <v>23575126.445728902</v>
      </c>
      <c r="AC250">
        <f t="shared" si="78"/>
        <v>23540263.749806102</v>
      </c>
      <c r="AD250">
        <f t="shared" ref="AD250:AD313" si="88">VLOOKUP($AC250,$H$20:$I$120,2)+($AC250-VLOOKUP(VLOOKUP($AC250,$H$20:$N$120,7),$A$20:$H$120,8,FALSE))*(VLOOKUP(VLOOKUP($AC250,$H$20:$N$120,7)+1,$A$20:$I$120,9,FALSE)-VLOOKUP($AC250,$H$20:$I$120,2))/(VLOOKUP(VLOOKUP($AC250,$H$20:$N$120,7)+1,$A$20:$H$120,8,FALSE)-VLOOKUP(VLOOKUP($AC250,$H$20:$N$120,7),$A$20:$H$120,8,FALSE))</f>
        <v>9.1234790966772064</v>
      </c>
      <c r="AE250">
        <f t="shared" si="82"/>
        <v>19.366571293916252</v>
      </c>
      <c r="AF250">
        <f t="shared" si="79"/>
        <v>23505406.789070804</v>
      </c>
      <c r="AG250">
        <f t="shared" si="83"/>
        <v>0</v>
      </c>
      <c r="AH250">
        <f t="shared" si="84"/>
        <v>0</v>
      </c>
    </row>
    <row r="251" spans="19:34" x14ac:dyDescent="0.25">
      <c r="S251">
        <f t="shared" si="85"/>
        <v>10</v>
      </c>
      <c r="T251">
        <f t="shared" si="86"/>
        <v>16</v>
      </c>
      <c r="U251">
        <f t="shared" si="80"/>
        <v>232</v>
      </c>
      <c r="V251">
        <f>($T$12*'10-day-rainfall'!X238+$T$13*'10-day-rainfall'!Y238+$T$14*'10-day-rainfall'!Z238+$T$15*'10-day-rainfall'!AA238)/12</f>
        <v>810.44737333223668</v>
      </c>
      <c r="Y251">
        <f t="shared" si="76"/>
        <v>9.1105966722738447</v>
      </c>
      <c r="Z251">
        <f t="shared" si="77"/>
        <v>0</v>
      </c>
      <c r="AA251">
        <f t="shared" si="81"/>
        <v>19.364978448356847</v>
      </c>
      <c r="AB251">
        <f t="shared" si="87"/>
        <v>23505406.789070804</v>
      </c>
      <c r="AC251">
        <f t="shared" si="78"/>
        <v>23470549.82786376</v>
      </c>
      <c r="AD251">
        <f t="shared" si="88"/>
        <v>9.0977142476961355</v>
      </c>
      <c r="AE251">
        <f t="shared" si="82"/>
        <v>19.363385602775885</v>
      </c>
      <c r="AF251">
        <f t="shared" si="79"/>
        <v>23435698.60090081</v>
      </c>
      <c r="AG251">
        <f t="shared" si="83"/>
        <v>0</v>
      </c>
      <c r="AH251">
        <f t="shared" si="84"/>
        <v>0</v>
      </c>
    </row>
    <row r="252" spans="19:34" x14ac:dyDescent="0.25">
      <c r="S252">
        <f t="shared" si="85"/>
        <v>10</v>
      </c>
      <c r="T252">
        <f t="shared" si="86"/>
        <v>17</v>
      </c>
      <c r="U252">
        <f t="shared" si="80"/>
        <v>233</v>
      </c>
      <c r="V252">
        <f>($T$12*'10-day-rainfall'!X239+$T$13*'10-day-rainfall'!Y239+$T$14*'10-day-rainfall'!Z239+$T$15*'10-day-rainfall'!AA239)/12</f>
        <v>810.44737333223668</v>
      </c>
      <c r="Y252">
        <f t="shared" si="76"/>
        <v>9.0848227678964051</v>
      </c>
      <c r="Z252">
        <f t="shared" si="77"/>
        <v>0</v>
      </c>
      <c r="AA252">
        <f t="shared" si="81"/>
        <v>19.361791637563265</v>
      </c>
      <c r="AB252">
        <f t="shared" si="87"/>
        <v>23435698.60090081</v>
      </c>
      <c r="AC252">
        <f t="shared" si="78"/>
        <v>23400847.375953197</v>
      </c>
      <c r="AD252">
        <f t="shared" si="88"/>
        <v>9.0719283053541826</v>
      </c>
      <c r="AE252">
        <f t="shared" si="82"/>
        <v>19.360197303549864</v>
      </c>
      <c r="AF252">
        <f t="shared" si="79"/>
        <v>23366001.890608031</v>
      </c>
      <c r="AG252">
        <f t="shared" si="83"/>
        <v>0</v>
      </c>
      <c r="AH252">
        <f t="shared" si="84"/>
        <v>0</v>
      </c>
    </row>
    <row r="253" spans="19:34" x14ac:dyDescent="0.25">
      <c r="S253">
        <f t="shared" si="85"/>
        <v>10</v>
      </c>
      <c r="T253">
        <f t="shared" si="86"/>
        <v>18</v>
      </c>
      <c r="U253">
        <f t="shared" si="80"/>
        <v>234</v>
      </c>
      <c r="V253">
        <f>($T$12*'10-day-rainfall'!X240+$T$13*'10-day-rainfall'!Y240+$T$14*'10-day-rainfall'!Z240+$T$15*'10-day-rainfall'!AA240)/12</f>
        <v>810.44737333223668</v>
      </c>
      <c r="Y253">
        <f t="shared" si="76"/>
        <v>9.0590359663840516</v>
      </c>
      <c r="Z253">
        <f t="shared" si="77"/>
        <v>0</v>
      </c>
      <c r="AA253">
        <f t="shared" si="81"/>
        <v>19.358603232105242</v>
      </c>
      <c r="AB253">
        <f t="shared" si="87"/>
        <v>23366001.890608028</v>
      </c>
      <c r="AC253">
        <f t="shared" si="78"/>
        <v>23331156.404790238</v>
      </c>
      <c r="AD253">
        <f t="shared" si="88"/>
        <v>9.0461436272390578</v>
      </c>
      <c r="AE253">
        <f t="shared" si="82"/>
        <v>19.357009160638995</v>
      </c>
      <c r="AF253">
        <f t="shared" si="79"/>
        <v>23296316.657629728</v>
      </c>
      <c r="AG253">
        <f t="shared" si="83"/>
        <v>0</v>
      </c>
      <c r="AH253">
        <f t="shared" si="84"/>
        <v>0</v>
      </c>
    </row>
    <row r="254" spans="19:34" x14ac:dyDescent="0.25">
      <c r="S254">
        <f t="shared" si="85"/>
        <v>10</v>
      </c>
      <c r="T254">
        <f t="shared" si="86"/>
        <v>19</v>
      </c>
      <c r="U254">
        <f t="shared" si="80"/>
        <v>235</v>
      </c>
      <c r="V254">
        <f>($T$12*'10-day-rainfall'!X241+$T$13*'10-day-rainfall'!Y241+$T$14*'10-day-rainfall'!Z241+$T$15*'10-day-rainfall'!AA241)/12</f>
        <v>810.44737333223668</v>
      </c>
      <c r="Y254">
        <f t="shared" si="76"/>
        <v>9.0332534113164602</v>
      </c>
      <c r="Z254">
        <f t="shared" si="77"/>
        <v>0</v>
      </c>
      <c r="AA254">
        <f t="shared" si="81"/>
        <v>19.355415351698284</v>
      </c>
      <c r="AB254">
        <f t="shared" si="87"/>
        <v>23296316.657629728</v>
      </c>
      <c r="AC254">
        <f t="shared" si="78"/>
        <v>23261476.90999667</v>
      </c>
      <c r="AD254">
        <f t="shared" si="88"/>
        <v>9.0203631952190264</v>
      </c>
      <c r="AE254">
        <f t="shared" si="82"/>
        <v>19.353821542735957</v>
      </c>
      <c r="AF254">
        <f t="shared" si="79"/>
        <v>23226642.900075879</v>
      </c>
      <c r="AG254">
        <f t="shared" si="83"/>
        <v>0</v>
      </c>
      <c r="AH254">
        <f t="shared" si="84"/>
        <v>0</v>
      </c>
    </row>
    <row r="255" spans="19:34" x14ac:dyDescent="0.25">
      <c r="S255">
        <f t="shared" si="85"/>
        <v>10</v>
      </c>
      <c r="T255">
        <f t="shared" si="86"/>
        <v>20</v>
      </c>
      <c r="U255">
        <f t="shared" si="80"/>
        <v>236</v>
      </c>
      <c r="V255">
        <f>($T$12*'10-day-rainfall'!X242+$T$13*'10-day-rainfall'!Y242+$T$14*'10-day-rainfall'!Z242+$T$15*'10-day-rainfall'!AA242)/12</f>
        <v>810.44737333223668</v>
      </c>
      <c r="Y255">
        <f t="shared" si="76"/>
        <v>9.0074751019943484</v>
      </c>
      <c r="Z255">
        <f t="shared" si="77"/>
        <v>0</v>
      </c>
      <c r="AA255">
        <f t="shared" si="81"/>
        <v>19.352227996255934</v>
      </c>
      <c r="AB255">
        <f t="shared" si="87"/>
        <v>23226642.900075879</v>
      </c>
      <c r="AC255">
        <f t="shared" si="78"/>
        <v>23191808.889682617</v>
      </c>
      <c r="AD255">
        <f t="shared" si="88"/>
        <v>8.9945870085948627</v>
      </c>
      <c r="AE255">
        <f t="shared" si="82"/>
        <v>19.350634449754295</v>
      </c>
      <c r="AF255">
        <f t="shared" si="79"/>
        <v>23156980.616056763</v>
      </c>
      <c r="AG255">
        <f t="shared" si="83"/>
        <v>0</v>
      </c>
      <c r="AH255">
        <f t="shared" si="84"/>
        <v>0</v>
      </c>
    </row>
    <row r="256" spans="19:34" x14ac:dyDescent="0.25">
      <c r="S256">
        <f t="shared" si="85"/>
        <v>10</v>
      </c>
      <c r="T256">
        <f t="shared" si="86"/>
        <v>21</v>
      </c>
      <c r="U256">
        <f t="shared" si="80"/>
        <v>237</v>
      </c>
      <c r="V256">
        <f>($T$12*'10-day-rainfall'!X243+$T$13*'10-day-rainfall'!Y243+$T$14*'10-day-rainfall'!Z243+$T$15*'10-day-rainfall'!AA243)/12</f>
        <v>810.44737333223668</v>
      </c>
      <c r="Y256">
        <f t="shared" si="76"/>
        <v>8.9816941097330769</v>
      </c>
      <c r="Z256">
        <f t="shared" si="77"/>
        <v>0</v>
      </c>
      <c r="AA256">
        <f t="shared" si="81"/>
        <v>19.349040309081946</v>
      </c>
      <c r="AB256">
        <f t="shared" si="87"/>
        <v>23156980.616056763</v>
      </c>
      <c r="AC256">
        <f t="shared" si="78"/>
        <v>23122152.343500417</v>
      </c>
      <c r="AD256">
        <f t="shared" si="88"/>
        <v>8.9687939664709386</v>
      </c>
      <c r="AE256">
        <f t="shared" si="82"/>
        <v>19.34744527267673</v>
      </c>
      <c r="AF256">
        <f t="shared" si="79"/>
        <v>23087329.813075125</v>
      </c>
      <c r="AG256">
        <f t="shared" si="83"/>
        <v>0</v>
      </c>
      <c r="AH256">
        <f t="shared" si="84"/>
        <v>0</v>
      </c>
    </row>
    <row r="257" spans="19:34" x14ac:dyDescent="0.25">
      <c r="S257">
        <f t="shared" si="85"/>
        <v>10</v>
      </c>
      <c r="T257">
        <f t="shared" si="86"/>
        <v>22</v>
      </c>
      <c r="U257">
        <f t="shared" si="80"/>
        <v>238</v>
      </c>
      <c r="V257">
        <f>($T$12*'10-day-rainfall'!X244+$T$13*'10-day-rainfall'!Y244+$T$14*'10-day-rainfall'!Z244+$T$15*'10-day-rainfall'!AA244)/12</f>
        <v>810.44737333223668</v>
      </c>
      <c r="Y257">
        <f t="shared" si="76"/>
        <v>8.9558959500531081</v>
      </c>
      <c r="Z257">
        <f t="shared" si="77"/>
        <v>0</v>
      </c>
      <c r="AA257">
        <f t="shared" si="81"/>
        <v>19.345850499244882</v>
      </c>
      <c r="AB257">
        <f t="shared" si="87"/>
        <v>23087329.813075121</v>
      </c>
      <c r="AC257">
        <f t="shared" si="78"/>
        <v>23052507.28217648</v>
      </c>
      <c r="AD257">
        <f t="shared" si="88"/>
        <v>8.942997933459953</v>
      </c>
      <c r="AE257">
        <f t="shared" si="82"/>
        <v>19.344255725791353</v>
      </c>
      <c r="AF257">
        <f t="shared" si="79"/>
        <v>23017690.492462274</v>
      </c>
      <c r="AG257">
        <f t="shared" si="83"/>
        <v>0</v>
      </c>
      <c r="AH257">
        <f t="shared" si="84"/>
        <v>0</v>
      </c>
    </row>
    <row r="258" spans="19:34" x14ac:dyDescent="0.25">
      <c r="S258">
        <f t="shared" si="85"/>
        <v>10</v>
      </c>
      <c r="T258">
        <f t="shared" si="86"/>
        <v>23</v>
      </c>
      <c r="U258">
        <f t="shared" si="80"/>
        <v>239</v>
      </c>
      <c r="V258">
        <f>($T$12*'10-day-rainfall'!X245+$T$13*'10-day-rainfall'!Y245+$T$14*'10-day-rainfall'!Z245+$T$15*'10-day-rainfall'!AA245)/12</f>
        <v>810.44737333223668</v>
      </c>
      <c r="Y258">
        <f t="shared" si="76"/>
        <v>8.930102043360483</v>
      </c>
      <c r="Z258">
        <f t="shared" si="77"/>
        <v>0</v>
      </c>
      <c r="AA258">
        <f t="shared" si="81"/>
        <v>19.342661215267839</v>
      </c>
      <c r="AB258">
        <f t="shared" si="87"/>
        <v>23017690.49246227</v>
      </c>
      <c r="AC258">
        <f t="shared" si="78"/>
        <v>22982873.702274788</v>
      </c>
      <c r="AD258">
        <f t="shared" si="88"/>
        <v>8.9172061530857167</v>
      </c>
      <c r="AE258">
        <f t="shared" si="82"/>
        <v>19.341066704722653</v>
      </c>
      <c r="AF258">
        <f t="shared" si="79"/>
        <v>22948062.652325269</v>
      </c>
      <c r="AG258">
        <f t="shared" si="83"/>
        <v>0</v>
      </c>
      <c r="AH258">
        <f t="shared" si="84"/>
        <v>0</v>
      </c>
    </row>
    <row r="259" spans="19:34" x14ac:dyDescent="0.25">
      <c r="S259">
        <f t="shared" si="85"/>
        <v>10</v>
      </c>
      <c r="T259">
        <f t="shared" si="86"/>
        <v>24</v>
      </c>
      <c r="U259">
        <f t="shared" si="80"/>
        <v>240</v>
      </c>
      <c r="V259">
        <f>($T$12*'10-day-rainfall'!X246+$T$13*'10-day-rainfall'!Y246+$T$14*'10-day-rainfall'!Z246+$T$15*'10-day-rainfall'!AA246)/12</f>
        <v>810.44737333223668</v>
      </c>
      <c r="Y259">
        <f t="shared" si="76"/>
        <v>8.9043123889540698</v>
      </c>
      <c r="Z259">
        <f t="shared" si="77"/>
        <v>0</v>
      </c>
      <c r="AA259">
        <f t="shared" si="81"/>
        <v>19.339472457064133</v>
      </c>
      <c r="AB259">
        <f t="shared" si="87"/>
        <v>22948062.652325269</v>
      </c>
      <c r="AC259">
        <f t="shared" si="78"/>
        <v>22913251.601902552</v>
      </c>
      <c r="AD259">
        <f t="shared" si="88"/>
        <v>8.8914186246471534</v>
      </c>
      <c r="AE259">
        <f t="shared" si="82"/>
        <v>19.337878209383941</v>
      </c>
      <c r="AF259">
        <f t="shared" si="79"/>
        <v>22878446.290771488</v>
      </c>
      <c r="AG259">
        <f t="shared" si="83"/>
        <v>0</v>
      </c>
      <c r="AH259">
        <f t="shared" si="84"/>
        <v>0</v>
      </c>
    </row>
    <row r="260" spans="19:34" x14ac:dyDescent="0.25">
      <c r="S260">
        <f t="shared" si="85"/>
        <v>11</v>
      </c>
      <c r="T260">
        <f t="shared" si="86"/>
        <v>1</v>
      </c>
      <c r="U260">
        <f t="shared" ref="U260:U271" si="89">(S260-1)*24+T260</f>
        <v>241</v>
      </c>
      <c r="V260">
        <f>V259</f>
        <v>810.44737333223668</v>
      </c>
      <c r="Y260">
        <f t="shared" si="76"/>
        <v>8.8785242645107818</v>
      </c>
      <c r="Z260">
        <f t="shared" ref="Z260:Z271" si="90">(V261-V260)*43560/3600</f>
        <v>0</v>
      </c>
      <c r="AA260">
        <f t="shared" si="81"/>
        <v>19.336283888032497</v>
      </c>
      <c r="AB260">
        <f t="shared" si="87"/>
        <v>22878446.290771484</v>
      </c>
      <c r="AC260">
        <f t="shared" ref="AC260:AC271" si="91">MAX(0,AB260+(Z260-AA260)*1800)</f>
        <v>22843640.979773026</v>
      </c>
      <c r="AD260">
        <f t="shared" si="88"/>
        <v>8.8656184384309515</v>
      </c>
      <c r="AE260">
        <f t="shared" si="82"/>
        <v>19.334688148976085</v>
      </c>
      <c r="AF260">
        <f t="shared" ref="AF260:AF271" si="92">MAX(0,AB260+(Z260-AE260)*3600)</f>
        <v>22808841.413435172</v>
      </c>
      <c r="AG260">
        <f t="shared" si="83"/>
        <v>0</v>
      </c>
      <c r="AH260">
        <f t="shared" si="84"/>
        <v>0</v>
      </c>
    </row>
    <row r="261" spans="19:34" x14ac:dyDescent="0.25">
      <c r="S261">
        <f t="shared" si="85"/>
        <v>11</v>
      </c>
      <c r="T261">
        <f t="shared" si="86"/>
        <v>2</v>
      </c>
      <c r="U261">
        <f t="shared" si="89"/>
        <v>242</v>
      </c>
      <c r="V261">
        <f t="shared" ref="V261:V271" si="93">V260</f>
        <v>810.44737333223668</v>
      </c>
      <c r="Y261">
        <f t="shared" si="76"/>
        <v>8.8527147424740402</v>
      </c>
      <c r="Z261">
        <f t="shared" si="90"/>
        <v>0</v>
      </c>
      <c r="AA261">
        <f t="shared" si="81"/>
        <v>19.333092673298424</v>
      </c>
      <c r="AB261">
        <f t="shared" si="87"/>
        <v>22808841.413435172</v>
      </c>
      <c r="AC261">
        <f t="shared" si="91"/>
        <v>22774041.846623234</v>
      </c>
      <c r="AD261">
        <f t="shared" si="88"/>
        <v>8.8398110463413371</v>
      </c>
      <c r="AE261">
        <f t="shared" si="82"/>
        <v>19.331497197599024</v>
      </c>
      <c r="AF261">
        <f t="shared" si="92"/>
        <v>22739248.023523815</v>
      </c>
      <c r="AG261">
        <f t="shared" si="83"/>
        <v>0</v>
      </c>
      <c r="AH261">
        <f t="shared" si="84"/>
        <v>0</v>
      </c>
    </row>
    <row r="262" spans="19:34" x14ac:dyDescent="0.25">
      <c r="S262">
        <f t="shared" si="85"/>
        <v>11</v>
      </c>
      <c r="T262">
        <f t="shared" si="86"/>
        <v>3</v>
      </c>
      <c r="U262">
        <f t="shared" si="89"/>
        <v>243</v>
      </c>
      <c r="V262">
        <f t="shared" si="93"/>
        <v>810.44737333223668</v>
      </c>
      <c r="Y262">
        <f t="shared" ref="Y262:Y325" si="94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8.826909479980003</v>
      </c>
      <c r="Z262">
        <f t="shared" si="90"/>
        <v>0</v>
      </c>
      <c r="AA262">
        <f t="shared" si="81"/>
        <v>19.329901985234908</v>
      </c>
      <c r="AB262">
        <f t="shared" si="87"/>
        <v>22739248.023523811</v>
      </c>
      <c r="AC262">
        <f t="shared" si="91"/>
        <v>22704454.19995039</v>
      </c>
      <c r="AD262">
        <f t="shared" si="88"/>
        <v>8.8140079134429072</v>
      </c>
      <c r="AE262">
        <f t="shared" si="82"/>
        <v>19.328306772849061</v>
      </c>
      <c r="AF262">
        <f t="shared" si="92"/>
        <v>22669666.119141556</v>
      </c>
      <c r="AG262">
        <f t="shared" si="83"/>
        <v>0</v>
      </c>
      <c r="AH262">
        <f t="shared" si="84"/>
        <v>0</v>
      </c>
    </row>
    <row r="263" spans="19:34" x14ac:dyDescent="0.25">
      <c r="S263">
        <f t="shared" si="85"/>
        <v>11</v>
      </c>
      <c r="T263">
        <f t="shared" si="86"/>
        <v>4</v>
      </c>
      <c r="U263">
        <f t="shared" si="89"/>
        <v>244</v>
      </c>
      <c r="V263">
        <f t="shared" si="93"/>
        <v>810.44737333223668</v>
      </c>
      <c r="Y263">
        <f t="shared" si="94"/>
        <v>8.8011084763256893</v>
      </c>
      <c r="Z263">
        <f t="shared" si="90"/>
        <v>0</v>
      </c>
      <c r="AA263">
        <f t="shared" si="81"/>
        <v>19.326711823755033</v>
      </c>
      <c r="AB263">
        <f t="shared" si="87"/>
        <v>22669666.119141556</v>
      </c>
      <c r="AC263">
        <f t="shared" si="91"/>
        <v>22634878.037858799</v>
      </c>
      <c r="AD263">
        <f t="shared" si="88"/>
        <v>8.7882090390327381</v>
      </c>
      <c r="AE263">
        <f t="shared" si="82"/>
        <v>19.325116874639278</v>
      </c>
      <c r="AF263">
        <f t="shared" si="92"/>
        <v>22600095.698392853</v>
      </c>
      <c r="AG263">
        <f t="shared" si="83"/>
        <v>0</v>
      </c>
      <c r="AH263">
        <f t="shared" si="84"/>
        <v>0</v>
      </c>
    </row>
    <row r="264" spans="19:34" x14ac:dyDescent="0.25">
      <c r="S264">
        <f t="shared" si="85"/>
        <v>11</v>
      </c>
      <c r="T264">
        <f t="shared" si="86"/>
        <v>5</v>
      </c>
      <c r="U264">
        <f t="shared" si="89"/>
        <v>245</v>
      </c>
      <c r="V264">
        <f t="shared" si="93"/>
        <v>810.44737333223668</v>
      </c>
      <c r="Y264">
        <f t="shared" si="94"/>
        <v>8.7753117308082267</v>
      </c>
      <c r="Z264">
        <f t="shared" si="90"/>
        <v>0</v>
      </c>
      <c r="AA264">
        <f t="shared" si="81"/>
        <v>19.323522188771893</v>
      </c>
      <c r="AB264">
        <f t="shared" si="87"/>
        <v>22600095.698392853</v>
      </c>
      <c r="AC264">
        <f t="shared" si="91"/>
        <v>22565313.358453065</v>
      </c>
      <c r="AD264">
        <f t="shared" si="88"/>
        <v>8.7624016644124652</v>
      </c>
      <c r="AE264">
        <f t="shared" si="82"/>
        <v>19.32192592542221</v>
      </c>
      <c r="AF264">
        <f t="shared" si="92"/>
        <v>22530536.765061334</v>
      </c>
      <c r="AG264">
        <f t="shared" si="83"/>
        <v>0</v>
      </c>
      <c r="AH264">
        <f t="shared" si="84"/>
        <v>0</v>
      </c>
    </row>
    <row r="265" spans="19:34" x14ac:dyDescent="0.25">
      <c r="S265">
        <f t="shared" si="85"/>
        <v>11</v>
      </c>
      <c r="T265">
        <f t="shared" si="86"/>
        <v>6</v>
      </c>
      <c r="U265">
        <f t="shared" si="89"/>
        <v>246</v>
      </c>
      <c r="V265">
        <f t="shared" si="93"/>
        <v>810.44737333223668</v>
      </c>
      <c r="Y265">
        <f t="shared" si="94"/>
        <v>8.7494922867127887</v>
      </c>
      <c r="Z265">
        <f t="shared" si="90"/>
        <v>0</v>
      </c>
      <c r="AA265">
        <f t="shared" si="81"/>
        <v>19.320329747226261</v>
      </c>
      <c r="AB265">
        <f t="shared" si="87"/>
        <v>22530536.765061334</v>
      </c>
      <c r="AC265">
        <f t="shared" si="91"/>
        <v>22495760.171516325</v>
      </c>
      <c r="AD265">
        <f t="shared" si="88"/>
        <v>8.7365829089562155</v>
      </c>
      <c r="AE265">
        <f t="shared" si="82"/>
        <v>19.318733569023276</v>
      </c>
      <c r="AF265">
        <f t="shared" si="92"/>
        <v>22460989.324212849</v>
      </c>
      <c r="AG265">
        <f t="shared" si="83"/>
        <v>0</v>
      </c>
      <c r="AH265">
        <f t="shared" si="84"/>
        <v>0</v>
      </c>
    </row>
    <row r="266" spans="19:34" x14ac:dyDescent="0.25">
      <c r="S266">
        <f t="shared" si="85"/>
        <v>11</v>
      </c>
      <c r="T266">
        <f t="shared" si="86"/>
        <v>7</v>
      </c>
      <c r="U266">
        <f t="shared" si="89"/>
        <v>247</v>
      </c>
      <c r="V266">
        <f t="shared" si="93"/>
        <v>810.44737333223668</v>
      </c>
      <c r="Y266">
        <f t="shared" si="94"/>
        <v>8.723675664255099</v>
      </c>
      <c r="Z266">
        <f t="shared" si="90"/>
        <v>0</v>
      </c>
      <c r="AA266">
        <f t="shared" si="81"/>
        <v>19.317137654561634</v>
      </c>
      <c r="AB266">
        <f t="shared" si="87"/>
        <v>22460989.324212849</v>
      </c>
      <c r="AC266">
        <f t="shared" si="91"/>
        <v>22426218.476434637</v>
      </c>
      <c r="AD266">
        <f t="shared" si="88"/>
        <v>8.7107684193777555</v>
      </c>
      <c r="AE266">
        <f t="shared" si="82"/>
        <v>19.315541740078199</v>
      </c>
      <c r="AF266">
        <f t="shared" si="92"/>
        <v>22391453.373948567</v>
      </c>
      <c r="AG266">
        <f t="shared" si="83"/>
        <v>0</v>
      </c>
      <c r="AH266">
        <f t="shared" si="84"/>
        <v>0</v>
      </c>
    </row>
    <row r="267" spans="19:34" x14ac:dyDescent="0.25">
      <c r="S267">
        <f t="shared" si="85"/>
        <v>11</v>
      </c>
      <c r="T267">
        <f t="shared" si="86"/>
        <v>8</v>
      </c>
      <c r="U267">
        <f t="shared" si="89"/>
        <v>248</v>
      </c>
      <c r="V267">
        <f t="shared" si="93"/>
        <v>810.44737333223668</v>
      </c>
      <c r="Y267">
        <f t="shared" si="94"/>
        <v>8.6978633072034466</v>
      </c>
      <c r="Z267">
        <f t="shared" si="90"/>
        <v>0</v>
      </c>
      <c r="AA267">
        <f t="shared" si="81"/>
        <v>19.313946089292536</v>
      </c>
      <c r="AB267">
        <f t="shared" si="87"/>
        <v>22391453.373948567</v>
      </c>
      <c r="AC267">
        <f t="shared" si="91"/>
        <v>22356688.270987839</v>
      </c>
      <c r="AD267">
        <f t="shared" si="88"/>
        <v>8.6849581948529408</v>
      </c>
      <c r="AE267">
        <f t="shared" si="82"/>
        <v>19.312350438485087</v>
      </c>
      <c r="AF267">
        <f t="shared" si="92"/>
        <v>22321928.912370019</v>
      </c>
      <c r="AG267">
        <f t="shared" si="83"/>
        <v>0</v>
      </c>
      <c r="AH267">
        <f t="shared" si="84"/>
        <v>0</v>
      </c>
    </row>
    <row r="268" spans="19:34" x14ac:dyDescent="0.25">
      <c r="S268">
        <f t="shared" si="85"/>
        <v>11</v>
      </c>
      <c r="T268">
        <f t="shared" si="86"/>
        <v>9</v>
      </c>
      <c r="U268">
        <f t="shared" si="89"/>
        <v>249</v>
      </c>
      <c r="V268">
        <f t="shared" si="93"/>
        <v>810.44737333223668</v>
      </c>
      <c r="Y268">
        <f t="shared" si="94"/>
        <v>8.6720552148531063</v>
      </c>
      <c r="Z268">
        <f t="shared" si="90"/>
        <v>0</v>
      </c>
      <c r="AA268">
        <f t="shared" si="81"/>
        <v>19.310755051331835</v>
      </c>
      <c r="AB268">
        <f t="shared" si="87"/>
        <v>22321928.912370019</v>
      </c>
      <c r="AC268">
        <f t="shared" si="91"/>
        <v>22287169.553277623</v>
      </c>
      <c r="AD268">
        <f t="shared" si="88"/>
        <v>8.6591435874983311</v>
      </c>
      <c r="AE268">
        <f t="shared" si="82"/>
        <v>19.309158594977596</v>
      </c>
      <c r="AF268">
        <f t="shared" si="92"/>
        <v>22252415.941428099</v>
      </c>
      <c r="AG268">
        <f t="shared" si="83"/>
        <v>0</v>
      </c>
      <c r="AH268">
        <f t="shared" si="84"/>
        <v>0</v>
      </c>
    </row>
    <row r="269" spans="19:34" x14ac:dyDescent="0.25">
      <c r="S269">
        <f t="shared" si="85"/>
        <v>11</v>
      </c>
      <c r="T269">
        <f t="shared" si="86"/>
        <v>10</v>
      </c>
      <c r="U269">
        <f t="shared" si="89"/>
        <v>250</v>
      </c>
      <c r="V269">
        <f t="shared" si="93"/>
        <v>810.44737333223668</v>
      </c>
      <c r="Y269">
        <f t="shared" si="94"/>
        <v>8.6462285257566158</v>
      </c>
      <c r="Z269">
        <f t="shared" si="90"/>
        <v>0</v>
      </c>
      <c r="AA269">
        <f t="shared" si="81"/>
        <v>19.307561713979062</v>
      </c>
      <c r="AB269">
        <f t="shared" si="87"/>
        <v>22252415.941428095</v>
      </c>
      <c r="AC269">
        <f t="shared" si="91"/>
        <v>22217662.330342934</v>
      </c>
      <c r="AD269">
        <f t="shared" si="88"/>
        <v>8.6333134642989506</v>
      </c>
      <c r="AE269">
        <f t="shared" si="82"/>
        <v>19.305964833015654</v>
      </c>
      <c r="AF269">
        <f t="shared" si="92"/>
        <v>22182914.468029238</v>
      </c>
      <c r="AG269">
        <f t="shared" si="83"/>
        <v>0</v>
      </c>
      <c r="AH269">
        <f t="shared" si="84"/>
        <v>0</v>
      </c>
    </row>
    <row r="270" spans="19:34" x14ac:dyDescent="0.25">
      <c r="S270">
        <f t="shared" si="85"/>
        <v>11</v>
      </c>
      <c r="T270">
        <f t="shared" si="86"/>
        <v>11</v>
      </c>
      <c r="U270">
        <f t="shared" si="89"/>
        <v>251</v>
      </c>
      <c r="V270">
        <f t="shared" si="93"/>
        <v>810.44737333223668</v>
      </c>
      <c r="Y270">
        <f t="shared" si="94"/>
        <v>8.6204005391872514</v>
      </c>
      <c r="Z270">
        <f t="shared" si="90"/>
        <v>0</v>
      </c>
      <c r="AA270">
        <f t="shared" si="81"/>
        <v>19.304368216200441</v>
      </c>
      <c r="AB270">
        <f t="shared" si="87"/>
        <v>22182914.468029238</v>
      </c>
      <c r="AC270">
        <f t="shared" si="91"/>
        <v>22148166.605240077</v>
      </c>
      <c r="AD270">
        <f t="shared" si="88"/>
        <v>8.6074876138988596</v>
      </c>
      <c r="AE270">
        <f t="shared" si="82"/>
        <v>19.302771599363378</v>
      </c>
      <c r="AF270">
        <f t="shared" si="92"/>
        <v>22113424.490271531</v>
      </c>
      <c r="AG270">
        <f t="shared" si="83"/>
        <v>0</v>
      </c>
      <c r="AH270">
        <f t="shared" si="84"/>
        <v>0</v>
      </c>
    </row>
    <row r="271" spans="19:34" x14ac:dyDescent="0.25">
      <c r="S271">
        <f t="shared" si="85"/>
        <v>11</v>
      </c>
      <c r="T271">
        <f t="shared" si="86"/>
        <v>12</v>
      </c>
      <c r="U271">
        <f t="shared" si="89"/>
        <v>252</v>
      </c>
      <c r="V271">
        <f t="shared" si="93"/>
        <v>810.44737333223668</v>
      </c>
      <c r="Y271">
        <f t="shared" si="94"/>
        <v>8.5945768246030809</v>
      </c>
      <c r="Z271">
        <f t="shared" si="90"/>
        <v>0</v>
      </c>
      <c r="AA271">
        <f t="shared" si="81"/>
        <v>19.301175246630827</v>
      </c>
      <c r="AB271">
        <f t="shared" si="87"/>
        <v>22113424.490271531</v>
      </c>
      <c r="AC271">
        <f t="shared" si="91"/>
        <v>22078682.374827597</v>
      </c>
      <c r="AD271">
        <f t="shared" si="88"/>
        <v>8.5816660351306382</v>
      </c>
      <c r="AE271">
        <f t="shared" si="82"/>
        <v>19.299578893876429</v>
      </c>
      <c r="AF271">
        <f t="shared" si="92"/>
        <v>22043946.006253578</v>
      </c>
      <c r="AG271">
        <f t="shared" si="83"/>
        <v>0</v>
      </c>
      <c r="AH271">
        <f t="shared" si="84"/>
        <v>0</v>
      </c>
    </row>
    <row r="272" spans="19:34" x14ac:dyDescent="0.25">
      <c r="S272">
        <f t="shared" si="85"/>
        <v>11</v>
      </c>
      <c r="T272">
        <f t="shared" si="86"/>
        <v>13</v>
      </c>
      <c r="U272">
        <f t="shared" ref="U272:U307" si="95">(S272-1)*24+T272</f>
        <v>253</v>
      </c>
      <c r="V272">
        <f t="shared" ref="V272:V307" si="96">V271</f>
        <v>810.44737333223668</v>
      </c>
      <c r="Y272">
        <f t="shared" si="94"/>
        <v>8.5687573812975089</v>
      </c>
      <c r="Z272">
        <f t="shared" ref="Z272:Z307" si="97">(V273-V272)*43560/3600</f>
        <v>0</v>
      </c>
      <c r="AA272">
        <f t="shared" si="81"/>
        <v>19.297982805182858</v>
      </c>
      <c r="AB272">
        <f t="shared" si="87"/>
        <v>22043946.006253578</v>
      </c>
      <c r="AC272">
        <f t="shared" ref="AC272:AC307" si="98">MAX(0,AB272+(Z272-AA272)*1800)</f>
        <v>22009209.637204248</v>
      </c>
      <c r="AD272">
        <f t="shared" si="88"/>
        <v>8.5558441503653047</v>
      </c>
      <c r="AE272">
        <f t="shared" si="82"/>
        <v>19.296386150554511</v>
      </c>
      <c r="AF272">
        <f t="shared" ref="AF272:AF307" si="99">MAX(0,AB272+(Z272-AE272)*3600)</f>
        <v>21974479.016111583</v>
      </c>
      <c r="AG272">
        <f t="shared" si="83"/>
        <v>0</v>
      </c>
      <c r="AH272">
        <f t="shared" si="84"/>
        <v>0</v>
      </c>
    </row>
    <row r="273" spans="19:34" x14ac:dyDescent="0.25">
      <c r="S273">
        <f t="shared" si="85"/>
        <v>11</v>
      </c>
      <c r="T273">
        <f t="shared" si="86"/>
        <v>14</v>
      </c>
      <c r="U273">
        <f t="shared" si="95"/>
        <v>254</v>
      </c>
      <c r="V273">
        <f t="shared" si="96"/>
        <v>810.44737333223668</v>
      </c>
      <c r="Y273">
        <f t="shared" si="94"/>
        <v>8.5429234025140861</v>
      </c>
      <c r="Z273">
        <f t="shared" si="97"/>
        <v>0</v>
      </c>
      <c r="AA273">
        <f t="shared" si="81"/>
        <v>19.294788566497768</v>
      </c>
      <c r="AB273">
        <f t="shared" si="87"/>
        <v>21974479.016111583</v>
      </c>
      <c r="AC273">
        <f t="shared" si="98"/>
        <v>21939748.396691885</v>
      </c>
      <c r="AD273">
        <f t="shared" si="88"/>
        <v>8.5300026552852586</v>
      </c>
      <c r="AE273">
        <f t="shared" si="82"/>
        <v>19.293190982517977</v>
      </c>
      <c r="AF273">
        <f t="shared" si="99"/>
        <v>21905023.528574519</v>
      </c>
      <c r="AG273">
        <f t="shared" si="83"/>
        <v>0</v>
      </c>
      <c r="AH273">
        <f t="shared" si="84"/>
        <v>0</v>
      </c>
    </row>
    <row r="274" spans="19:34" x14ac:dyDescent="0.25">
      <c r="S274">
        <f t="shared" si="85"/>
        <v>11</v>
      </c>
      <c r="T274">
        <f t="shared" si="86"/>
        <v>15</v>
      </c>
      <c r="U274">
        <f t="shared" si="95"/>
        <v>255</v>
      </c>
      <c r="V274">
        <f t="shared" si="96"/>
        <v>810.44737333223668</v>
      </c>
      <c r="Y274">
        <f t="shared" si="94"/>
        <v>8.5170840476993437</v>
      </c>
      <c r="Z274">
        <f t="shared" si="97"/>
        <v>0</v>
      </c>
      <c r="AA274">
        <f t="shared" si="81"/>
        <v>19.291593663094037</v>
      </c>
      <c r="AB274">
        <f t="shared" si="87"/>
        <v>21905023.528574519</v>
      </c>
      <c r="AC274">
        <f t="shared" si="98"/>
        <v>21870298.659980949</v>
      </c>
      <c r="AD274">
        <f t="shared" si="88"/>
        <v>8.5041654399362674</v>
      </c>
      <c r="AE274">
        <f t="shared" si="82"/>
        <v>19.289996343648191</v>
      </c>
      <c r="AF274">
        <f t="shared" si="99"/>
        <v>21835579.541737385</v>
      </c>
      <c r="AG274">
        <f t="shared" si="83"/>
        <v>0</v>
      </c>
      <c r="AH274">
        <f t="shared" si="84"/>
        <v>0</v>
      </c>
    </row>
    <row r="275" spans="19:34" x14ac:dyDescent="0.25">
      <c r="S275">
        <f t="shared" si="85"/>
        <v>11</v>
      </c>
      <c r="T275">
        <f t="shared" si="86"/>
        <v>16</v>
      </c>
      <c r="U275">
        <f t="shared" si="95"/>
        <v>256</v>
      </c>
      <c r="V275">
        <f t="shared" si="96"/>
        <v>810.44737333223668</v>
      </c>
      <c r="Y275">
        <f t="shared" si="94"/>
        <v>8.4912489714618111</v>
      </c>
      <c r="Z275">
        <f t="shared" si="97"/>
        <v>0</v>
      </c>
      <c r="AA275">
        <f t="shared" si="81"/>
        <v>19.288399288714388</v>
      </c>
      <c r="AB275">
        <f t="shared" si="87"/>
        <v>21835579.541737385</v>
      </c>
      <c r="AC275">
        <f t="shared" si="98"/>
        <v>21800860.423017699</v>
      </c>
      <c r="AD275">
        <f t="shared" si="88"/>
        <v>8.4783325028102254</v>
      </c>
      <c r="AE275">
        <f t="shared" si="82"/>
        <v>19.286802233758682</v>
      </c>
      <c r="AF275">
        <f t="shared" si="99"/>
        <v>21766147.053695854</v>
      </c>
      <c r="AG275">
        <f t="shared" si="83"/>
        <v>0</v>
      </c>
      <c r="AH275">
        <f t="shared" si="84"/>
        <v>0</v>
      </c>
    </row>
    <row r="276" spans="19:34" x14ac:dyDescent="0.25">
      <c r="S276">
        <f t="shared" si="85"/>
        <v>11</v>
      </c>
      <c r="T276">
        <f t="shared" si="86"/>
        <v>17</v>
      </c>
      <c r="U276">
        <f t="shared" si="95"/>
        <v>257</v>
      </c>
      <c r="V276">
        <f t="shared" si="96"/>
        <v>810.44737333223668</v>
      </c>
      <c r="Y276">
        <f t="shared" si="94"/>
        <v>8.4654181730930276</v>
      </c>
      <c r="Z276">
        <f t="shared" si="97"/>
        <v>0</v>
      </c>
      <c r="AA276">
        <f t="shared" si="81"/>
        <v>19.28520544327122</v>
      </c>
      <c r="AB276">
        <f t="shared" si="87"/>
        <v>21766147.053695854</v>
      </c>
      <c r="AC276">
        <f t="shared" si="98"/>
        <v>21731433.683897965</v>
      </c>
      <c r="AD276">
        <f t="shared" si="88"/>
        <v>8.4525032958359247</v>
      </c>
      <c r="AE276">
        <f t="shared" si="82"/>
        <v>19.283608585083261</v>
      </c>
      <c r="AF276">
        <f t="shared" si="99"/>
        <v>21696726.062789556</v>
      </c>
      <c r="AG276">
        <f t="shared" si="83"/>
        <v>0</v>
      </c>
      <c r="AH276">
        <f t="shared" si="84"/>
        <v>0</v>
      </c>
    </row>
    <row r="277" spans="19:34" x14ac:dyDescent="0.25">
      <c r="S277">
        <f t="shared" si="85"/>
        <v>11</v>
      </c>
      <c r="T277">
        <f t="shared" si="86"/>
        <v>18</v>
      </c>
      <c r="U277">
        <f t="shared" si="95"/>
        <v>258</v>
      </c>
      <c r="V277">
        <f t="shared" si="96"/>
        <v>810.44737333223668</v>
      </c>
      <c r="Y277">
        <f t="shared" si="94"/>
        <v>8.4395768598149541</v>
      </c>
      <c r="Z277">
        <f t="shared" si="97"/>
        <v>0</v>
      </c>
      <c r="AA277">
        <f t="shared" ref="AA277:AA340" si="100">IF(AND(U277&gt;=$G$16,U277&lt;=$H$16),AH277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19.282010297713565</v>
      </c>
      <c r="AB277">
        <f t="shared" si="87"/>
        <v>21696726.062789556</v>
      </c>
      <c r="AC277">
        <f t="shared" si="98"/>
        <v>21662018.444253672</v>
      </c>
      <c r="AD277">
        <f t="shared" si="88"/>
        <v>8.4266504247520899</v>
      </c>
      <c r="AE277">
        <f t="shared" ref="AE277:AE340" si="101">IF(AND(U277&gt;=$G$16,U277&lt;=$H$16),0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19.280412010462335</v>
      </c>
      <c r="AF277">
        <f t="shared" si="99"/>
        <v>21627316.57955189</v>
      </c>
      <c r="AG277">
        <f t="shared" ref="AG277:AG340" si="102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  <c r="AH277">
        <f t="shared" ref="AH277:AH340" si="103">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</f>
        <v>0</v>
      </c>
    </row>
    <row r="278" spans="19:34" x14ac:dyDescent="0.25">
      <c r="S278">
        <f t="shared" si="85"/>
        <v>11</v>
      </c>
      <c r="T278">
        <f t="shared" si="86"/>
        <v>19</v>
      </c>
      <c r="U278">
        <f t="shared" si="95"/>
        <v>259</v>
      </c>
      <c r="V278">
        <f t="shared" si="96"/>
        <v>810.44737333223668</v>
      </c>
      <c r="Y278">
        <f t="shared" si="94"/>
        <v>8.4137261326355297</v>
      </c>
      <c r="Z278">
        <f t="shared" si="97"/>
        <v>0</v>
      </c>
      <c r="AA278">
        <f t="shared" si="100"/>
        <v>19.278813988175401</v>
      </c>
      <c r="AB278">
        <f t="shared" si="87"/>
        <v>21627316.579551894</v>
      </c>
      <c r="AC278">
        <f t="shared" si="98"/>
        <v>21592614.714373179</v>
      </c>
      <c r="AD278">
        <f t="shared" si="88"/>
        <v>8.4008018403413409</v>
      </c>
      <c r="AE278">
        <f t="shared" si="101"/>
        <v>19.2772159658665</v>
      </c>
      <c r="AF278">
        <f t="shared" si="99"/>
        <v>21557918.602074776</v>
      </c>
      <c r="AG278">
        <f t="shared" si="102"/>
        <v>0</v>
      </c>
      <c r="AH278">
        <f t="shared" si="103"/>
        <v>0</v>
      </c>
    </row>
    <row r="279" spans="19:34" x14ac:dyDescent="0.25">
      <c r="S279">
        <f t="shared" si="85"/>
        <v>11</v>
      </c>
      <c r="T279">
        <f t="shared" si="86"/>
        <v>20</v>
      </c>
      <c r="U279">
        <f t="shared" si="95"/>
        <v>260</v>
      </c>
      <c r="V279">
        <f t="shared" si="96"/>
        <v>810.44737333223668</v>
      </c>
      <c r="Y279">
        <f t="shared" si="94"/>
        <v>8.3878796906382309</v>
      </c>
      <c r="Z279">
        <f t="shared" si="97"/>
        <v>0</v>
      </c>
      <c r="AA279">
        <f t="shared" si="100"/>
        <v>19.275618208477976</v>
      </c>
      <c r="AB279">
        <f t="shared" si="87"/>
        <v>21557918.60207478</v>
      </c>
      <c r="AC279">
        <f t="shared" si="98"/>
        <v>21523222.489299521</v>
      </c>
      <c r="AD279">
        <f t="shared" si="88"/>
        <v>8.3749575407575207</v>
      </c>
      <c r="AE279">
        <f t="shared" si="101"/>
        <v>19.274020451067493</v>
      </c>
      <c r="AF279">
        <f t="shared" si="99"/>
        <v>21488532.128450938</v>
      </c>
      <c r="AG279">
        <f t="shared" si="102"/>
        <v>0</v>
      </c>
      <c r="AH279">
        <f t="shared" si="103"/>
        <v>0</v>
      </c>
    </row>
    <row r="280" spans="19:34" x14ac:dyDescent="0.25">
      <c r="S280">
        <f t="shared" si="85"/>
        <v>11</v>
      </c>
      <c r="T280">
        <f t="shared" si="86"/>
        <v>21</v>
      </c>
      <c r="U280">
        <f t="shared" si="95"/>
        <v>261</v>
      </c>
      <c r="V280">
        <f t="shared" si="96"/>
        <v>810.44737333223668</v>
      </c>
      <c r="Y280">
        <f t="shared" si="94"/>
        <v>8.3620375331127157</v>
      </c>
      <c r="Z280">
        <f t="shared" si="97"/>
        <v>0</v>
      </c>
      <c r="AA280">
        <f t="shared" si="100"/>
        <v>19.272422958533468</v>
      </c>
      <c r="AB280">
        <f t="shared" si="87"/>
        <v>21488532.128450938</v>
      </c>
      <c r="AC280">
        <f t="shared" si="98"/>
        <v>21453841.767125577</v>
      </c>
      <c r="AD280">
        <f t="shared" si="88"/>
        <v>8.3491175252903425</v>
      </c>
      <c r="AE280">
        <f t="shared" si="101"/>
        <v>19.270825465977484</v>
      </c>
      <c r="AF280">
        <f t="shared" si="99"/>
        <v>21419157.156773418</v>
      </c>
      <c r="AG280">
        <f t="shared" si="102"/>
        <v>0</v>
      </c>
      <c r="AH280">
        <f t="shared" si="103"/>
        <v>0</v>
      </c>
    </row>
    <row r="281" spans="19:34" x14ac:dyDescent="0.25">
      <c r="S281">
        <f t="shared" si="85"/>
        <v>11</v>
      </c>
      <c r="T281">
        <f t="shared" si="86"/>
        <v>22</v>
      </c>
      <c r="U281">
        <f t="shared" si="95"/>
        <v>262</v>
      </c>
      <c r="V281">
        <f t="shared" si="96"/>
        <v>810.44737333223668</v>
      </c>
      <c r="Y281">
        <f t="shared" si="94"/>
        <v>8.3361888409812401</v>
      </c>
      <c r="Z281">
        <f t="shared" si="97"/>
        <v>0</v>
      </c>
      <c r="AA281">
        <f t="shared" si="100"/>
        <v>19.26922690061852</v>
      </c>
      <c r="AB281">
        <f t="shared" si="87"/>
        <v>21419157.156773418</v>
      </c>
      <c r="AC281">
        <f t="shared" si="98"/>
        <v>21384472.548352305</v>
      </c>
      <c r="AD281">
        <f t="shared" si="88"/>
        <v>8.3232567160286504</v>
      </c>
      <c r="AE281">
        <f t="shared" si="101"/>
        <v>19.267627909841671</v>
      </c>
      <c r="AF281">
        <f t="shared" si="99"/>
        <v>21349793.696297988</v>
      </c>
      <c r="AG281">
        <f t="shared" si="102"/>
        <v>0</v>
      </c>
      <c r="AH281">
        <f t="shared" si="103"/>
        <v>0</v>
      </c>
    </row>
    <row r="282" spans="19:34" x14ac:dyDescent="0.25">
      <c r="S282">
        <f t="shared" si="85"/>
        <v>11</v>
      </c>
      <c r="T282">
        <f t="shared" si="86"/>
        <v>23</v>
      </c>
      <c r="U282">
        <f t="shared" si="95"/>
        <v>263</v>
      </c>
      <c r="V282">
        <f t="shared" si="96"/>
        <v>810.44737333223668</v>
      </c>
      <c r="Y282">
        <f t="shared" si="94"/>
        <v>8.3103267373322272</v>
      </c>
      <c r="Z282">
        <f t="shared" si="97"/>
        <v>0</v>
      </c>
      <c r="AA282">
        <f t="shared" si="100"/>
        <v>19.266029184438366</v>
      </c>
      <c r="AB282">
        <f t="shared" si="87"/>
        <v>21349793.696297988</v>
      </c>
      <c r="AC282">
        <f t="shared" si="98"/>
        <v>21315114.843766</v>
      </c>
      <c r="AD282">
        <f t="shared" si="88"/>
        <v>8.2973967584577046</v>
      </c>
      <c r="AE282">
        <f t="shared" si="101"/>
        <v>19.264430459013038</v>
      </c>
      <c r="AF282">
        <f t="shared" si="99"/>
        <v>21280441.74664554</v>
      </c>
      <c r="AG282">
        <f t="shared" si="102"/>
        <v>0</v>
      </c>
      <c r="AH282">
        <f t="shared" si="103"/>
        <v>0</v>
      </c>
    </row>
    <row r="283" spans="19:34" x14ac:dyDescent="0.25">
      <c r="S283">
        <f t="shared" si="85"/>
        <v>11</v>
      </c>
      <c r="T283">
        <f t="shared" si="86"/>
        <v>24</v>
      </c>
      <c r="U283">
        <f t="shared" si="95"/>
        <v>264</v>
      </c>
      <c r="V283">
        <f t="shared" si="96"/>
        <v>810.44737333223668</v>
      </c>
      <c r="Y283">
        <f t="shared" si="94"/>
        <v>8.2844689254831785</v>
      </c>
      <c r="Z283">
        <f t="shared" si="97"/>
        <v>0</v>
      </c>
      <c r="AA283">
        <f t="shared" si="100"/>
        <v>19.262831998917218</v>
      </c>
      <c r="AB283">
        <f t="shared" si="87"/>
        <v>21280441.746645544</v>
      </c>
      <c r="AC283">
        <f t="shared" si="98"/>
        <v>21245768.649047494</v>
      </c>
      <c r="AD283">
        <f t="shared" si="88"/>
        <v>8.2715410923305832</v>
      </c>
      <c r="AE283">
        <f t="shared" si="101"/>
        <v>19.261233538799377</v>
      </c>
      <c r="AF283">
        <f t="shared" si="99"/>
        <v>21211101.305905867</v>
      </c>
      <c r="AG283">
        <f t="shared" si="102"/>
        <v>0</v>
      </c>
      <c r="AH283">
        <f t="shared" si="103"/>
        <v>0</v>
      </c>
    </row>
    <row r="284" spans="19:34" x14ac:dyDescent="0.25">
      <c r="S284">
        <f t="shared" si="85"/>
        <v>12</v>
      </c>
      <c r="T284">
        <f t="shared" si="86"/>
        <v>1</v>
      </c>
      <c r="U284">
        <f t="shared" si="95"/>
        <v>265</v>
      </c>
      <c r="V284">
        <f t="shared" si="96"/>
        <v>810.44737333223668</v>
      </c>
      <c r="Y284">
        <f t="shared" si="94"/>
        <v>8.2586154047218709</v>
      </c>
      <c r="Z284">
        <f t="shared" si="97"/>
        <v>0</v>
      </c>
      <c r="AA284">
        <f t="shared" si="100"/>
        <v>19.259635343967009</v>
      </c>
      <c r="AB284">
        <f t="shared" si="87"/>
        <v>21211101.305905867</v>
      </c>
      <c r="AC284">
        <f t="shared" si="98"/>
        <v>21176433.962286726</v>
      </c>
      <c r="AD284">
        <f t="shared" si="88"/>
        <v>8.245689716935118</v>
      </c>
      <c r="AE284">
        <f t="shared" si="101"/>
        <v>19.258037149112628</v>
      </c>
      <c r="AF284">
        <f t="shared" si="99"/>
        <v>21141772.372169062</v>
      </c>
      <c r="AG284">
        <f t="shared" si="102"/>
        <v>0</v>
      </c>
      <c r="AH284">
        <f t="shared" si="103"/>
        <v>0</v>
      </c>
    </row>
    <row r="285" spans="19:34" x14ac:dyDescent="0.25">
      <c r="S285">
        <f t="shared" si="85"/>
        <v>12</v>
      </c>
      <c r="T285">
        <f t="shared" si="86"/>
        <v>2</v>
      </c>
      <c r="U285">
        <f t="shared" si="95"/>
        <v>266</v>
      </c>
      <c r="V285">
        <f t="shared" si="96"/>
        <v>810.44737333223668</v>
      </c>
      <c r="Y285">
        <f t="shared" si="94"/>
        <v>8.2327592887705165</v>
      </c>
      <c r="Z285">
        <f t="shared" si="97"/>
        <v>0</v>
      </c>
      <c r="AA285">
        <f t="shared" si="100"/>
        <v>19.256438368134894</v>
      </c>
      <c r="AB285">
        <f t="shared" si="87"/>
        <v>21141772.372169062</v>
      </c>
      <c r="AC285">
        <f t="shared" si="98"/>
        <v>21107110.78310642</v>
      </c>
      <c r="AD285">
        <f t="shared" si="88"/>
        <v>8.2198214718797971</v>
      </c>
      <c r="AE285">
        <f t="shared" si="101"/>
        <v>19.254838673579155</v>
      </c>
      <c r="AF285">
        <f t="shared" si="99"/>
        <v>21072454.952944178</v>
      </c>
      <c r="AG285">
        <f t="shared" si="102"/>
        <v>0</v>
      </c>
      <c r="AH285">
        <f t="shared" si="103"/>
        <v>0</v>
      </c>
    </row>
    <row r="286" spans="19:34" x14ac:dyDescent="0.25">
      <c r="S286">
        <f t="shared" si="85"/>
        <v>12</v>
      </c>
      <c r="T286">
        <f t="shared" si="86"/>
        <v>3</v>
      </c>
      <c r="U286">
        <f t="shared" si="95"/>
        <v>267</v>
      </c>
      <c r="V286">
        <f t="shared" si="96"/>
        <v>810.44737333223668</v>
      </c>
      <c r="Y286">
        <f t="shared" si="94"/>
        <v>8.2068858045615833</v>
      </c>
      <c r="Z286">
        <f t="shared" si="97"/>
        <v>0</v>
      </c>
      <c r="AA286">
        <f t="shared" si="100"/>
        <v>19.253239244807006</v>
      </c>
      <c r="AB286">
        <f t="shared" si="87"/>
        <v>21072454.952944178</v>
      </c>
      <c r="AC286">
        <f t="shared" si="98"/>
        <v>21037799.122303527</v>
      </c>
      <c r="AD286">
        <f t="shared" si="88"/>
        <v>8.1939501370647978</v>
      </c>
      <c r="AE286">
        <f t="shared" si="101"/>
        <v>19.251639816012776</v>
      </c>
      <c r="AF286">
        <f t="shared" si="99"/>
        <v>21003149.049606532</v>
      </c>
      <c r="AG286">
        <f t="shared" si="102"/>
        <v>0</v>
      </c>
      <c r="AH286">
        <f t="shared" si="103"/>
        <v>0</v>
      </c>
    </row>
    <row r="287" spans="19:34" x14ac:dyDescent="0.25">
      <c r="S287">
        <f t="shared" si="85"/>
        <v>12</v>
      </c>
      <c r="T287">
        <f t="shared" si="86"/>
        <v>4</v>
      </c>
      <c r="U287">
        <f t="shared" si="95"/>
        <v>268</v>
      </c>
      <c r="V287">
        <f t="shared" si="96"/>
        <v>810.44737333223668</v>
      </c>
      <c r="Y287">
        <f t="shared" si="94"/>
        <v>8.1810166187834046</v>
      </c>
      <c r="Z287">
        <f t="shared" si="97"/>
        <v>0</v>
      </c>
      <c r="AA287">
        <f t="shared" si="100"/>
        <v>19.250040652957981</v>
      </c>
      <c r="AB287">
        <f t="shared" si="87"/>
        <v>21003149.049606536</v>
      </c>
      <c r="AC287">
        <f t="shared" si="98"/>
        <v>20968498.97643121</v>
      </c>
      <c r="AD287">
        <f t="shared" si="88"/>
        <v>8.168083100323468</v>
      </c>
      <c r="AE287">
        <f t="shared" si="101"/>
        <v>19.248441489881113</v>
      </c>
      <c r="AF287">
        <f t="shared" si="99"/>
        <v>20933854.660242964</v>
      </c>
      <c r="AG287">
        <f t="shared" si="102"/>
        <v>0</v>
      </c>
      <c r="AH287">
        <f t="shared" si="103"/>
        <v>0</v>
      </c>
    </row>
    <row r="288" spans="19:34" x14ac:dyDescent="0.25">
      <c r="S288">
        <f t="shared" si="85"/>
        <v>12</v>
      </c>
      <c r="T288">
        <f t="shared" si="86"/>
        <v>5</v>
      </c>
      <c r="U288">
        <f t="shared" si="95"/>
        <v>269</v>
      </c>
      <c r="V288">
        <f t="shared" si="96"/>
        <v>810.44737333223668</v>
      </c>
      <c r="Y288">
        <f t="shared" si="94"/>
        <v>8.1551517307218706</v>
      </c>
      <c r="Z288">
        <f t="shared" si="97"/>
        <v>0</v>
      </c>
      <c r="AA288">
        <f t="shared" si="100"/>
        <v>19.246842592499533</v>
      </c>
      <c r="AB288">
        <f t="shared" si="87"/>
        <v>20933854.660242964</v>
      </c>
      <c r="AC288">
        <f t="shared" si="98"/>
        <v>20899210.343576465</v>
      </c>
      <c r="AD288">
        <f t="shared" si="88"/>
        <v>8.14222036094176</v>
      </c>
      <c r="AE288">
        <f t="shared" si="101"/>
        <v>19.24524369509588</v>
      </c>
      <c r="AF288">
        <f t="shared" si="99"/>
        <v>20864571.782940619</v>
      </c>
      <c r="AG288">
        <f t="shared" si="102"/>
        <v>0</v>
      </c>
      <c r="AH288">
        <f t="shared" si="103"/>
        <v>0</v>
      </c>
    </row>
    <row r="289" spans="19:34" x14ac:dyDescent="0.25">
      <c r="S289">
        <f t="shared" si="85"/>
        <v>12</v>
      </c>
      <c r="T289">
        <f t="shared" si="86"/>
        <v>6</v>
      </c>
      <c r="U289">
        <f t="shared" si="95"/>
        <v>270</v>
      </c>
      <c r="V289">
        <f t="shared" si="96"/>
        <v>810.44737333223668</v>
      </c>
      <c r="Y289">
        <f t="shared" si="94"/>
        <v>8.1292881457706017</v>
      </c>
      <c r="Z289">
        <f t="shared" si="97"/>
        <v>0</v>
      </c>
      <c r="AA289">
        <f t="shared" si="100"/>
        <v>19.243644693163969</v>
      </c>
      <c r="AB289">
        <f t="shared" si="87"/>
        <v>20864571.782940619</v>
      </c>
      <c r="AC289">
        <f t="shared" si="98"/>
        <v>20829933.222492922</v>
      </c>
      <c r="AD289">
        <f t="shared" si="88"/>
        <v>8.116344634900674</v>
      </c>
      <c r="AE289">
        <f t="shared" si="101"/>
        <v>19.242044294576967</v>
      </c>
      <c r="AF289">
        <f t="shared" si="99"/>
        <v>20795300.423480142</v>
      </c>
      <c r="AG289">
        <f t="shared" si="102"/>
        <v>0</v>
      </c>
      <c r="AH289">
        <f t="shared" si="103"/>
        <v>0</v>
      </c>
    </row>
    <row r="290" spans="19:34" x14ac:dyDescent="0.25">
      <c r="S290">
        <f t="shared" si="85"/>
        <v>12</v>
      </c>
      <c r="T290">
        <f t="shared" si="86"/>
        <v>7</v>
      </c>
      <c r="U290">
        <f t="shared" si="95"/>
        <v>271</v>
      </c>
      <c r="V290">
        <f t="shared" si="96"/>
        <v>810.44737333223668</v>
      </c>
      <c r="Y290">
        <f t="shared" si="94"/>
        <v>8.1034032769260875</v>
      </c>
      <c r="Z290">
        <f t="shared" si="97"/>
        <v>0</v>
      </c>
      <c r="AA290">
        <f t="shared" si="100"/>
        <v>19.24044416218441</v>
      </c>
      <c r="AB290">
        <f t="shared" si="87"/>
        <v>20795300.423480142</v>
      </c>
      <c r="AC290">
        <f t="shared" si="98"/>
        <v>20760667.623988211</v>
      </c>
      <c r="AD290">
        <f t="shared" si="88"/>
        <v>8.0904619187724549</v>
      </c>
      <c r="AE290">
        <f t="shared" si="101"/>
        <v>19.238844029769712</v>
      </c>
      <c r="AF290">
        <f t="shared" si="99"/>
        <v>20726040.58497297</v>
      </c>
      <c r="AG290">
        <f t="shared" si="102"/>
        <v>0</v>
      </c>
      <c r="AH290">
        <f t="shared" si="103"/>
        <v>0</v>
      </c>
    </row>
    <row r="291" spans="19:34" x14ac:dyDescent="0.25">
      <c r="S291">
        <f t="shared" si="85"/>
        <v>12</v>
      </c>
      <c r="T291">
        <f t="shared" si="86"/>
        <v>8</v>
      </c>
      <c r="U291">
        <f t="shared" si="95"/>
        <v>272</v>
      </c>
      <c r="V291">
        <f t="shared" si="96"/>
        <v>810.44737333223668</v>
      </c>
      <c r="Y291">
        <f t="shared" si="94"/>
        <v>8.0775227131561032</v>
      </c>
      <c r="Z291">
        <f t="shared" si="97"/>
        <v>0</v>
      </c>
      <c r="AA291">
        <f t="shared" si="100"/>
        <v>19.237244163505185</v>
      </c>
      <c r="AB291">
        <f t="shared" si="87"/>
        <v>20726040.584972974</v>
      </c>
      <c r="AC291">
        <f t="shared" si="98"/>
        <v>20691413.545478664</v>
      </c>
      <c r="AD291">
        <f t="shared" si="88"/>
        <v>8.0645835073607355</v>
      </c>
      <c r="AE291">
        <f t="shared" si="101"/>
        <v>19.235644297218524</v>
      </c>
      <c r="AF291">
        <f t="shared" si="99"/>
        <v>20656792.265502986</v>
      </c>
      <c r="AG291">
        <f t="shared" si="102"/>
        <v>0</v>
      </c>
      <c r="AH291">
        <f t="shared" si="103"/>
        <v>0</v>
      </c>
    </row>
    <row r="292" spans="19:34" x14ac:dyDescent="0.25">
      <c r="S292">
        <f t="shared" si="85"/>
        <v>12</v>
      </c>
      <c r="T292">
        <f t="shared" si="86"/>
        <v>9</v>
      </c>
      <c r="U292">
        <f t="shared" si="95"/>
        <v>273</v>
      </c>
      <c r="V292">
        <f t="shared" si="96"/>
        <v>810.44737333223668</v>
      </c>
      <c r="Y292">
        <f t="shared" si="94"/>
        <v>8.0516464537446453</v>
      </c>
      <c r="Z292">
        <f t="shared" si="97"/>
        <v>0</v>
      </c>
      <c r="AA292">
        <f t="shared" si="100"/>
        <v>19.234044697037771</v>
      </c>
      <c r="AB292">
        <f t="shared" si="87"/>
        <v>20656792.265502986</v>
      </c>
      <c r="AC292">
        <f t="shared" si="98"/>
        <v>20622170.985048316</v>
      </c>
      <c r="AD292">
        <f t="shared" si="88"/>
        <v>8.0387093999495676</v>
      </c>
      <c r="AE292">
        <f t="shared" si="101"/>
        <v>19.232445096834883</v>
      </c>
      <c r="AF292">
        <f t="shared" si="99"/>
        <v>20587555.463154379</v>
      </c>
      <c r="AG292">
        <f t="shared" si="102"/>
        <v>0</v>
      </c>
      <c r="AH292">
        <f t="shared" si="103"/>
        <v>0</v>
      </c>
    </row>
    <row r="293" spans="19:34" x14ac:dyDescent="0.25">
      <c r="S293">
        <f t="shared" si="85"/>
        <v>12</v>
      </c>
      <c r="T293">
        <f t="shared" si="86"/>
        <v>10</v>
      </c>
      <c r="U293">
        <f t="shared" si="95"/>
        <v>274</v>
      </c>
      <c r="V293">
        <f t="shared" si="96"/>
        <v>810.44737333223668</v>
      </c>
      <c r="Y293">
        <f t="shared" si="94"/>
        <v>8.0257744979758279</v>
      </c>
      <c r="Z293">
        <f t="shared" si="97"/>
        <v>0</v>
      </c>
      <c r="AA293">
        <f t="shared" si="100"/>
        <v>19.230845762693644</v>
      </c>
      <c r="AB293">
        <f t="shared" si="87"/>
        <v>20587555.463154379</v>
      </c>
      <c r="AC293">
        <f t="shared" si="98"/>
        <v>20552939.94078153</v>
      </c>
      <c r="AD293">
        <f t="shared" si="88"/>
        <v>8.0128261476786502</v>
      </c>
      <c r="AE293">
        <f t="shared" si="101"/>
        <v>19.22924476573634</v>
      </c>
      <c r="AF293">
        <f t="shared" si="99"/>
        <v>20518330.181997728</v>
      </c>
      <c r="AG293">
        <f t="shared" si="102"/>
        <v>0</v>
      </c>
      <c r="AH293">
        <f t="shared" si="103"/>
        <v>0</v>
      </c>
    </row>
    <row r="294" spans="19:34" x14ac:dyDescent="0.25">
      <c r="S294">
        <f t="shared" si="85"/>
        <v>12</v>
      </c>
      <c r="T294">
        <f t="shared" si="86"/>
        <v>11</v>
      </c>
      <c r="U294">
        <f t="shared" si="95"/>
        <v>275</v>
      </c>
      <c r="V294">
        <f t="shared" si="96"/>
        <v>810.44737333223668</v>
      </c>
      <c r="Y294">
        <f t="shared" si="94"/>
        <v>7.9998790969491766</v>
      </c>
      <c r="Z294">
        <f t="shared" si="97"/>
        <v>0</v>
      </c>
      <c r="AA294">
        <f t="shared" si="100"/>
        <v>19.227643929463898</v>
      </c>
      <c r="AB294">
        <f t="shared" si="87"/>
        <v>20518330.181997728</v>
      </c>
      <c r="AC294">
        <f t="shared" si="98"/>
        <v>20483720.422924694</v>
      </c>
      <c r="AD294">
        <f t="shared" si="88"/>
        <v>7.9869320461115052</v>
      </c>
      <c r="AE294">
        <f t="shared" si="101"/>
        <v>19.226043093178085</v>
      </c>
      <c r="AF294">
        <f t="shared" si="99"/>
        <v>20449116.426862288</v>
      </c>
      <c r="AG294">
        <f t="shared" si="102"/>
        <v>0</v>
      </c>
      <c r="AH294">
        <f t="shared" si="103"/>
        <v>0</v>
      </c>
    </row>
    <row r="295" spans="19:34" x14ac:dyDescent="0.25">
      <c r="S295">
        <f t="shared" si="85"/>
        <v>12</v>
      </c>
      <c r="T295">
        <f t="shared" si="86"/>
        <v>12</v>
      </c>
      <c r="U295">
        <f t="shared" si="95"/>
        <v>276</v>
      </c>
      <c r="V295">
        <f t="shared" si="96"/>
        <v>810.44737333223668</v>
      </c>
      <c r="Y295">
        <f t="shared" si="94"/>
        <v>7.9739871511395082</v>
      </c>
      <c r="Z295">
        <f t="shared" si="97"/>
        <v>0</v>
      </c>
      <c r="AA295">
        <f t="shared" si="100"/>
        <v>19.224442523453977</v>
      </c>
      <c r="AB295">
        <f t="shared" si="87"/>
        <v>20449116.426862288</v>
      </c>
      <c r="AC295">
        <f t="shared" si="98"/>
        <v>20414512.430320073</v>
      </c>
      <c r="AD295">
        <f t="shared" si="88"/>
        <v>7.9610422559880201</v>
      </c>
      <c r="AE295">
        <f t="shared" si="101"/>
        <v>19.222841953707675</v>
      </c>
      <c r="AF295">
        <f t="shared" si="99"/>
        <v>20379914.195828941</v>
      </c>
      <c r="AG295">
        <f t="shared" si="102"/>
        <v>0</v>
      </c>
      <c r="AH295">
        <f t="shared" si="103"/>
        <v>0</v>
      </c>
    </row>
    <row r="296" spans="19:34" x14ac:dyDescent="0.25">
      <c r="S296">
        <f t="shared" si="85"/>
        <v>12</v>
      </c>
      <c r="T296">
        <f t="shared" si="86"/>
        <v>13</v>
      </c>
      <c r="U296">
        <f t="shared" si="95"/>
        <v>277</v>
      </c>
      <c r="V296">
        <f t="shared" si="96"/>
        <v>810.44737333223668</v>
      </c>
      <c r="Y296">
        <f t="shared" si="94"/>
        <v>7.9480995163432535</v>
      </c>
      <c r="Z296">
        <f t="shared" si="97"/>
        <v>0</v>
      </c>
      <c r="AA296">
        <f t="shared" si="100"/>
        <v>19.221241650478699</v>
      </c>
      <c r="AB296">
        <f t="shared" si="87"/>
        <v>20379914.195828941</v>
      </c>
      <c r="AC296">
        <f t="shared" si="98"/>
        <v>20345315.960858081</v>
      </c>
      <c r="AD296">
        <f t="shared" si="88"/>
        <v>7.935156776519027</v>
      </c>
      <c r="AE296">
        <f t="shared" si="101"/>
        <v>19.219641347227537</v>
      </c>
      <c r="AF296">
        <f t="shared" si="99"/>
        <v>20310723.486978922</v>
      </c>
      <c r="AG296">
        <f t="shared" si="102"/>
        <v>0</v>
      </c>
      <c r="AH296">
        <f t="shared" si="103"/>
        <v>0</v>
      </c>
    </row>
    <row r="297" spans="19:34" x14ac:dyDescent="0.25">
      <c r="S297">
        <f t="shared" si="85"/>
        <v>12</v>
      </c>
      <c r="T297">
        <f t="shared" si="86"/>
        <v>14</v>
      </c>
      <c r="U297">
        <f t="shared" si="95"/>
        <v>278</v>
      </c>
      <c r="V297">
        <f t="shared" si="96"/>
        <v>810.44737333223668</v>
      </c>
      <c r="Y297">
        <f t="shared" si="94"/>
        <v>7.9222161918426304</v>
      </c>
      <c r="Z297">
        <f t="shared" si="97"/>
        <v>0</v>
      </c>
      <c r="AA297">
        <f t="shared" si="100"/>
        <v>19.218041310449323</v>
      </c>
      <c r="AB297">
        <f t="shared" si="87"/>
        <v>20310723.486978922</v>
      </c>
      <c r="AC297">
        <f t="shared" si="98"/>
        <v>20276131.012620114</v>
      </c>
      <c r="AD297">
        <f t="shared" si="88"/>
        <v>7.9092659528255531</v>
      </c>
      <c r="AE297">
        <f t="shared" si="101"/>
        <v>19.216440079961512</v>
      </c>
      <c r="AF297">
        <f t="shared" si="99"/>
        <v>20241544.302691061</v>
      </c>
      <c r="AG297">
        <f t="shared" si="102"/>
        <v>0</v>
      </c>
      <c r="AH297">
        <f t="shared" si="103"/>
        <v>0</v>
      </c>
    </row>
    <row r="298" spans="19:34" x14ac:dyDescent="0.25">
      <c r="S298">
        <f t="shared" si="85"/>
        <v>12</v>
      </c>
      <c r="T298">
        <f t="shared" si="86"/>
        <v>15</v>
      </c>
      <c r="U298">
        <f t="shared" si="95"/>
        <v>279</v>
      </c>
      <c r="V298">
        <f t="shared" si="96"/>
        <v>810.44737333223668</v>
      </c>
      <c r="Y298">
        <f t="shared" si="94"/>
        <v>7.8963132070751509</v>
      </c>
      <c r="Z298">
        <f t="shared" si="97"/>
        <v>0</v>
      </c>
      <c r="AA298">
        <f t="shared" si="100"/>
        <v>19.214838539529008</v>
      </c>
      <c r="AB298">
        <f t="shared" si="87"/>
        <v>20241544.302691061</v>
      </c>
      <c r="AC298">
        <f t="shared" si="98"/>
        <v>20206957.593319908</v>
      </c>
      <c r="AD298">
        <f t="shared" si="88"/>
        <v>7.883360461533683</v>
      </c>
      <c r="AE298">
        <f t="shared" si="101"/>
        <v>19.213236999122341</v>
      </c>
      <c r="AF298">
        <f t="shared" si="99"/>
        <v>20172376.64949422</v>
      </c>
      <c r="AG298">
        <f t="shared" si="102"/>
        <v>0</v>
      </c>
      <c r="AH298">
        <f t="shared" si="103"/>
        <v>0</v>
      </c>
    </row>
    <row r="299" spans="19:34" x14ac:dyDescent="0.25">
      <c r="S299">
        <f t="shared" si="85"/>
        <v>12</v>
      </c>
      <c r="T299">
        <f t="shared" si="86"/>
        <v>16</v>
      </c>
      <c r="U299">
        <f t="shared" si="95"/>
        <v>280</v>
      </c>
      <c r="V299">
        <f t="shared" si="96"/>
        <v>810.44737333223668</v>
      </c>
      <c r="Y299">
        <f t="shared" si="94"/>
        <v>7.8704098751928058</v>
      </c>
      <c r="Z299">
        <f t="shared" si="97"/>
        <v>0</v>
      </c>
      <c r="AA299">
        <f t="shared" si="100"/>
        <v>19.211635725689725</v>
      </c>
      <c r="AB299">
        <f t="shared" si="87"/>
        <v>20172376.64949422</v>
      </c>
      <c r="AC299">
        <f t="shared" si="98"/>
        <v>20137795.705187976</v>
      </c>
      <c r="AD299">
        <f t="shared" si="88"/>
        <v>7.8574592886719614</v>
      </c>
      <c r="AE299">
        <f t="shared" si="101"/>
        <v>19.210034452234858</v>
      </c>
      <c r="AF299">
        <f t="shared" si="99"/>
        <v>20103220.525466174</v>
      </c>
      <c r="AG299">
        <f t="shared" si="102"/>
        <v>0</v>
      </c>
      <c r="AH299">
        <f t="shared" si="103"/>
        <v>0</v>
      </c>
    </row>
    <row r="300" spans="19:34" x14ac:dyDescent="0.25">
      <c r="S300">
        <f t="shared" si="85"/>
        <v>12</v>
      </c>
      <c r="T300">
        <f t="shared" si="86"/>
        <v>17</v>
      </c>
      <c r="U300">
        <f t="shared" si="95"/>
        <v>281</v>
      </c>
      <c r="V300">
        <f t="shared" si="96"/>
        <v>810.44737333223668</v>
      </c>
      <c r="Y300">
        <f t="shared" si="94"/>
        <v>7.8445108609918028</v>
      </c>
      <c r="Z300">
        <f t="shared" si="97"/>
        <v>0</v>
      </c>
      <c r="AA300">
        <f t="shared" si="100"/>
        <v>19.208433445709545</v>
      </c>
      <c r="AB300">
        <f t="shared" si="87"/>
        <v>20103220.525466174</v>
      </c>
      <c r="AC300">
        <f t="shared" si="98"/>
        <v>20068645.345263898</v>
      </c>
      <c r="AD300">
        <f t="shared" si="88"/>
        <v>7.8315624331317073</v>
      </c>
      <c r="AE300">
        <f t="shared" si="101"/>
        <v>19.206832439161982</v>
      </c>
      <c r="AF300">
        <f t="shared" si="99"/>
        <v>20034075.928685192</v>
      </c>
      <c r="AG300">
        <f t="shared" si="102"/>
        <v>0</v>
      </c>
      <c r="AH300">
        <f t="shared" si="103"/>
        <v>0</v>
      </c>
    </row>
    <row r="301" spans="19:34" x14ac:dyDescent="0.25">
      <c r="S301">
        <f t="shared" ref="S301:S364" si="104">S277+1</f>
        <v>12</v>
      </c>
      <c r="T301">
        <f t="shared" ref="T301:T364" si="105">T277</f>
        <v>18</v>
      </c>
      <c r="U301">
        <f t="shared" si="95"/>
        <v>282</v>
      </c>
      <c r="V301">
        <f t="shared" si="96"/>
        <v>810.44737333223668</v>
      </c>
      <c r="Y301">
        <f t="shared" si="94"/>
        <v>7.8186161637524512</v>
      </c>
      <c r="Z301">
        <f t="shared" si="97"/>
        <v>0</v>
      </c>
      <c r="AA301">
        <f t="shared" si="100"/>
        <v>19.205231699499482</v>
      </c>
      <c r="AB301">
        <f t="shared" si="87"/>
        <v>20034075.928685192</v>
      </c>
      <c r="AC301">
        <f t="shared" si="98"/>
        <v>19999506.511626095</v>
      </c>
      <c r="AD301">
        <f t="shared" si="88"/>
        <v>7.8056639924500058</v>
      </c>
      <c r="AE301">
        <f t="shared" si="101"/>
        <v>19.203630230094515</v>
      </c>
      <c r="AF301">
        <f t="shared" si="99"/>
        <v>19964942.859856851</v>
      </c>
      <c r="AG301">
        <f t="shared" si="102"/>
        <v>0</v>
      </c>
      <c r="AH301">
        <f t="shared" si="103"/>
        <v>0</v>
      </c>
    </row>
    <row r="302" spans="19:34" x14ac:dyDescent="0.25">
      <c r="S302">
        <f t="shared" si="104"/>
        <v>12</v>
      </c>
      <c r="T302">
        <f t="shared" si="105"/>
        <v>19</v>
      </c>
      <c r="U302">
        <f t="shared" si="95"/>
        <v>283</v>
      </c>
      <c r="V302">
        <f t="shared" si="96"/>
        <v>810.44737333223668</v>
      </c>
      <c r="Y302">
        <f t="shared" si="94"/>
        <v>7.7927055496691686</v>
      </c>
      <c r="Z302">
        <f t="shared" si="97"/>
        <v>0</v>
      </c>
      <c r="AA302">
        <f t="shared" si="100"/>
        <v>19.202027985253483</v>
      </c>
      <c r="AB302">
        <f t="shared" si="87"/>
        <v>19964942.859856851</v>
      </c>
      <c r="AC302">
        <f t="shared" si="98"/>
        <v>19930379.209483396</v>
      </c>
      <c r="AD302">
        <f t="shared" si="88"/>
        <v>7.7797471074116329</v>
      </c>
      <c r="AE302">
        <f t="shared" si="101"/>
        <v>19.200425740477154</v>
      </c>
      <c r="AF302">
        <f t="shared" si="99"/>
        <v>19895821.327191133</v>
      </c>
      <c r="AG302">
        <f t="shared" si="102"/>
        <v>0</v>
      </c>
      <c r="AH302">
        <f t="shared" si="103"/>
        <v>0</v>
      </c>
    </row>
    <row r="303" spans="19:34" x14ac:dyDescent="0.25">
      <c r="S303">
        <f t="shared" si="104"/>
        <v>12</v>
      </c>
      <c r="T303">
        <f t="shared" si="105"/>
        <v>20</v>
      </c>
      <c r="U303">
        <f t="shared" si="95"/>
        <v>284</v>
      </c>
      <c r="V303">
        <f t="shared" si="96"/>
        <v>810.44737333223668</v>
      </c>
      <c r="Y303">
        <f t="shared" si="94"/>
        <v>7.7667908276961395</v>
      </c>
      <c r="Z303">
        <f t="shared" si="97"/>
        <v>0</v>
      </c>
      <c r="AA303">
        <f t="shared" si="100"/>
        <v>19.198823763088033</v>
      </c>
      <c r="AB303">
        <f t="shared" si="87"/>
        <v>19895821.327191133</v>
      </c>
      <c r="AC303">
        <f t="shared" si="98"/>
        <v>19861263.444417574</v>
      </c>
      <c r="AD303">
        <f t="shared" si="88"/>
        <v>7.7538345478002002</v>
      </c>
      <c r="AE303">
        <f t="shared" si="101"/>
        <v>19.1972217856766</v>
      </c>
      <c r="AF303">
        <f t="shared" si="99"/>
        <v>19826711.328762699</v>
      </c>
      <c r="AG303">
        <f t="shared" si="102"/>
        <v>0</v>
      </c>
      <c r="AH303">
        <f t="shared" si="103"/>
        <v>0</v>
      </c>
    </row>
    <row r="304" spans="19:34" x14ac:dyDescent="0.25">
      <c r="S304">
        <f t="shared" si="104"/>
        <v>12</v>
      </c>
      <c r="T304">
        <f t="shared" si="105"/>
        <v>21</v>
      </c>
      <c r="U304">
        <f t="shared" si="95"/>
        <v>285</v>
      </c>
      <c r="V304">
        <f t="shared" si="96"/>
        <v>810.44737333223668</v>
      </c>
      <c r="Y304">
        <f t="shared" si="94"/>
        <v>7.7408804300854452</v>
      </c>
      <c r="Z304">
        <f t="shared" si="97"/>
        <v>0</v>
      </c>
      <c r="AA304">
        <f t="shared" si="100"/>
        <v>19.195620075607756</v>
      </c>
      <c r="AB304">
        <f t="shared" si="87"/>
        <v>19826711.328762699</v>
      </c>
      <c r="AC304">
        <f t="shared" si="98"/>
        <v>19792159.212626606</v>
      </c>
      <c r="AD304">
        <f t="shared" si="88"/>
        <v>7.7279263121902737</v>
      </c>
      <c r="AE304">
        <f t="shared" si="101"/>
        <v>19.194018365516609</v>
      </c>
      <c r="AF304">
        <f t="shared" si="99"/>
        <v>19757612.862646841</v>
      </c>
      <c r="AG304">
        <f t="shared" si="102"/>
        <v>0</v>
      </c>
      <c r="AH304">
        <f t="shared" si="103"/>
        <v>0</v>
      </c>
    </row>
    <row r="305" spans="19:34" x14ac:dyDescent="0.25">
      <c r="S305">
        <f t="shared" si="104"/>
        <v>12</v>
      </c>
      <c r="T305">
        <f t="shared" si="105"/>
        <v>22</v>
      </c>
      <c r="U305">
        <f t="shared" si="95"/>
        <v>286</v>
      </c>
      <c r="V305">
        <f t="shared" si="96"/>
        <v>810.44737333223668</v>
      </c>
      <c r="Y305">
        <f t="shared" si="94"/>
        <v>7.7149743561154827</v>
      </c>
      <c r="Z305">
        <f t="shared" si="97"/>
        <v>0</v>
      </c>
      <c r="AA305">
        <f t="shared" si="100"/>
        <v>19.192416922723435</v>
      </c>
      <c r="AB305">
        <f t="shared" si="87"/>
        <v>19757612.862646841</v>
      </c>
      <c r="AC305">
        <f t="shared" si="98"/>
        <v>19723066.512185939</v>
      </c>
      <c r="AD305">
        <f t="shared" si="88"/>
        <v>7.7020202088303682</v>
      </c>
      <c r="AE305">
        <f t="shared" si="101"/>
        <v>19.190815208998369</v>
      </c>
      <c r="AF305">
        <f t="shared" si="99"/>
        <v>19688525.927894447</v>
      </c>
      <c r="AG305">
        <f t="shared" si="102"/>
        <v>0</v>
      </c>
      <c r="AH305">
        <f t="shared" si="103"/>
        <v>0</v>
      </c>
    </row>
    <row r="306" spans="19:34" x14ac:dyDescent="0.25">
      <c r="S306">
        <f t="shared" si="104"/>
        <v>12</v>
      </c>
      <c r="T306">
        <f t="shared" si="105"/>
        <v>23</v>
      </c>
      <c r="U306">
        <f t="shared" si="95"/>
        <v>287</v>
      </c>
      <c r="V306">
        <f t="shared" si="96"/>
        <v>810.44737333223668</v>
      </c>
      <c r="Y306">
        <f t="shared" si="94"/>
        <v>7.6890560670171393</v>
      </c>
      <c r="Z306">
        <f t="shared" si="97"/>
        <v>0</v>
      </c>
      <c r="AA306">
        <f t="shared" si="100"/>
        <v>19.189212259501275</v>
      </c>
      <c r="AB306">
        <f t="shared" si="87"/>
        <v>19688525.927894447</v>
      </c>
      <c r="AC306">
        <f t="shared" si="98"/>
        <v>19653985.345827345</v>
      </c>
      <c r="AD306">
        <f t="shared" si="88"/>
        <v>7.6760919260387919</v>
      </c>
      <c r="AE306">
        <f t="shared" si="101"/>
        <v>19.187609310107408</v>
      </c>
      <c r="AF306">
        <f t="shared" si="99"/>
        <v>19619450.534378059</v>
      </c>
      <c r="AG306">
        <f t="shared" si="102"/>
        <v>0</v>
      </c>
      <c r="AH306">
        <f t="shared" si="103"/>
        <v>0</v>
      </c>
    </row>
    <row r="307" spans="19:34" x14ac:dyDescent="0.25">
      <c r="S307">
        <f t="shared" si="104"/>
        <v>12</v>
      </c>
      <c r="T307">
        <f t="shared" si="105"/>
        <v>24</v>
      </c>
      <c r="U307">
        <f t="shared" si="95"/>
        <v>288</v>
      </c>
      <c r="V307">
        <f t="shared" si="96"/>
        <v>810.44737333223668</v>
      </c>
      <c r="Y307">
        <f t="shared" si="94"/>
        <v>7.6631299509504913</v>
      </c>
      <c r="Z307">
        <f t="shared" si="97"/>
        <v>0</v>
      </c>
      <c r="AA307">
        <f t="shared" si="100"/>
        <v>19.186006628514715</v>
      </c>
      <c r="AB307">
        <f t="shared" si="87"/>
        <v>19619450.534378059</v>
      </c>
      <c r="AC307">
        <f t="shared" si="98"/>
        <v>19584915.722446732</v>
      </c>
      <c r="AD307">
        <f t="shared" si="88"/>
        <v>7.6501679756812653</v>
      </c>
      <c r="AE307">
        <f t="shared" si="101"/>
        <v>19.184403946899653</v>
      </c>
      <c r="AF307">
        <f t="shared" si="99"/>
        <v>19550386.680169221</v>
      </c>
      <c r="AG307">
        <f t="shared" si="102"/>
        <v>0</v>
      </c>
      <c r="AH307">
        <f t="shared" si="103"/>
        <v>0</v>
      </c>
    </row>
    <row r="308" spans="19:34" x14ac:dyDescent="0.25">
      <c r="S308">
        <f t="shared" si="104"/>
        <v>13</v>
      </c>
      <c r="T308">
        <f t="shared" si="105"/>
        <v>1</v>
      </c>
      <c r="U308">
        <f t="shared" ref="U308:U371" si="106">(S308-1)*24+T308</f>
        <v>289</v>
      </c>
      <c r="V308">
        <f t="shared" ref="V308:V371" si="107">V307</f>
        <v>810.44737333223668</v>
      </c>
      <c r="Y308">
        <f t="shared" si="94"/>
        <v>7.6372081659402671</v>
      </c>
      <c r="Z308">
        <f t="shared" ref="Z308:Z371" si="108">(V309-V308)*43560/3600</f>
        <v>0</v>
      </c>
      <c r="AA308">
        <f t="shared" si="100"/>
        <v>19.182801533041022</v>
      </c>
      <c r="AB308">
        <f t="shared" si="87"/>
        <v>19550386.680169221</v>
      </c>
      <c r="AC308">
        <f t="shared" ref="AC308:AC371" si="109">MAX(0,AB308+(Z308-AA308)*1800)</f>
        <v>19515857.637409747</v>
      </c>
      <c r="AD308">
        <f t="shared" si="88"/>
        <v>7.6242483560183736</v>
      </c>
      <c r="AE308">
        <f t="shared" si="101"/>
        <v>19.181199119160027</v>
      </c>
      <c r="AF308">
        <f t="shared" ref="AF308:AF371" si="110">MAX(0,AB308+(Z308-AE308)*3600)</f>
        <v>19481334.363340244</v>
      </c>
      <c r="AG308">
        <f t="shared" si="102"/>
        <v>0</v>
      </c>
      <c r="AH308">
        <f t="shared" si="103"/>
        <v>0</v>
      </c>
    </row>
    <row r="309" spans="19:34" x14ac:dyDescent="0.25">
      <c r="S309">
        <f t="shared" si="104"/>
        <v>13</v>
      </c>
      <c r="T309">
        <f t="shared" si="105"/>
        <v>2</v>
      </c>
      <c r="U309">
        <f t="shared" si="106"/>
        <v>290</v>
      </c>
      <c r="V309">
        <f t="shared" si="107"/>
        <v>810.44737333223668</v>
      </c>
      <c r="Y309">
        <f t="shared" si="94"/>
        <v>7.6112907112629475</v>
      </c>
      <c r="Z309">
        <f t="shared" si="108"/>
        <v>0</v>
      </c>
      <c r="AA309">
        <f t="shared" si="100"/>
        <v>19.179596972990733</v>
      </c>
      <c r="AB309">
        <f t="shared" si="87"/>
        <v>19481334.363340244</v>
      </c>
      <c r="AC309">
        <f t="shared" si="109"/>
        <v>19446811.08878886</v>
      </c>
      <c r="AD309">
        <f t="shared" si="88"/>
        <v>7.5983330663266564</v>
      </c>
      <c r="AE309">
        <f t="shared" si="101"/>
        <v>19.177994826799079</v>
      </c>
      <c r="AF309">
        <f t="shared" si="110"/>
        <v>19412293.581963766</v>
      </c>
      <c r="AG309">
        <f t="shared" si="102"/>
        <v>0</v>
      </c>
      <c r="AH309">
        <f t="shared" si="103"/>
        <v>0</v>
      </c>
    </row>
    <row r="310" spans="19:34" x14ac:dyDescent="0.25">
      <c r="S310">
        <f t="shared" si="104"/>
        <v>13</v>
      </c>
      <c r="T310">
        <f t="shared" si="105"/>
        <v>3</v>
      </c>
      <c r="U310">
        <f t="shared" si="106"/>
        <v>291</v>
      </c>
      <c r="V310">
        <f t="shared" si="107"/>
        <v>810.44737333223668</v>
      </c>
      <c r="Y310">
        <f t="shared" si="94"/>
        <v>7.5853647015728258</v>
      </c>
      <c r="Z310">
        <f t="shared" si="108"/>
        <v>0</v>
      </c>
      <c r="AA310">
        <f t="shared" si="100"/>
        <v>19.176391355157087</v>
      </c>
      <c r="AB310">
        <f t="shared" si="87"/>
        <v>19412293.581963766</v>
      </c>
      <c r="AC310">
        <f t="shared" si="109"/>
        <v>19377776.077524483</v>
      </c>
      <c r="AD310">
        <f t="shared" si="88"/>
        <v>7.5723948598764794</v>
      </c>
      <c r="AE310">
        <f t="shared" si="101"/>
        <v>19.174787700898744</v>
      </c>
      <c r="AF310">
        <f t="shared" si="110"/>
        <v>19343264.346240532</v>
      </c>
      <c r="AG310">
        <f t="shared" si="102"/>
        <v>0</v>
      </c>
      <c r="AH310">
        <f t="shared" si="103"/>
        <v>0</v>
      </c>
    </row>
    <row r="311" spans="19:34" x14ac:dyDescent="0.25">
      <c r="S311">
        <f t="shared" si="104"/>
        <v>13</v>
      </c>
      <c r="T311">
        <f t="shared" si="105"/>
        <v>4</v>
      </c>
      <c r="U311">
        <f t="shared" si="106"/>
        <v>292</v>
      </c>
      <c r="V311">
        <f t="shared" si="107"/>
        <v>810.44737333223668</v>
      </c>
      <c r="Y311">
        <f t="shared" si="94"/>
        <v>7.5594271874247507</v>
      </c>
      <c r="Z311">
        <f t="shared" si="108"/>
        <v>0</v>
      </c>
      <c r="AA311">
        <f t="shared" si="100"/>
        <v>19.173184314856346</v>
      </c>
      <c r="AB311">
        <f t="shared" si="87"/>
        <v>19343264.346240532</v>
      </c>
      <c r="AC311">
        <f t="shared" si="109"/>
        <v>19308752.61447379</v>
      </c>
      <c r="AD311">
        <f t="shared" si="88"/>
        <v>7.5464595147916151</v>
      </c>
      <c r="AE311">
        <f t="shared" si="101"/>
        <v>19.171580928791521</v>
      </c>
      <c r="AF311">
        <f t="shared" si="110"/>
        <v>19274246.654896881</v>
      </c>
      <c r="AG311">
        <f t="shared" si="102"/>
        <v>0</v>
      </c>
      <c r="AH311">
        <f t="shared" si="103"/>
        <v>0</v>
      </c>
    </row>
    <row r="312" spans="19:34" x14ac:dyDescent="0.25">
      <c r="S312">
        <f t="shared" si="104"/>
        <v>13</v>
      </c>
      <c r="T312">
        <f t="shared" si="105"/>
        <v>5</v>
      </c>
      <c r="U312">
        <f t="shared" si="106"/>
        <v>293</v>
      </c>
      <c r="V312">
        <f t="shared" si="107"/>
        <v>810.44737333223668</v>
      </c>
      <c r="Y312">
        <f t="shared" si="94"/>
        <v>7.5334940110403155</v>
      </c>
      <c r="Z312">
        <f t="shared" si="108"/>
        <v>0</v>
      </c>
      <c r="AA312">
        <f t="shared" si="100"/>
        <v>19.169977810897784</v>
      </c>
      <c r="AB312">
        <f t="shared" si="87"/>
        <v>19274246.654896881</v>
      </c>
      <c r="AC312">
        <f t="shared" si="109"/>
        <v>19239740.694837265</v>
      </c>
      <c r="AD312">
        <f t="shared" si="88"/>
        <v>7.5205285071076391</v>
      </c>
      <c r="AE312">
        <f t="shared" si="101"/>
        <v>19.168374692981622</v>
      </c>
      <c r="AF312">
        <f t="shared" si="110"/>
        <v>19205240.506002147</v>
      </c>
      <c r="AG312">
        <f t="shared" si="102"/>
        <v>0</v>
      </c>
      <c r="AH312">
        <f t="shared" si="103"/>
        <v>0</v>
      </c>
    </row>
    <row r="313" spans="19:34" x14ac:dyDescent="0.25">
      <c r="S313">
        <f t="shared" si="104"/>
        <v>13</v>
      </c>
      <c r="T313">
        <f t="shared" si="105"/>
        <v>6</v>
      </c>
      <c r="U313">
        <f t="shared" si="106"/>
        <v>294</v>
      </c>
      <c r="V313">
        <f t="shared" si="107"/>
        <v>810.44737333223668</v>
      </c>
      <c r="Y313">
        <f t="shared" si="94"/>
        <v>7.5075651716940772</v>
      </c>
      <c r="Z313">
        <f t="shared" si="108"/>
        <v>0</v>
      </c>
      <c r="AA313">
        <f t="shared" si="100"/>
        <v>19.166771843191704</v>
      </c>
      <c r="AB313">
        <f t="shared" si="87"/>
        <v>19205240.506002147</v>
      </c>
      <c r="AC313">
        <f t="shared" si="109"/>
        <v>19170740.316684403</v>
      </c>
      <c r="AD313">
        <f t="shared" si="88"/>
        <v>7.4946018360991697</v>
      </c>
      <c r="AE313">
        <f t="shared" si="101"/>
        <v>19.165168993379361</v>
      </c>
      <c r="AF313">
        <f t="shared" si="110"/>
        <v>19136245.897625983</v>
      </c>
      <c r="AG313">
        <f t="shared" si="102"/>
        <v>0</v>
      </c>
      <c r="AH313">
        <f t="shared" si="103"/>
        <v>0</v>
      </c>
    </row>
    <row r="314" spans="19:34" x14ac:dyDescent="0.25">
      <c r="S314">
        <f t="shared" si="104"/>
        <v>13</v>
      </c>
      <c r="T314">
        <f t="shared" si="105"/>
        <v>7</v>
      </c>
      <c r="U314">
        <f t="shared" si="106"/>
        <v>295</v>
      </c>
      <c r="V314">
        <f t="shared" si="107"/>
        <v>810.44737333223668</v>
      </c>
      <c r="Y314">
        <f t="shared" si="94"/>
        <v>7.4816313958239258</v>
      </c>
      <c r="Z314">
        <f t="shared" si="108"/>
        <v>0</v>
      </c>
      <c r="AA314">
        <f t="shared" si="100"/>
        <v>19.163565265109813</v>
      </c>
      <c r="AB314">
        <f t="shared" ref="AB314:AB377" si="111">VLOOKUP($Y314,$C$20:$H$120,6)+($Y314-VLOOKUP(VLOOKUP($Y314,$C$20:$N$120,12),$A$20:$C$120,3,FALSE))*(VLOOKUP(VLOOKUP($Y314,$C$20:$N$120,12)+1,$A$20:$H$120,8,FALSE)-VLOOKUP($Y314,$C$20:$H$120,6))/(VLOOKUP(VLOOKUP($Y314,$C$20:$N$120,12)+1,$A$20:$C$120,3,FALSE)-VLOOKUP(VLOOKUP($Y314,$C$20:$N$120,12),$A$20:$C$120,3,FALSE))</f>
        <v>19136245.897625983</v>
      </c>
      <c r="AC314">
        <f t="shared" si="109"/>
        <v>19101751.480148785</v>
      </c>
      <c r="AD314">
        <f t="shared" ref="AD314:AD377" si="112">VLOOKUP($AC314,$H$20:$I$120,2)+($AC314-VLOOKUP(VLOOKUP($AC314,$H$20:$N$120,7),$A$20:$H$120,8,FALSE))*(VLOOKUP(VLOOKUP($AC314,$H$20:$N$120,7)+1,$A$20:$I$120,9,FALSE)-VLOOKUP($AC314,$H$20:$I$120,2))/(VLOOKUP(VLOOKUP($AC314,$H$20:$N$120,7)+1,$A$20:$H$120,8,FALSE)-VLOOKUP(VLOOKUP($AC314,$H$20:$N$120,7),$A$20:$H$120,8,FALSE))</f>
        <v>7.4686558514199852</v>
      </c>
      <c r="AE314">
        <f t="shared" si="101"/>
        <v>19.16196090574099</v>
      </c>
      <c r="AF314">
        <f t="shared" si="110"/>
        <v>19067262.838365316</v>
      </c>
      <c r="AG314">
        <f t="shared" si="102"/>
        <v>0</v>
      </c>
      <c r="AH314">
        <f t="shared" si="103"/>
        <v>0</v>
      </c>
    </row>
    <row r="315" spans="19:34" x14ac:dyDescent="0.25">
      <c r="S315">
        <f t="shared" si="104"/>
        <v>13</v>
      </c>
      <c r="T315">
        <f t="shared" si="105"/>
        <v>8</v>
      </c>
      <c r="U315">
        <f t="shared" si="106"/>
        <v>296</v>
      </c>
      <c r="V315">
        <f t="shared" si="107"/>
        <v>810.44737333223668</v>
      </c>
      <c r="Y315">
        <f t="shared" si="94"/>
        <v>7.4556824796218155</v>
      </c>
      <c r="Z315">
        <f t="shared" si="108"/>
        <v>0</v>
      </c>
      <c r="AA315">
        <f t="shared" si="100"/>
        <v>19.160356815003702</v>
      </c>
      <c r="AB315">
        <f t="shared" si="111"/>
        <v>19067262.838365316</v>
      </c>
      <c r="AC315">
        <f t="shared" si="109"/>
        <v>19032774.196098309</v>
      </c>
      <c r="AD315">
        <f t="shared" si="112"/>
        <v>7.4427091076417558</v>
      </c>
      <c r="AE315">
        <f t="shared" si="101"/>
        <v>19.158752724243925</v>
      </c>
      <c r="AF315">
        <f t="shared" si="110"/>
        <v>18998291.328558039</v>
      </c>
      <c r="AG315">
        <f t="shared" si="102"/>
        <v>0</v>
      </c>
      <c r="AH315">
        <f t="shared" si="103"/>
        <v>0</v>
      </c>
    </row>
    <row r="316" spans="19:34" x14ac:dyDescent="0.25">
      <c r="S316">
        <f t="shared" si="104"/>
        <v>13</v>
      </c>
      <c r="T316">
        <f t="shared" si="105"/>
        <v>9</v>
      </c>
      <c r="U316">
        <f t="shared" si="106"/>
        <v>297</v>
      </c>
      <c r="V316">
        <f t="shared" si="107"/>
        <v>810.44737333223668</v>
      </c>
      <c r="Y316">
        <f t="shared" si="94"/>
        <v>7.4297379079037196</v>
      </c>
      <c r="Z316">
        <f t="shared" si="108"/>
        <v>0</v>
      </c>
      <c r="AA316">
        <f t="shared" si="100"/>
        <v>19.157148902070709</v>
      </c>
      <c r="AB316">
        <f t="shared" si="111"/>
        <v>18998291.328558039</v>
      </c>
      <c r="AC316">
        <f t="shared" si="109"/>
        <v>18963808.460534312</v>
      </c>
      <c r="AD316">
        <f t="shared" si="112"/>
        <v>7.4167667079838235</v>
      </c>
      <c r="AE316">
        <f t="shared" si="101"/>
        <v>19.155545079875004</v>
      </c>
      <c r="AF316">
        <f t="shared" si="110"/>
        <v>18929331.36627049</v>
      </c>
      <c r="AG316">
        <f t="shared" si="102"/>
        <v>0</v>
      </c>
      <c r="AH316">
        <f t="shared" si="103"/>
        <v>0</v>
      </c>
    </row>
    <row r="317" spans="19:34" x14ac:dyDescent="0.25">
      <c r="S317">
        <f t="shared" si="104"/>
        <v>13</v>
      </c>
      <c r="T317">
        <f t="shared" si="105"/>
        <v>10</v>
      </c>
      <c r="U317">
        <f t="shared" si="106"/>
        <v>298</v>
      </c>
      <c r="V317">
        <f t="shared" si="107"/>
        <v>810.44737333223668</v>
      </c>
      <c r="Y317">
        <f t="shared" si="94"/>
        <v>7.4037976799422642</v>
      </c>
      <c r="Z317">
        <f t="shared" si="108"/>
        <v>0</v>
      </c>
      <c r="AA317">
        <f t="shared" si="100"/>
        <v>19.153941526220894</v>
      </c>
      <c r="AB317">
        <f t="shared" si="111"/>
        <v>18929331.36627049</v>
      </c>
      <c r="AC317">
        <f t="shared" si="109"/>
        <v>18894854.271523293</v>
      </c>
      <c r="AD317">
        <f t="shared" si="112"/>
        <v>7.3908286517188762</v>
      </c>
      <c r="AE317">
        <f t="shared" si="101"/>
        <v>19.152337972544302</v>
      </c>
      <c r="AF317">
        <f t="shared" si="110"/>
        <v>18860382.94956933</v>
      </c>
      <c r="AG317">
        <f t="shared" si="102"/>
        <v>0</v>
      </c>
      <c r="AH317">
        <f t="shared" si="103"/>
        <v>0</v>
      </c>
    </row>
    <row r="318" spans="19:34" x14ac:dyDescent="0.25">
      <c r="S318">
        <f t="shared" si="104"/>
        <v>13</v>
      </c>
      <c r="T318">
        <f t="shared" si="105"/>
        <v>11</v>
      </c>
      <c r="U318">
        <f t="shared" si="106"/>
        <v>299</v>
      </c>
      <c r="V318">
        <f t="shared" si="107"/>
        <v>810.44737333223668</v>
      </c>
      <c r="Y318">
        <f t="shared" si="94"/>
        <v>7.3778560918127418</v>
      </c>
      <c r="Z318">
        <f t="shared" si="108"/>
        <v>0</v>
      </c>
      <c r="AA318">
        <f t="shared" si="100"/>
        <v>19.150733982193291</v>
      </c>
      <c r="AB318">
        <f t="shared" si="111"/>
        <v>18860382.94956933</v>
      </c>
      <c r="AC318">
        <f t="shared" si="109"/>
        <v>18825911.62840138</v>
      </c>
      <c r="AD318">
        <f t="shared" si="112"/>
        <v>7.3648748427192841</v>
      </c>
      <c r="AE318">
        <f t="shared" si="101"/>
        <v>19.149128917468932</v>
      </c>
      <c r="AF318">
        <f t="shared" si="110"/>
        <v>18791446.085466441</v>
      </c>
      <c r="AG318">
        <f t="shared" si="102"/>
        <v>0</v>
      </c>
      <c r="AH318">
        <f t="shared" si="103"/>
        <v>0</v>
      </c>
    </row>
    <row r="319" spans="19:34" x14ac:dyDescent="0.25">
      <c r="S319">
        <f t="shared" si="104"/>
        <v>13</v>
      </c>
      <c r="T319">
        <f t="shared" si="105"/>
        <v>12</v>
      </c>
      <c r="U319">
        <f t="shared" si="106"/>
        <v>300</v>
      </c>
      <c r="V319">
        <f t="shared" si="107"/>
        <v>810.44737333223668</v>
      </c>
      <c r="Y319">
        <f t="shared" si="94"/>
        <v>7.351895769599345</v>
      </c>
      <c r="Z319">
        <f t="shared" si="108"/>
        <v>0</v>
      </c>
      <c r="AA319">
        <f t="shared" si="100"/>
        <v>19.147524121792515</v>
      </c>
      <c r="AB319">
        <f t="shared" si="111"/>
        <v>18791446.085466441</v>
      </c>
      <c r="AC319">
        <f t="shared" si="109"/>
        <v>18756980.542047214</v>
      </c>
      <c r="AD319">
        <f t="shared" si="112"/>
        <v>7.3389166962970318</v>
      </c>
      <c r="AE319">
        <f t="shared" si="101"/>
        <v>19.145919326093544</v>
      </c>
      <c r="AF319">
        <f t="shared" si="110"/>
        <v>18722520.775892504</v>
      </c>
      <c r="AG319">
        <f t="shared" si="102"/>
        <v>0</v>
      </c>
      <c r="AH319">
        <f t="shared" si="103"/>
        <v>0</v>
      </c>
    </row>
    <row r="320" spans="19:34" x14ac:dyDescent="0.25">
      <c r="S320">
        <f t="shared" si="104"/>
        <v>13</v>
      </c>
      <c r="T320">
        <f t="shared" si="105"/>
        <v>13</v>
      </c>
      <c r="U320">
        <f t="shared" si="106"/>
        <v>301</v>
      </c>
      <c r="V320">
        <f t="shared" si="107"/>
        <v>810.44737333223668</v>
      </c>
      <c r="Y320">
        <f t="shared" si="94"/>
        <v>7.325939798603522</v>
      </c>
      <c r="Z320">
        <f t="shared" si="108"/>
        <v>0</v>
      </c>
      <c r="AA320">
        <f t="shared" si="100"/>
        <v>19.144314799397424</v>
      </c>
      <c r="AB320">
        <f t="shared" si="111"/>
        <v>18722520.775892504</v>
      </c>
      <c r="AC320">
        <f t="shared" si="109"/>
        <v>18688061.009253588</v>
      </c>
      <c r="AD320">
        <f t="shared" si="112"/>
        <v>7.3129629007276691</v>
      </c>
      <c r="AE320">
        <f t="shared" si="101"/>
        <v>19.142710272678755</v>
      </c>
      <c r="AF320">
        <f t="shared" si="110"/>
        <v>18653607.018910859</v>
      </c>
      <c r="AG320">
        <f t="shared" si="102"/>
        <v>0</v>
      </c>
      <c r="AH320">
        <f t="shared" si="103"/>
        <v>0</v>
      </c>
    </row>
    <row r="321" spans="19:34" x14ac:dyDescent="0.25">
      <c r="S321">
        <f t="shared" si="104"/>
        <v>13</v>
      </c>
      <c r="T321">
        <f t="shared" si="105"/>
        <v>14</v>
      </c>
      <c r="U321">
        <f t="shared" si="106"/>
        <v>302</v>
      </c>
      <c r="V321">
        <f t="shared" si="107"/>
        <v>810.44737333223668</v>
      </c>
      <c r="Y321">
        <f t="shared" si="94"/>
        <v>7.2999881780959646</v>
      </c>
      <c r="Z321">
        <f t="shared" si="108"/>
        <v>0</v>
      </c>
      <c r="AA321">
        <f t="shared" si="100"/>
        <v>19.141106014917842</v>
      </c>
      <c r="AB321">
        <f t="shared" si="111"/>
        <v>18653607.018910859</v>
      </c>
      <c r="AC321">
        <f t="shared" si="109"/>
        <v>18619153.028084006</v>
      </c>
      <c r="AD321">
        <f t="shared" si="112"/>
        <v>7.2870134552819481</v>
      </c>
      <c r="AE321">
        <f t="shared" si="101"/>
        <v>19.13950175713439</v>
      </c>
      <c r="AF321">
        <f t="shared" si="110"/>
        <v>18584704.812585175</v>
      </c>
      <c r="AG321">
        <f t="shared" si="102"/>
        <v>0</v>
      </c>
      <c r="AH321">
        <f t="shared" si="103"/>
        <v>0</v>
      </c>
    </row>
    <row r="322" spans="19:34" x14ac:dyDescent="0.25">
      <c r="S322">
        <f t="shared" si="104"/>
        <v>13</v>
      </c>
      <c r="T322">
        <f t="shared" si="105"/>
        <v>15</v>
      </c>
      <c r="U322">
        <f t="shared" si="106"/>
        <v>303</v>
      </c>
      <c r="V322">
        <f t="shared" si="107"/>
        <v>810.44737333223668</v>
      </c>
      <c r="Y322">
        <f t="shared" si="94"/>
        <v>7.2740387315020065</v>
      </c>
      <c r="Z322">
        <f t="shared" si="108"/>
        <v>0</v>
      </c>
      <c r="AA322">
        <f t="shared" si="100"/>
        <v>19.137897499231507</v>
      </c>
      <c r="AB322">
        <f t="shared" si="111"/>
        <v>18584704.812585175</v>
      </c>
      <c r="AC322">
        <f t="shared" si="109"/>
        <v>18550256.59708656</v>
      </c>
      <c r="AD322">
        <f t="shared" si="112"/>
        <v>7.2610517757448259</v>
      </c>
      <c r="AE322">
        <f t="shared" si="101"/>
        <v>19.136291728907512</v>
      </c>
      <c r="AF322">
        <f t="shared" si="110"/>
        <v>18515814.162361108</v>
      </c>
      <c r="AG322">
        <f t="shared" si="102"/>
        <v>0</v>
      </c>
      <c r="AH322">
        <f t="shared" si="103"/>
        <v>0</v>
      </c>
    </row>
    <row r="323" spans="19:34" x14ac:dyDescent="0.25">
      <c r="S323">
        <f t="shared" si="104"/>
        <v>13</v>
      </c>
      <c r="T323">
        <f t="shared" si="105"/>
        <v>16</v>
      </c>
      <c r="U323">
        <f t="shared" si="106"/>
        <v>304</v>
      </c>
      <c r="V323">
        <f t="shared" si="107"/>
        <v>810.44737333223668</v>
      </c>
      <c r="Y323">
        <f t="shared" si="94"/>
        <v>7.2480669993355225</v>
      </c>
      <c r="Z323">
        <f t="shared" si="108"/>
        <v>0</v>
      </c>
      <c r="AA323">
        <f t="shared" si="100"/>
        <v>19.134686228048679</v>
      </c>
      <c r="AB323">
        <f t="shared" si="111"/>
        <v>18515814.162361108</v>
      </c>
      <c r="AC323">
        <f t="shared" si="109"/>
        <v>18481371.727150619</v>
      </c>
      <c r="AD323">
        <f t="shared" si="112"/>
        <v>7.2350822227433609</v>
      </c>
      <c r="AE323">
        <f t="shared" si="101"/>
        <v>19.133080727167236</v>
      </c>
      <c r="AF323">
        <f t="shared" si="110"/>
        <v>18446935.071743306</v>
      </c>
      <c r="AG323">
        <f t="shared" si="102"/>
        <v>0</v>
      </c>
      <c r="AH323">
        <f t="shared" si="103"/>
        <v>0</v>
      </c>
    </row>
    <row r="324" spans="19:34" x14ac:dyDescent="0.25">
      <c r="S324">
        <f t="shared" si="104"/>
        <v>13</v>
      </c>
      <c r="T324">
        <f t="shared" si="105"/>
        <v>17</v>
      </c>
      <c r="U324">
        <f t="shared" si="106"/>
        <v>305</v>
      </c>
      <c r="V324">
        <f t="shared" si="107"/>
        <v>810.44737333223668</v>
      </c>
      <c r="Y324">
        <f t="shared" si="94"/>
        <v>7.2220996251333913</v>
      </c>
      <c r="Z324">
        <f t="shared" si="108"/>
        <v>0</v>
      </c>
      <c r="AA324">
        <f t="shared" si="100"/>
        <v>19.131475495705743</v>
      </c>
      <c r="AB324">
        <f t="shared" si="111"/>
        <v>18446935.071743306</v>
      </c>
      <c r="AC324">
        <f t="shared" si="109"/>
        <v>18412498.415851034</v>
      </c>
      <c r="AD324">
        <f t="shared" si="112"/>
        <v>7.209117027340592</v>
      </c>
      <c r="AE324">
        <f t="shared" si="101"/>
        <v>19.12987026422164</v>
      </c>
      <c r="AF324">
        <f t="shared" si="110"/>
        <v>18378067.538792107</v>
      </c>
      <c r="AG324">
        <f t="shared" si="102"/>
        <v>0</v>
      </c>
      <c r="AH324">
        <f t="shared" si="103"/>
        <v>0</v>
      </c>
    </row>
    <row r="325" spans="19:34" x14ac:dyDescent="0.25">
      <c r="S325">
        <f t="shared" si="104"/>
        <v>13</v>
      </c>
      <c r="T325">
        <f t="shared" si="105"/>
        <v>18</v>
      </c>
      <c r="U325">
        <f t="shared" si="106"/>
        <v>306</v>
      </c>
      <c r="V325">
        <f t="shared" si="107"/>
        <v>810.44737333223668</v>
      </c>
      <c r="Y325">
        <f t="shared" si="94"/>
        <v>7.1961366081643598</v>
      </c>
      <c r="Z325">
        <f t="shared" si="108"/>
        <v>0</v>
      </c>
      <c r="AA325">
        <f t="shared" si="100"/>
        <v>19.128265302112283</v>
      </c>
      <c r="AB325">
        <f t="shared" si="111"/>
        <v>18378067.538792107</v>
      </c>
      <c r="AC325">
        <f t="shared" si="109"/>
        <v>18343636.661248304</v>
      </c>
      <c r="AD325">
        <f t="shared" si="112"/>
        <v>7.1831561888053299</v>
      </c>
      <c r="AE325">
        <f t="shared" si="101"/>
        <v>19.126660339980319</v>
      </c>
      <c r="AF325">
        <f t="shared" si="110"/>
        <v>18309211.561568178</v>
      </c>
      <c r="AG325">
        <f t="shared" si="102"/>
        <v>0</v>
      </c>
      <c r="AH325">
        <f t="shared" si="103"/>
        <v>0</v>
      </c>
    </row>
    <row r="326" spans="19:34" x14ac:dyDescent="0.25">
      <c r="S326">
        <f t="shared" si="104"/>
        <v>13</v>
      </c>
      <c r="T326">
        <f t="shared" si="105"/>
        <v>19</v>
      </c>
      <c r="U326">
        <f t="shared" si="106"/>
        <v>307</v>
      </c>
      <c r="V326">
        <f t="shared" si="107"/>
        <v>810.44737333223668</v>
      </c>
      <c r="Y326">
        <f t="shared" ref="Y326:Y389" si="113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7.1701779476973027</v>
      </c>
      <c r="Z326">
        <f t="shared" si="108"/>
        <v>0</v>
      </c>
      <c r="AA326">
        <f t="shared" si="100"/>
        <v>19.125055647177895</v>
      </c>
      <c r="AB326">
        <f t="shared" si="111"/>
        <v>18309211.561568178</v>
      </c>
      <c r="AC326">
        <f t="shared" si="109"/>
        <v>18274786.461403258</v>
      </c>
      <c r="AD326">
        <f t="shared" si="112"/>
        <v>7.1571865924974318</v>
      </c>
      <c r="AE326">
        <f t="shared" si="101"/>
        <v>19.123449332885425</v>
      </c>
      <c r="AF326">
        <f t="shared" si="110"/>
        <v>18240367.143969789</v>
      </c>
      <c r="AG326">
        <f t="shared" si="102"/>
        <v>0</v>
      </c>
      <c r="AH326">
        <f t="shared" si="103"/>
        <v>0</v>
      </c>
    </row>
    <row r="327" spans="19:34" x14ac:dyDescent="0.25">
      <c r="S327">
        <f t="shared" si="104"/>
        <v>13</v>
      </c>
      <c r="T327">
        <f t="shared" si="105"/>
        <v>20</v>
      </c>
      <c r="U327">
        <f t="shared" si="106"/>
        <v>308</v>
      </c>
      <c r="V327">
        <f t="shared" si="107"/>
        <v>810.44737333223668</v>
      </c>
      <c r="Y327">
        <f t="shared" si="113"/>
        <v>7.1441961107289726</v>
      </c>
      <c r="Z327">
        <f t="shared" si="108"/>
        <v>0</v>
      </c>
      <c r="AA327">
        <f t="shared" si="100"/>
        <v>19.12184312658826</v>
      </c>
      <c r="AB327">
        <f t="shared" si="111"/>
        <v>18240367.143969789</v>
      </c>
      <c r="AC327">
        <f t="shared" si="109"/>
        <v>18205947.826341931</v>
      </c>
      <c r="AD327">
        <f t="shared" si="112"/>
        <v>7.1312056288871473</v>
      </c>
      <c r="AE327">
        <f t="shared" si="101"/>
        <v>19.120236920282025</v>
      </c>
      <c r="AF327">
        <f t="shared" si="110"/>
        <v>18171534.291056775</v>
      </c>
      <c r="AG327">
        <f t="shared" si="102"/>
        <v>0</v>
      </c>
      <c r="AH327">
        <f t="shared" si="103"/>
        <v>0</v>
      </c>
    </row>
    <row r="328" spans="19:34" x14ac:dyDescent="0.25">
      <c r="S328">
        <f t="shared" si="104"/>
        <v>13</v>
      </c>
      <c r="T328">
        <f t="shared" si="105"/>
        <v>21</v>
      </c>
      <c r="U328">
        <f t="shared" si="106"/>
        <v>309</v>
      </c>
      <c r="V328">
        <f t="shared" si="107"/>
        <v>810.44737333223668</v>
      </c>
      <c r="Y328">
        <f t="shared" si="113"/>
        <v>7.1182173294075257</v>
      </c>
      <c r="Z328">
        <f t="shared" si="108"/>
        <v>0</v>
      </c>
      <c r="AA328">
        <f t="shared" si="100"/>
        <v>19.118630983813656</v>
      </c>
      <c r="AB328">
        <f t="shared" si="111"/>
        <v>18171534.291056775</v>
      </c>
      <c r="AC328">
        <f t="shared" si="109"/>
        <v>18137120.755285911</v>
      </c>
      <c r="AD328">
        <f t="shared" si="112"/>
        <v>7.1052290297445895</v>
      </c>
      <c r="AE328">
        <f t="shared" si="101"/>
        <v>19.11702504732262</v>
      </c>
      <c r="AF328">
        <f t="shared" si="110"/>
        <v>18102713.000886414</v>
      </c>
      <c r="AG328">
        <f t="shared" si="102"/>
        <v>0</v>
      </c>
      <c r="AH328">
        <f t="shared" si="103"/>
        <v>0</v>
      </c>
    </row>
    <row r="329" spans="19:34" x14ac:dyDescent="0.25">
      <c r="S329">
        <f t="shared" si="104"/>
        <v>13</v>
      </c>
      <c r="T329">
        <f t="shared" si="105"/>
        <v>22</v>
      </c>
      <c r="U329">
        <f t="shared" si="106"/>
        <v>310</v>
      </c>
      <c r="V329">
        <f t="shared" si="107"/>
        <v>810.44737333223668</v>
      </c>
      <c r="Y329">
        <f t="shared" si="113"/>
        <v>7.092242912077257</v>
      </c>
      <c r="Z329">
        <f t="shared" si="108"/>
        <v>0</v>
      </c>
      <c r="AA329">
        <f t="shared" si="100"/>
        <v>19.115419380624129</v>
      </c>
      <c r="AB329">
        <f t="shared" si="111"/>
        <v>18102713.000886414</v>
      </c>
      <c r="AC329">
        <f t="shared" si="109"/>
        <v>18068305.246001292</v>
      </c>
      <c r="AD329">
        <f t="shared" si="112"/>
        <v>7.0792567942266409</v>
      </c>
      <c r="AE329">
        <f t="shared" si="101"/>
        <v>19.113813713902971</v>
      </c>
      <c r="AF329">
        <f t="shared" si="110"/>
        <v>18033903.271516364</v>
      </c>
      <c r="AG329">
        <f t="shared" si="102"/>
        <v>0</v>
      </c>
      <c r="AH329">
        <f t="shared" si="103"/>
        <v>0</v>
      </c>
    </row>
    <row r="330" spans="19:34" x14ac:dyDescent="0.25">
      <c r="S330">
        <f t="shared" si="104"/>
        <v>13</v>
      </c>
      <c r="T330">
        <f t="shared" si="105"/>
        <v>23</v>
      </c>
      <c r="U330">
        <f t="shared" si="106"/>
        <v>311</v>
      </c>
      <c r="V330">
        <f t="shared" si="107"/>
        <v>810.44737333223668</v>
      </c>
      <c r="Y330">
        <f t="shared" si="113"/>
        <v>7.0662728580050898</v>
      </c>
      <c r="Z330">
        <f t="shared" si="108"/>
        <v>0</v>
      </c>
      <c r="AA330">
        <f t="shared" si="100"/>
        <v>19.112208316929038</v>
      </c>
      <c r="AB330">
        <f t="shared" si="111"/>
        <v>18033903.271516364</v>
      </c>
      <c r="AC330">
        <f t="shared" si="109"/>
        <v>17999501.296545893</v>
      </c>
      <c r="AD330">
        <f t="shared" si="112"/>
        <v>7.053279234857964</v>
      </c>
      <c r="AE330">
        <f t="shared" si="101"/>
        <v>19.110601722216547</v>
      </c>
      <c r="AF330">
        <f t="shared" si="110"/>
        <v>17965105.105316386</v>
      </c>
      <c r="AG330">
        <f t="shared" si="102"/>
        <v>0</v>
      </c>
      <c r="AH330">
        <f t="shared" si="103"/>
        <v>0</v>
      </c>
    </row>
    <row r="331" spans="19:34" x14ac:dyDescent="0.25">
      <c r="S331">
        <f t="shared" si="104"/>
        <v>13</v>
      </c>
      <c r="T331">
        <f t="shared" si="105"/>
        <v>24</v>
      </c>
      <c r="U331">
        <f t="shared" si="106"/>
        <v>312</v>
      </c>
      <c r="V331">
        <f t="shared" si="107"/>
        <v>810.44737333223668</v>
      </c>
      <c r="Y331">
        <f t="shared" si="113"/>
        <v>7.0402830455986987</v>
      </c>
      <c r="Z331">
        <f t="shared" si="108"/>
        <v>0</v>
      </c>
      <c r="AA331">
        <f t="shared" si="100"/>
        <v>19.108994810217482</v>
      </c>
      <c r="AB331">
        <f t="shared" si="111"/>
        <v>17965105.105316386</v>
      </c>
      <c r="AC331">
        <f t="shared" si="109"/>
        <v>17930708.914657995</v>
      </c>
      <c r="AD331">
        <f t="shared" si="112"/>
        <v>7.0272868565552233</v>
      </c>
      <c r="AE331">
        <f t="shared" si="101"/>
        <v>19.107387898245094</v>
      </c>
      <c r="AF331">
        <f t="shared" si="110"/>
        <v>17896318.508882705</v>
      </c>
      <c r="AG331">
        <f t="shared" si="102"/>
        <v>0</v>
      </c>
      <c r="AH331">
        <f t="shared" si="103"/>
        <v>0</v>
      </c>
    </row>
    <row r="332" spans="19:34" x14ac:dyDescent="0.25">
      <c r="S332">
        <f t="shared" si="104"/>
        <v>14</v>
      </c>
      <c r="T332">
        <f t="shared" si="105"/>
        <v>1</v>
      </c>
      <c r="U332">
        <f t="shared" si="106"/>
        <v>313</v>
      </c>
      <c r="V332">
        <f t="shared" si="107"/>
        <v>810.44737333223668</v>
      </c>
      <c r="Y332">
        <f t="shared" si="113"/>
        <v>7.0142928532606028</v>
      </c>
      <c r="Z332">
        <f t="shared" si="108"/>
        <v>0</v>
      </c>
      <c r="AA332">
        <f t="shared" si="100"/>
        <v>19.105781256529323</v>
      </c>
      <c r="AB332">
        <f t="shared" si="111"/>
        <v>17896318.508882705</v>
      </c>
      <c r="AC332">
        <f t="shared" si="109"/>
        <v>17861928.102620952</v>
      </c>
      <c r="AD332">
        <f t="shared" si="112"/>
        <v>7.0012988497821782</v>
      </c>
      <c r="AE332">
        <f t="shared" si="101"/>
        <v>19.104174614790821</v>
      </c>
      <c r="AF332">
        <f t="shared" si="110"/>
        <v>17827543.480269458</v>
      </c>
      <c r="AG332">
        <f t="shared" si="102"/>
        <v>0</v>
      </c>
      <c r="AH332">
        <f t="shared" si="103"/>
        <v>0</v>
      </c>
    </row>
    <row r="333" spans="19:34" x14ac:dyDescent="0.25">
      <c r="S333">
        <f t="shared" si="104"/>
        <v>14</v>
      </c>
      <c r="T333">
        <f t="shared" si="105"/>
        <v>2</v>
      </c>
      <c r="U333">
        <f t="shared" si="106"/>
        <v>314</v>
      </c>
      <c r="V333">
        <f t="shared" si="107"/>
        <v>810.44737333223668</v>
      </c>
      <c r="Y333">
        <f t="shared" si="113"/>
        <v>6.9883070316850322</v>
      </c>
      <c r="Z333">
        <f t="shared" si="108"/>
        <v>0</v>
      </c>
      <c r="AA333">
        <f t="shared" si="100"/>
        <v>19.10256824326348</v>
      </c>
      <c r="AB333">
        <f t="shared" si="111"/>
        <v>17827543.480269458</v>
      </c>
      <c r="AC333">
        <f t="shared" si="109"/>
        <v>17793158.857431583</v>
      </c>
      <c r="AD333">
        <f t="shared" si="112"/>
        <v>6.9753152134041141</v>
      </c>
      <c r="AE333">
        <f t="shared" si="101"/>
        <v>19.10096187171342</v>
      </c>
      <c r="AF333">
        <f t="shared" si="110"/>
        <v>17758780.017531291</v>
      </c>
      <c r="AG333">
        <f t="shared" si="102"/>
        <v>0</v>
      </c>
      <c r="AH333">
        <f t="shared" si="103"/>
        <v>0</v>
      </c>
    </row>
    <row r="334" spans="19:34" x14ac:dyDescent="0.25">
      <c r="S334">
        <f t="shared" si="104"/>
        <v>14</v>
      </c>
      <c r="T334">
        <f t="shared" si="105"/>
        <v>3</v>
      </c>
      <c r="U334">
        <f t="shared" si="106"/>
        <v>315</v>
      </c>
      <c r="V334">
        <f t="shared" si="107"/>
        <v>810.44737333223668</v>
      </c>
      <c r="Y334">
        <f t="shared" si="113"/>
        <v>6.9623255801369597</v>
      </c>
      <c r="Z334">
        <f t="shared" si="108"/>
        <v>0</v>
      </c>
      <c r="AA334">
        <f t="shared" si="100"/>
        <v>19.09935577032908</v>
      </c>
      <c r="AB334">
        <f t="shared" si="111"/>
        <v>17758780.017531291</v>
      </c>
      <c r="AC334">
        <f t="shared" si="109"/>
        <v>17724401.177144699</v>
      </c>
      <c r="AD334">
        <f t="shared" si="112"/>
        <v>6.9493296443752834</v>
      </c>
      <c r="AE334">
        <f t="shared" si="101"/>
        <v>19.097748889673689</v>
      </c>
      <c r="AF334">
        <f t="shared" si="110"/>
        <v>17690028.121528465</v>
      </c>
      <c r="AG334">
        <f t="shared" si="102"/>
        <v>0</v>
      </c>
      <c r="AH334">
        <f t="shared" si="103"/>
        <v>0</v>
      </c>
    </row>
    <row r="335" spans="19:34" x14ac:dyDescent="0.25">
      <c r="S335">
        <f t="shared" si="104"/>
        <v>14</v>
      </c>
      <c r="T335">
        <f t="shared" si="105"/>
        <v>4</v>
      </c>
      <c r="U335">
        <f t="shared" si="106"/>
        <v>316</v>
      </c>
      <c r="V335">
        <f t="shared" si="107"/>
        <v>810.44737333223668</v>
      </c>
      <c r="Y335">
        <f t="shared" si="113"/>
        <v>6.9363277456840544</v>
      </c>
      <c r="Z335">
        <f t="shared" si="108"/>
        <v>0</v>
      </c>
      <c r="AA335">
        <f t="shared" si="100"/>
        <v>19.096141271732705</v>
      </c>
      <c r="AB335">
        <f t="shared" si="111"/>
        <v>17690028.121528465</v>
      </c>
      <c r="AC335">
        <f t="shared" si="109"/>
        <v>17655655.067239348</v>
      </c>
      <c r="AD335">
        <f t="shared" si="112"/>
        <v>6.9233258474948176</v>
      </c>
      <c r="AE335">
        <f t="shared" si="101"/>
        <v>19.094533653853794</v>
      </c>
      <c r="AF335">
        <f t="shared" si="110"/>
        <v>17621287.80037459</v>
      </c>
      <c r="AG335">
        <f t="shared" si="102"/>
        <v>0</v>
      </c>
      <c r="AH335">
        <f t="shared" si="103"/>
        <v>0</v>
      </c>
    </row>
    <row r="336" spans="19:34" x14ac:dyDescent="0.25">
      <c r="S336">
        <f t="shared" si="104"/>
        <v>14</v>
      </c>
      <c r="T336">
        <f t="shared" si="105"/>
        <v>5</v>
      </c>
      <c r="U336">
        <f t="shared" si="106"/>
        <v>317</v>
      </c>
      <c r="V336">
        <f t="shared" si="107"/>
        <v>810.44737333223668</v>
      </c>
      <c r="Y336">
        <f t="shared" si="113"/>
        <v>6.9103261384477399</v>
      </c>
      <c r="Z336">
        <f t="shared" si="108"/>
        <v>0</v>
      </c>
      <c r="AA336">
        <f t="shared" si="100"/>
        <v>19.092926306651059</v>
      </c>
      <c r="AB336">
        <f t="shared" si="111"/>
        <v>17621287.80037459</v>
      </c>
      <c r="AC336">
        <f t="shared" si="109"/>
        <v>17586920.53302262</v>
      </c>
      <c r="AD336">
        <f t="shared" si="112"/>
        <v>6.8973264292163714</v>
      </c>
      <c r="AE336">
        <f t="shared" si="101"/>
        <v>19.091318959425536</v>
      </c>
      <c r="AF336">
        <f t="shared" si="110"/>
        <v>17552559.05212066</v>
      </c>
      <c r="AG336">
        <f t="shared" si="102"/>
        <v>0</v>
      </c>
      <c r="AH336">
        <f t="shared" si="103"/>
        <v>0</v>
      </c>
    </row>
    <row r="337" spans="19:34" x14ac:dyDescent="0.25">
      <c r="S337">
        <f t="shared" si="104"/>
        <v>14</v>
      </c>
      <c r="T337">
        <f t="shared" si="105"/>
        <v>6</v>
      </c>
      <c r="U337">
        <f t="shared" si="106"/>
        <v>318</v>
      </c>
      <c r="V337">
        <f t="shared" si="107"/>
        <v>810.44737333223668</v>
      </c>
      <c r="Y337">
        <f t="shared" si="113"/>
        <v>6.8843289087586053</v>
      </c>
      <c r="Z337">
        <f t="shared" si="108"/>
        <v>0</v>
      </c>
      <c r="AA337">
        <f t="shared" si="100"/>
        <v>19.089711882830617</v>
      </c>
      <c r="AB337">
        <f t="shared" si="111"/>
        <v>17552559.05212066</v>
      </c>
      <c r="AC337">
        <f t="shared" si="109"/>
        <v>17518197.570731565</v>
      </c>
      <c r="AD337">
        <f t="shared" si="112"/>
        <v>6.8713313881165776</v>
      </c>
      <c r="AE337">
        <f t="shared" si="101"/>
        <v>19.088104806212915</v>
      </c>
      <c r="AF337">
        <f t="shared" si="110"/>
        <v>17483841.874818292</v>
      </c>
      <c r="AG337">
        <f t="shared" si="102"/>
        <v>0</v>
      </c>
      <c r="AH337">
        <f t="shared" si="103"/>
        <v>0</v>
      </c>
    </row>
    <row r="338" spans="19:34" x14ac:dyDescent="0.25">
      <c r="S338">
        <f t="shared" si="104"/>
        <v>14</v>
      </c>
      <c r="T338">
        <f t="shared" si="105"/>
        <v>7</v>
      </c>
      <c r="U338">
        <f t="shared" si="106"/>
        <v>319</v>
      </c>
      <c r="V338">
        <f t="shared" si="107"/>
        <v>810.44737333223668</v>
      </c>
      <c r="Y338">
        <f t="shared" si="113"/>
        <v>6.8583360558796578</v>
      </c>
      <c r="Z338">
        <f t="shared" si="108"/>
        <v>0</v>
      </c>
      <c r="AA338">
        <f t="shared" si="100"/>
        <v>19.086498000180256</v>
      </c>
      <c r="AB338">
        <f t="shared" si="111"/>
        <v>17483841.874818292</v>
      </c>
      <c r="AC338">
        <f t="shared" si="109"/>
        <v>17449486.178417966</v>
      </c>
      <c r="AD338">
        <f t="shared" si="112"/>
        <v>6.845337762701047</v>
      </c>
      <c r="AE338">
        <f t="shared" si="101"/>
        <v>19.084890828042379</v>
      </c>
      <c r="AF338">
        <f t="shared" si="110"/>
        <v>17415136.267837338</v>
      </c>
      <c r="AG338">
        <f t="shared" si="102"/>
        <v>0</v>
      </c>
      <c r="AH338">
        <f t="shared" si="103"/>
        <v>0</v>
      </c>
    </row>
    <row r="339" spans="19:34" x14ac:dyDescent="0.25">
      <c r="S339">
        <f t="shared" si="104"/>
        <v>14</v>
      </c>
      <c r="T339">
        <f t="shared" si="105"/>
        <v>8</v>
      </c>
      <c r="U339">
        <f t="shared" si="106"/>
        <v>320</v>
      </c>
      <c r="V339">
        <f t="shared" si="107"/>
        <v>810.44737333223668</v>
      </c>
      <c r="Y339">
        <f t="shared" si="113"/>
        <v>6.8323301526446452</v>
      </c>
      <c r="Z339">
        <f t="shared" si="108"/>
        <v>0</v>
      </c>
      <c r="AA339">
        <f t="shared" si="100"/>
        <v>19.083282503920451</v>
      </c>
      <c r="AB339">
        <f t="shared" si="111"/>
        <v>17415136.267837338</v>
      </c>
      <c r="AC339">
        <f t="shared" si="109"/>
        <v>17380786.359330282</v>
      </c>
      <c r="AD339">
        <f t="shared" si="112"/>
        <v>6.8193225433734614</v>
      </c>
      <c r="AE339">
        <f t="shared" si="101"/>
        <v>19.081674179895611</v>
      </c>
      <c r="AF339">
        <f t="shared" si="110"/>
        <v>17346442.240789715</v>
      </c>
      <c r="AG339">
        <f t="shared" si="102"/>
        <v>0</v>
      </c>
      <c r="AH339">
        <f t="shared" si="103"/>
        <v>0</v>
      </c>
    </row>
    <row r="340" spans="19:34" x14ac:dyDescent="0.25">
      <c r="S340">
        <f t="shared" si="104"/>
        <v>14</v>
      </c>
      <c r="T340">
        <f t="shared" si="105"/>
        <v>9</v>
      </c>
      <c r="U340">
        <f t="shared" si="106"/>
        <v>321</v>
      </c>
      <c r="V340">
        <f t="shared" si="107"/>
        <v>810.44737333223668</v>
      </c>
      <c r="Y340">
        <f t="shared" si="113"/>
        <v>6.8063171266444149</v>
      </c>
      <c r="Z340">
        <f t="shared" si="108"/>
        <v>0</v>
      </c>
      <c r="AA340">
        <f t="shared" si="100"/>
        <v>19.080066126967338</v>
      </c>
      <c r="AB340">
        <f t="shared" si="111"/>
        <v>17346442.240789715</v>
      </c>
      <c r="AC340">
        <f t="shared" si="109"/>
        <v>17312098.121761173</v>
      </c>
      <c r="AD340">
        <f t="shared" si="112"/>
        <v>6.7933117097305828</v>
      </c>
      <c r="AE340">
        <f t="shared" si="101"/>
        <v>19.078458074016218</v>
      </c>
      <c r="AF340">
        <f t="shared" si="110"/>
        <v>17277759.791723255</v>
      </c>
      <c r="AG340">
        <f t="shared" si="102"/>
        <v>0</v>
      </c>
      <c r="AH340">
        <f t="shared" si="103"/>
        <v>0</v>
      </c>
    </row>
    <row r="341" spans="19:34" x14ac:dyDescent="0.25">
      <c r="S341">
        <f t="shared" si="104"/>
        <v>14</v>
      </c>
      <c r="T341">
        <f t="shared" si="105"/>
        <v>10</v>
      </c>
      <c r="U341">
        <f t="shared" si="106"/>
        <v>322</v>
      </c>
      <c r="V341">
        <f t="shared" si="107"/>
        <v>810.44737333223668</v>
      </c>
      <c r="Y341">
        <f t="shared" si="113"/>
        <v>6.7803084849893462</v>
      </c>
      <c r="Z341">
        <f t="shared" si="108"/>
        <v>0</v>
      </c>
      <c r="AA341">
        <f t="shared" ref="AA341:AA404" si="114">IF(AND(U341&gt;=$G$16,U341&lt;=$H$16),AH341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19.076850292115967</v>
      </c>
      <c r="AB341">
        <f t="shared" si="111"/>
        <v>17277759.791723255</v>
      </c>
      <c r="AC341">
        <f t="shared" si="109"/>
        <v>17243421.461197447</v>
      </c>
      <c r="AD341">
        <f t="shared" si="112"/>
        <v>6.7673052600633552</v>
      </c>
      <c r="AE341">
        <f t="shared" ref="AE341:AE404" si="115">IF(AND(U341&gt;=$G$16,U341&lt;=$H$16),0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19.075242510192876</v>
      </c>
      <c r="AF341">
        <f t="shared" si="110"/>
        <v>17209088.918686561</v>
      </c>
      <c r="AG341">
        <f t="shared" ref="AG341:AG404" si="11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  <c r="AH341">
        <f t="shared" ref="AH341:AH404" si="117">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</f>
        <v>0</v>
      </c>
    </row>
    <row r="342" spans="19:34" x14ac:dyDescent="0.25">
      <c r="S342">
        <f t="shared" si="104"/>
        <v>14</v>
      </c>
      <c r="T342">
        <f t="shared" si="105"/>
        <v>11</v>
      </c>
      <c r="U342">
        <f t="shared" si="106"/>
        <v>323</v>
      </c>
      <c r="V342">
        <f t="shared" si="107"/>
        <v>810.44737333223668</v>
      </c>
      <c r="Y342">
        <f t="shared" si="113"/>
        <v>6.7543042269404827</v>
      </c>
      <c r="Z342">
        <f t="shared" si="108"/>
        <v>0</v>
      </c>
      <c r="AA342">
        <f t="shared" si="114"/>
        <v>19.073634999274972</v>
      </c>
      <c r="AB342">
        <f t="shared" si="111"/>
        <v>17209088.918686561</v>
      </c>
      <c r="AC342">
        <f t="shared" si="109"/>
        <v>17174756.375687867</v>
      </c>
      <c r="AD342">
        <f t="shared" si="112"/>
        <v>6.7413031936328869</v>
      </c>
      <c r="AE342">
        <f t="shared" si="115"/>
        <v>19.072027488334232</v>
      </c>
      <c r="AF342">
        <f t="shared" si="110"/>
        <v>17140429.619728558</v>
      </c>
      <c r="AG342">
        <f t="shared" si="116"/>
        <v>0</v>
      </c>
      <c r="AH342">
        <f t="shared" si="117"/>
        <v>0</v>
      </c>
    </row>
    <row r="343" spans="19:34" x14ac:dyDescent="0.25">
      <c r="S343">
        <f t="shared" si="104"/>
        <v>14</v>
      </c>
      <c r="T343">
        <f t="shared" si="105"/>
        <v>12</v>
      </c>
      <c r="U343">
        <f t="shared" si="106"/>
        <v>324</v>
      </c>
      <c r="V343">
        <f t="shared" si="107"/>
        <v>810.44737333223668</v>
      </c>
      <c r="Y343">
        <f t="shared" si="113"/>
        <v>6.7282902081172713</v>
      </c>
      <c r="Z343">
        <f t="shared" si="108"/>
        <v>0</v>
      </c>
      <c r="AA343">
        <f t="shared" si="114"/>
        <v>19.070418499564404</v>
      </c>
      <c r="AB343">
        <f t="shared" si="111"/>
        <v>17140429.619728558</v>
      </c>
      <c r="AC343">
        <f t="shared" si="109"/>
        <v>17106102.86642934</v>
      </c>
      <c r="AD343">
        <f t="shared" si="112"/>
        <v>6.7152768858359249</v>
      </c>
      <c r="AE343">
        <f t="shared" si="115"/>
        <v>19.068809469155223</v>
      </c>
      <c r="AF343">
        <f t="shared" si="110"/>
        <v>17071781.9056396</v>
      </c>
      <c r="AG343">
        <f t="shared" si="116"/>
        <v>0</v>
      </c>
      <c r="AH343">
        <f t="shared" si="117"/>
        <v>0</v>
      </c>
    </row>
    <row r="344" spans="19:34" x14ac:dyDescent="0.25">
      <c r="S344">
        <f t="shared" si="104"/>
        <v>14</v>
      </c>
      <c r="T344">
        <f t="shared" si="105"/>
        <v>13</v>
      </c>
      <c r="U344">
        <f t="shared" si="106"/>
        <v>325</v>
      </c>
      <c r="V344">
        <f t="shared" si="107"/>
        <v>810.44737333223668</v>
      </c>
      <c r="Y344">
        <f t="shared" si="113"/>
        <v>6.7022657595033763</v>
      </c>
      <c r="Z344">
        <f t="shared" si="108"/>
        <v>0</v>
      </c>
      <c r="AA344">
        <f t="shared" si="114"/>
        <v>19.067200710263826</v>
      </c>
      <c r="AB344">
        <f t="shared" si="111"/>
        <v>17071781.9056396</v>
      </c>
      <c r="AC344">
        <f t="shared" si="109"/>
        <v>17037460.944361124</v>
      </c>
      <c r="AD344">
        <f t="shared" si="112"/>
        <v>6.6892546329855476</v>
      </c>
      <c r="AE344">
        <f t="shared" si="115"/>
        <v>19.065591951349518</v>
      </c>
      <c r="AF344">
        <f t="shared" si="110"/>
        <v>17003145.77461474</v>
      </c>
      <c r="AG344">
        <f t="shared" si="116"/>
        <v>0</v>
      </c>
      <c r="AH344">
        <f t="shared" si="117"/>
        <v>0</v>
      </c>
    </row>
    <row r="345" spans="19:34" x14ac:dyDescent="0.25">
      <c r="S345">
        <f t="shared" si="104"/>
        <v>14</v>
      </c>
      <c r="T345">
        <f t="shared" si="105"/>
        <v>14</v>
      </c>
      <c r="U345">
        <f t="shared" si="106"/>
        <v>326</v>
      </c>
      <c r="V345">
        <f t="shared" si="107"/>
        <v>810.44737333223668</v>
      </c>
      <c r="Y345">
        <f t="shared" si="113"/>
        <v>6.6762457020459882</v>
      </c>
      <c r="Z345">
        <f t="shared" si="108"/>
        <v>0</v>
      </c>
      <c r="AA345">
        <f t="shared" si="114"/>
        <v>19.063983463907178</v>
      </c>
      <c r="AB345">
        <f t="shared" si="111"/>
        <v>17003145.77461474</v>
      </c>
      <c r="AC345">
        <f t="shared" si="109"/>
        <v>16968830.604379706</v>
      </c>
      <c r="AD345">
        <f t="shared" si="112"/>
        <v>6.6632367709211815</v>
      </c>
      <c r="AE345">
        <f t="shared" si="115"/>
        <v>19.062374976441934</v>
      </c>
      <c r="AF345">
        <f t="shared" si="110"/>
        <v>16934521.224699549</v>
      </c>
      <c r="AG345">
        <f t="shared" si="116"/>
        <v>0</v>
      </c>
      <c r="AH345">
        <f t="shared" si="117"/>
        <v>0</v>
      </c>
    </row>
    <row r="346" spans="19:34" x14ac:dyDescent="0.25">
      <c r="S346">
        <f t="shared" si="104"/>
        <v>14</v>
      </c>
      <c r="T346">
        <f t="shared" si="105"/>
        <v>15</v>
      </c>
      <c r="U346">
        <f t="shared" si="106"/>
        <v>327</v>
      </c>
      <c r="V346">
        <f t="shared" si="107"/>
        <v>810.44737333223668</v>
      </c>
      <c r="Y346">
        <f t="shared" si="113"/>
        <v>6.6502300350041805</v>
      </c>
      <c r="Z346">
        <f t="shared" si="108"/>
        <v>0</v>
      </c>
      <c r="AA346">
        <f t="shared" si="114"/>
        <v>19.060766760402849</v>
      </c>
      <c r="AB346">
        <f t="shared" si="111"/>
        <v>16934521.224699549</v>
      </c>
      <c r="AC346">
        <f t="shared" si="109"/>
        <v>16900211.844530825</v>
      </c>
      <c r="AD346">
        <f t="shared" si="112"/>
        <v>6.6372232989019624</v>
      </c>
      <c r="AE346">
        <f t="shared" si="115"/>
        <v>19.059158544340864</v>
      </c>
      <c r="AF346">
        <f t="shared" si="110"/>
        <v>16865908.253939923</v>
      </c>
      <c r="AG346">
        <f t="shared" si="116"/>
        <v>0</v>
      </c>
      <c r="AH346">
        <f t="shared" si="117"/>
        <v>0</v>
      </c>
    </row>
    <row r="347" spans="19:34" x14ac:dyDescent="0.25">
      <c r="S347">
        <f t="shared" si="104"/>
        <v>14</v>
      </c>
      <c r="T347">
        <f t="shared" si="105"/>
        <v>16</v>
      </c>
      <c r="U347">
        <f t="shared" si="106"/>
        <v>328</v>
      </c>
      <c r="V347">
        <f t="shared" si="107"/>
        <v>810.44737333223668</v>
      </c>
      <c r="Y347">
        <f t="shared" si="113"/>
        <v>6.6242078540948865</v>
      </c>
      <c r="Z347">
        <f t="shared" si="108"/>
        <v>0</v>
      </c>
      <c r="AA347">
        <f t="shared" si="114"/>
        <v>19.05754925149229</v>
      </c>
      <c r="AB347">
        <f t="shared" si="111"/>
        <v>16865908.253939923</v>
      </c>
      <c r="AC347">
        <f t="shared" si="109"/>
        <v>16831604.665287238</v>
      </c>
      <c r="AD347">
        <f t="shared" si="112"/>
        <v>6.6111888168831419</v>
      </c>
      <c r="AE347">
        <f t="shared" si="115"/>
        <v>19.05593951446134</v>
      </c>
      <c r="AF347">
        <f t="shared" si="110"/>
        <v>16797306.871687863</v>
      </c>
      <c r="AG347">
        <f t="shared" si="116"/>
        <v>0</v>
      </c>
      <c r="AH347">
        <f t="shared" si="117"/>
        <v>0</v>
      </c>
    </row>
    <row r="348" spans="19:34" x14ac:dyDescent="0.25">
      <c r="S348">
        <f t="shared" si="104"/>
        <v>14</v>
      </c>
      <c r="T348">
        <f t="shared" si="105"/>
        <v>17</v>
      </c>
      <c r="U348">
        <f t="shared" si="106"/>
        <v>329</v>
      </c>
      <c r="V348">
        <f t="shared" si="107"/>
        <v>810.44737333223668</v>
      </c>
      <c r="Y348">
        <f t="shared" si="113"/>
        <v>6.5981719790335545</v>
      </c>
      <c r="Z348">
        <f t="shared" si="108"/>
        <v>0</v>
      </c>
      <c r="AA348">
        <f t="shared" si="114"/>
        <v>19.054330049370218</v>
      </c>
      <c r="AB348">
        <f t="shared" si="111"/>
        <v>16797306.871687863</v>
      </c>
      <c r="AC348">
        <f t="shared" si="109"/>
        <v>16763009.077598996</v>
      </c>
      <c r="AD348">
        <f t="shared" si="112"/>
        <v>6.5851551409981921</v>
      </c>
      <c r="AE348">
        <f t="shared" si="115"/>
        <v>19.052720584256129</v>
      </c>
      <c r="AF348">
        <f t="shared" si="110"/>
        <v>16728717.07758454</v>
      </c>
      <c r="AG348">
        <f t="shared" si="116"/>
        <v>0</v>
      </c>
      <c r="AH348">
        <f t="shared" si="117"/>
        <v>0</v>
      </c>
    </row>
    <row r="349" spans="19:34" x14ac:dyDescent="0.25">
      <c r="S349">
        <f t="shared" si="104"/>
        <v>14</v>
      </c>
      <c r="T349">
        <f t="shared" si="105"/>
        <v>18</v>
      </c>
      <c r="U349">
        <f t="shared" si="106"/>
        <v>330</v>
      </c>
      <c r="V349">
        <f t="shared" si="107"/>
        <v>810.44737333223668</v>
      </c>
      <c r="Y349">
        <f t="shared" si="113"/>
        <v>6.5721405019534691</v>
      </c>
      <c r="Z349">
        <f t="shared" si="108"/>
        <v>0</v>
      </c>
      <c r="AA349">
        <f t="shared" si="114"/>
        <v>19.051111391035924</v>
      </c>
      <c r="AB349">
        <f t="shared" si="111"/>
        <v>16728717.077584539</v>
      </c>
      <c r="AC349">
        <f t="shared" si="109"/>
        <v>16694425.077080674</v>
      </c>
      <c r="AD349">
        <f t="shared" si="112"/>
        <v>6.559125862723004</v>
      </c>
      <c r="AE349">
        <f t="shared" si="115"/>
        <v>19.049502197792755</v>
      </c>
      <c r="AF349">
        <f t="shared" si="110"/>
        <v>16660138.869672485</v>
      </c>
      <c r="AG349">
        <f t="shared" si="116"/>
        <v>0</v>
      </c>
      <c r="AH349">
        <f t="shared" si="117"/>
        <v>0</v>
      </c>
    </row>
    <row r="350" spans="19:34" x14ac:dyDescent="0.25">
      <c r="S350">
        <f t="shared" si="104"/>
        <v>14</v>
      </c>
      <c r="T350">
        <f t="shared" si="105"/>
        <v>19</v>
      </c>
      <c r="U350">
        <f t="shared" si="106"/>
        <v>331</v>
      </c>
      <c r="V350">
        <f t="shared" si="107"/>
        <v>810.44737333223668</v>
      </c>
      <c r="Y350">
        <f t="shared" si="113"/>
        <v>6.5461134221117252</v>
      </c>
      <c r="Z350">
        <f t="shared" si="108"/>
        <v>0</v>
      </c>
      <c r="AA350">
        <f t="shared" si="114"/>
        <v>19.047893276397549</v>
      </c>
      <c r="AB350">
        <f t="shared" si="111"/>
        <v>16660138.869672485</v>
      </c>
      <c r="AC350">
        <f t="shared" si="109"/>
        <v>16625852.661774969</v>
      </c>
      <c r="AD350">
        <f t="shared" si="112"/>
        <v>6.5331009813147354</v>
      </c>
      <c r="AE350">
        <f t="shared" si="115"/>
        <v>19.046284354979377</v>
      </c>
      <c r="AF350">
        <f t="shared" si="110"/>
        <v>16591572.245994559</v>
      </c>
      <c r="AG350">
        <f t="shared" si="116"/>
        <v>0</v>
      </c>
      <c r="AH350">
        <f t="shared" si="117"/>
        <v>0</v>
      </c>
    </row>
    <row r="351" spans="19:34" x14ac:dyDescent="0.25">
      <c r="S351">
        <f t="shared" si="104"/>
        <v>14</v>
      </c>
      <c r="T351">
        <f t="shared" si="105"/>
        <v>20</v>
      </c>
      <c r="U351">
        <f t="shared" si="106"/>
        <v>332</v>
      </c>
      <c r="V351">
        <f t="shared" si="107"/>
        <v>810.44737333223668</v>
      </c>
      <c r="Y351">
        <f t="shared" si="113"/>
        <v>6.5200830319916099</v>
      </c>
      <c r="Z351">
        <f t="shared" si="108"/>
        <v>0</v>
      </c>
      <c r="AA351">
        <f t="shared" si="114"/>
        <v>19.044674752460267</v>
      </c>
      <c r="AB351">
        <f t="shared" si="111"/>
        <v>16591572.245994559</v>
      </c>
      <c r="AC351">
        <f t="shared" si="109"/>
        <v>16557291.83144013</v>
      </c>
      <c r="AD351">
        <f t="shared" si="112"/>
        <v>6.5070582779373023</v>
      </c>
      <c r="AE351">
        <f t="shared" si="115"/>
        <v>19.043064308571122</v>
      </c>
      <c r="AF351">
        <f t="shared" si="110"/>
        <v>16523017.214483703</v>
      </c>
      <c r="AG351">
        <f t="shared" si="116"/>
        <v>0</v>
      </c>
      <c r="AH351">
        <f t="shared" si="117"/>
        <v>0</v>
      </c>
    </row>
    <row r="352" spans="19:34" x14ac:dyDescent="0.25">
      <c r="S352">
        <f t="shared" si="104"/>
        <v>14</v>
      </c>
      <c r="T352">
        <f t="shared" si="105"/>
        <v>21</v>
      </c>
      <c r="U352">
        <f t="shared" si="106"/>
        <v>333</v>
      </c>
      <c r="V352">
        <f t="shared" si="107"/>
        <v>810.44737333223668</v>
      </c>
      <c r="Y352">
        <f t="shared" si="113"/>
        <v>6.494035726665226</v>
      </c>
      <c r="Z352">
        <f t="shared" si="108"/>
        <v>0</v>
      </c>
      <c r="AA352">
        <f t="shared" si="114"/>
        <v>19.041454137044678</v>
      </c>
      <c r="AB352">
        <f t="shared" si="111"/>
        <v>16523017.214483703</v>
      </c>
      <c r="AC352">
        <f t="shared" si="109"/>
        <v>16488742.597037023</v>
      </c>
      <c r="AD352">
        <f t="shared" si="112"/>
        <v>6.4810131752068791</v>
      </c>
      <c r="AE352">
        <f t="shared" si="115"/>
        <v>19.039843965495201</v>
      </c>
      <c r="AF352">
        <f t="shared" si="110"/>
        <v>16454473.77620792</v>
      </c>
      <c r="AG352">
        <f t="shared" si="116"/>
        <v>0</v>
      </c>
      <c r="AH352">
        <f t="shared" si="117"/>
        <v>0</v>
      </c>
    </row>
    <row r="353" spans="19:34" x14ac:dyDescent="0.25">
      <c r="S353">
        <f t="shared" si="104"/>
        <v>14</v>
      </c>
      <c r="T353">
        <f t="shared" si="105"/>
        <v>22</v>
      </c>
      <c r="U353">
        <f t="shared" si="106"/>
        <v>334</v>
      </c>
      <c r="V353">
        <f t="shared" si="107"/>
        <v>810.44737333223668</v>
      </c>
      <c r="Y353">
        <f t="shared" si="113"/>
        <v>6.4679928261582553</v>
      </c>
      <c r="Z353">
        <f t="shared" si="108"/>
        <v>0</v>
      </c>
      <c r="AA353">
        <f t="shared" si="114"/>
        <v>19.038234066262365</v>
      </c>
      <c r="AB353">
        <f t="shared" si="111"/>
        <v>16454473.77620792</v>
      </c>
      <c r="AC353">
        <f t="shared" si="109"/>
        <v>16420204.954888647</v>
      </c>
      <c r="AD353">
        <f t="shared" si="112"/>
        <v>6.454972476923392</v>
      </c>
      <c r="AE353">
        <f t="shared" si="115"/>
        <v>19.036624167006504</v>
      </c>
      <c r="AF353">
        <f t="shared" si="110"/>
        <v>16385941.929206697</v>
      </c>
      <c r="AG353">
        <f t="shared" si="116"/>
        <v>0</v>
      </c>
      <c r="AH353">
        <f t="shared" si="117"/>
        <v>0</v>
      </c>
    </row>
    <row r="354" spans="19:34" x14ac:dyDescent="0.25">
      <c r="S354">
        <f t="shared" si="104"/>
        <v>14</v>
      </c>
      <c r="T354">
        <f t="shared" si="105"/>
        <v>23</v>
      </c>
      <c r="U354">
        <f t="shared" si="106"/>
        <v>335</v>
      </c>
      <c r="V354">
        <f t="shared" si="107"/>
        <v>810.44737333223668</v>
      </c>
      <c r="Y354">
        <f t="shared" si="113"/>
        <v>6.4419543297258057</v>
      </c>
      <c r="Z354">
        <f t="shared" si="108"/>
        <v>0</v>
      </c>
      <c r="AA354">
        <f t="shared" si="114"/>
        <v>19.035014540021233</v>
      </c>
      <c r="AB354">
        <f t="shared" si="111"/>
        <v>16385941.929206697</v>
      </c>
      <c r="AC354">
        <f t="shared" si="109"/>
        <v>16351678.903034659</v>
      </c>
      <c r="AD354">
        <f t="shared" si="112"/>
        <v>6.4289361823420119</v>
      </c>
      <c r="AE354">
        <f t="shared" si="115"/>
        <v>19.033404913012937</v>
      </c>
      <c r="AF354">
        <f t="shared" si="110"/>
        <v>16317421.671519851</v>
      </c>
      <c r="AG354">
        <f t="shared" si="116"/>
        <v>0</v>
      </c>
      <c r="AH354">
        <f t="shared" si="117"/>
        <v>0</v>
      </c>
    </row>
    <row r="355" spans="19:34" x14ac:dyDescent="0.25">
      <c r="S355">
        <f t="shared" si="104"/>
        <v>14</v>
      </c>
      <c r="T355">
        <f t="shared" si="105"/>
        <v>24</v>
      </c>
      <c r="U355">
        <f t="shared" si="106"/>
        <v>336</v>
      </c>
      <c r="V355">
        <f t="shared" si="107"/>
        <v>810.44737333223668</v>
      </c>
      <c r="Y355">
        <f t="shared" si="113"/>
        <v>6.4159156831415043</v>
      </c>
      <c r="Z355">
        <f t="shared" si="108"/>
        <v>0</v>
      </c>
      <c r="AA355">
        <f t="shared" si="114"/>
        <v>19.031794995214597</v>
      </c>
      <c r="AB355">
        <f t="shared" si="111"/>
        <v>16317421.671519853</v>
      </c>
      <c r="AC355">
        <f t="shared" si="109"/>
        <v>16283164.440528467</v>
      </c>
      <c r="AD355">
        <f t="shared" si="112"/>
        <v>6.4028852103405898</v>
      </c>
      <c r="AE355">
        <f t="shared" si="115"/>
        <v>19.030183844231829</v>
      </c>
      <c r="AF355">
        <f t="shared" si="110"/>
        <v>16248913.009680619</v>
      </c>
      <c r="AG355">
        <f t="shared" si="116"/>
        <v>0</v>
      </c>
      <c r="AH355">
        <f t="shared" si="117"/>
        <v>0</v>
      </c>
    </row>
    <row r="356" spans="19:34" x14ac:dyDescent="0.25">
      <c r="S356">
        <f t="shared" si="104"/>
        <v>15</v>
      </c>
      <c r="T356">
        <f t="shared" si="105"/>
        <v>1</v>
      </c>
      <c r="U356">
        <f t="shared" si="106"/>
        <v>337</v>
      </c>
      <c r="V356">
        <f t="shared" si="107"/>
        <v>810.44737333223668</v>
      </c>
      <c r="Y356">
        <f t="shared" si="113"/>
        <v>6.3898569437487129</v>
      </c>
      <c r="Z356">
        <f t="shared" si="108"/>
        <v>0</v>
      </c>
      <c r="AA356">
        <f t="shared" si="114"/>
        <v>19.028572966035469</v>
      </c>
      <c r="AB356">
        <f t="shared" si="111"/>
        <v>16248913.009680619</v>
      </c>
      <c r="AC356">
        <f t="shared" si="109"/>
        <v>16214661.578341756</v>
      </c>
      <c r="AD356">
        <f t="shared" si="112"/>
        <v>6.3768286769700673</v>
      </c>
      <c r="AE356">
        <f t="shared" si="115"/>
        <v>19.026962087816013</v>
      </c>
      <c r="AF356">
        <f t="shared" si="110"/>
        <v>16180415.946164481</v>
      </c>
      <c r="AG356">
        <f t="shared" si="116"/>
        <v>0</v>
      </c>
      <c r="AH356">
        <f t="shared" si="117"/>
        <v>0</v>
      </c>
    </row>
    <row r="357" spans="19:34" x14ac:dyDescent="0.25">
      <c r="S357">
        <f t="shared" si="104"/>
        <v>15</v>
      </c>
      <c r="T357">
        <f t="shared" si="105"/>
        <v>2</v>
      </c>
      <c r="U357">
        <f t="shared" si="106"/>
        <v>338</v>
      </c>
      <c r="V357">
        <f t="shared" si="107"/>
        <v>810.44737333223668</v>
      </c>
      <c r="Y357">
        <f t="shared" si="113"/>
        <v>6.3638026160269545</v>
      </c>
      <c r="Z357">
        <f t="shared" si="108"/>
        <v>0</v>
      </c>
      <c r="AA357">
        <f t="shared" si="114"/>
        <v>19.025351482336788</v>
      </c>
      <c r="AB357">
        <f t="shared" si="111"/>
        <v>16180415.946164483</v>
      </c>
      <c r="AC357">
        <f t="shared" si="109"/>
        <v>16146170.313496277</v>
      </c>
      <c r="AD357">
        <f t="shared" si="112"/>
        <v>6.3507765548971049</v>
      </c>
      <c r="AE357">
        <f t="shared" si="115"/>
        <v>19.02374087683447</v>
      </c>
      <c r="AF357">
        <f t="shared" si="110"/>
        <v>16111930.479007879</v>
      </c>
      <c r="AG357">
        <f t="shared" si="116"/>
        <v>0</v>
      </c>
      <c r="AH357">
        <f t="shared" si="117"/>
        <v>0</v>
      </c>
    </row>
    <row r="358" spans="19:34" x14ac:dyDescent="0.25">
      <c r="S358">
        <f t="shared" si="104"/>
        <v>15</v>
      </c>
      <c r="T358">
        <f t="shared" si="105"/>
        <v>3</v>
      </c>
      <c r="U358">
        <f t="shared" si="106"/>
        <v>339</v>
      </c>
      <c r="V358">
        <f t="shared" si="107"/>
        <v>810.44737333223668</v>
      </c>
      <c r="Y358">
        <f t="shared" si="113"/>
        <v>6.3377526992293465</v>
      </c>
      <c r="Z358">
        <f t="shared" si="108"/>
        <v>0</v>
      </c>
      <c r="AA358">
        <f t="shared" si="114"/>
        <v>19.022130544026204</v>
      </c>
      <c r="AB358">
        <f t="shared" si="111"/>
        <v>16111930.479007879</v>
      </c>
      <c r="AC358">
        <f t="shared" si="109"/>
        <v>16077690.644028632</v>
      </c>
      <c r="AD358">
        <f t="shared" si="112"/>
        <v>6.3247288433748823</v>
      </c>
      <c r="AE358">
        <f t="shared" si="115"/>
        <v>19.020520211194853</v>
      </c>
      <c r="AF358">
        <f t="shared" si="110"/>
        <v>16043456.606247578</v>
      </c>
      <c r="AG358">
        <f t="shared" si="116"/>
        <v>0</v>
      </c>
      <c r="AH358">
        <f t="shared" si="117"/>
        <v>0</v>
      </c>
    </row>
    <row r="359" spans="19:34" x14ac:dyDescent="0.25">
      <c r="S359">
        <f t="shared" si="104"/>
        <v>15</v>
      </c>
      <c r="T359">
        <f t="shared" si="105"/>
        <v>4</v>
      </c>
      <c r="U359">
        <f t="shared" si="106"/>
        <v>340</v>
      </c>
      <c r="V359">
        <f t="shared" si="107"/>
        <v>810.44737333223668</v>
      </c>
      <c r="Y359">
        <f t="shared" si="113"/>
        <v>6.3117057487985058</v>
      </c>
      <c r="Z359">
        <f t="shared" si="108"/>
        <v>0</v>
      </c>
      <c r="AA359">
        <f t="shared" si="114"/>
        <v>19.018909972491624</v>
      </c>
      <c r="AB359">
        <f t="shared" si="111"/>
        <v>16043456.606247578</v>
      </c>
      <c r="AC359">
        <f t="shared" si="109"/>
        <v>16009222.568297094</v>
      </c>
      <c r="AD359">
        <f t="shared" si="112"/>
        <v>6.2986695553551106</v>
      </c>
      <c r="AE359">
        <f t="shared" si="115"/>
        <v>19.017298114180818</v>
      </c>
      <c r="AF359">
        <f t="shared" si="110"/>
        <v>15974994.333036527</v>
      </c>
      <c r="AG359">
        <f t="shared" si="116"/>
        <v>0</v>
      </c>
      <c r="AH359">
        <f t="shared" si="117"/>
        <v>0</v>
      </c>
    </row>
    <row r="360" spans="19:34" x14ac:dyDescent="0.25">
      <c r="S360">
        <f t="shared" si="104"/>
        <v>15</v>
      </c>
      <c r="T360">
        <f t="shared" si="105"/>
        <v>5</v>
      </c>
      <c r="U360">
        <f t="shared" si="106"/>
        <v>341</v>
      </c>
      <c r="V360">
        <f t="shared" si="107"/>
        <v>810.44737333223668</v>
      </c>
      <c r="Y360">
        <f t="shared" si="113"/>
        <v>6.2856355715543044</v>
      </c>
      <c r="Z360">
        <f t="shared" si="108"/>
        <v>0</v>
      </c>
      <c r="AA360">
        <f t="shared" si="114"/>
        <v>19.015686529080963</v>
      </c>
      <c r="AB360">
        <f t="shared" si="111"/>
        <v>15974994.333036525</v>
      </c>
      <c r="AC360">
        <f t="shared" si="109"/>
        <v>15940766.097284179</v>
      </c>
      <c r="AD360">
        <f t="shared" si="112"/>
        <v>6.2726015875662302</v>
      </c>
      <c r="AE360">
        <f t="shared" si="115"/>
        <v>19.014074943957951</v>
      </c>
      <c r="AF360">
        <f t="shared" si="110"/>
        <v>15906543.663238276</v>
      </c>
      <c r="AG360">
        <f t="shared" si="116"/>
        <v>0</v>
      </c>
      <c r="AH360">
        <f t="shared" si="117"/>
        <v>0</v>
      </c>
    </row>
    <row r="361" spans="19:34" x14ac:dyDescent="0.25">
      <c r="S361">
        <f t="shared" si="104"/>
        <v>15</v>
      </c>
      <c r="T361">
        <f t="shared" si="105"/>
        <v>6</v>
      </c>
      <c r="U361">
        <f t="shared" si="106"/>
        <v>342</v>
      </c>
      <c r="V361">
        <f t="shared" si="107"/>
        <v>810.44737333223668</v>
      </c>
      <c r="Y361">
        <f t="shared" si="113"/>
        <v>6.2595698128462427</v>
      </c>
      <c r="Z361">
        <f t="shared" si="108"/>
        <v>0</v>
      </c>
      <c r="AA361">
        <f t="shared" si="114"/>
        <v>19.012463631999584</v>
      </c>
      <c r="AB361">
        <f t="shared" si="111"/>
        <v>15906543.663238276</v>
      </c>
      <c r="AC361">
        <f t="shared" si="109"/>
        <v>15872321.228700677</v>
      </c>
      <c r="AD361">
        <f t="shared" si="112"/>
        <v>6.2465380379390192</v>
      </c>
      <c r="AE361">
        <f t="shared" si="115"/>
        <v>19.010852320018063</v>
      </c>
      <c r="AF361">
        <f t="shared" si="110"/>
        <v>15838104.594886212</v>
      </c>
      <c r="AG361">
        <f t="shared" si="116"/>
        <v>0</v>
      </c>
      <c r="AH361">
        <f t="shared" si="117"/>
        <v>0</v>
      </c>
    </row>
    <row r="362" spans="19:34" x14ac:dyDescent="0.25">
      <c r="S362">
        <f t="shared" si="104"/>
        <v>15</v>
      </c>
      <c r="T362">
        <f t="shared" si="105"/>
        <v>7</v>
      </c>
      <c r="U362">
        <f t="shared" si="106"/>
        <v>343</v>
      </c>
      <c r="V362">
        <f t="shared" si="107"/>
        <v>810.44737333223668</v>
      </c>
      <c r="Y362">
        <f t="shared" si="113"/>
        <v>6.2335084719254406</v>
      </c>
      <c r="Z362">
        <f t="shared" si="108"/>
        <v>0</v>
      </c>
      <c r="AA362">
        <f t="shared" si="114"/>
        <v>19.009241281154889</v>
      </c>
      <c r="AB362">
        <f t="shared" si="111"/>
        <v>15838104.594886212</v>
      </c>
      <c r="AC362">
        <f t="shared" si="109"/>
        <v>15803887.960580133</v>
      </c>
      <c r="AD362">
        <f t="shared" si="112"/>
        <v>6.2204789057246579</v>
      </c>
      <c r="AE362">
        <f t="shared" si="115"/>
        <v>19.007630242268569</v>
      </c>
      <c r="AF362">
        <f t="shared" si="110"/>
        <v>15769677.126014045</v>
      </c>
      <c r="AG362">
        <f t="shared" si="116"/>
        <v>0</v>
      </c>
      <c r="AH362">
        <f t="shared" si="117"/>
        <v>0</v>
      </c>
    </row>
    <row r="363" spans="19:34" x14ac:dyDescent="0.25">
      <c r="S363">
        <f t="shared" si="104"/>
        <v>15</v>
      </c>
      <c r="T363">
        <f t="shared" si="105"/>
        <v>8</v>
      </c>
      <c r="U363">
        <f t="shared" si="106"/>
        <v>344</v>
      </c>
      <c r="V363">
        <f t="shared" si="107"/>
        <v>810.44737333223668</v>
      </c>
      <c r="Y363">
        <f t="shared" si="113"/>
        <v>6.2074515480431423</v>
      </c>
      <c r="Z363">
        <f t="shared" si="108"/>
        <v>0</v>
      </c>
      <c r="AA363">
        <f t="shared" si="114"/>
        <v>19.006019476454302</v>
      </c>
      <c r="AB363">
        <f t="shared" si="111"/>
        <v>15769677.126014045</v>
      </c>
      <c r="AC363">
        <f t="shared" si="109"/>
        <v>15735466.290956426</v>
      </c>
      <c r="AD363">
        <f t="shared" si="112"/>
        <v>6.194411254300455</v>
      </c>
      <c r="AE363">
        <f t="shared" si="115"/>
        <v>19.004407111162568</v>
      </c>
      <c r="AF363">
        <f t="shared" si="110"/>
        <v>15701261.260413859</v>
      </c>
      <c r="AG363">
        <f t="shared" si="116"/>
        <v>0</v>
      </c>
      <c r="AH363">
        <f t="shared" si="117"/>
        <v>0</v>
      </c>
    </row>
    <row r="364" spans="19:34" x14ac:dyDescent="0.25">
      <c r="S364">
        <f t="shared" si="104"/>
        <v>15</v>
      </c>
      <c r="T364">
        <f t="shared" si="105"/>
        <v>9</v>
      </c>
      <c r="U364">
        <f t="shared" si="106"/>
        <v>345</v>
      </c>
      <c r="V364">
        <f t="shared" si="107"/>
        <v>810.44737333223668</v>
      </c>
      <c r="Y364">
        <f t="shared" si="113"/>
        <v>6.1813715512721794</v>
      </c>
      <c r="Z364">
        <f t="shared" si="108"/>
        <v>0</v>
      </c>
      <c r="AA364">
        <f t="shared" si="114"/>
        <v>19.002794818909631</v>
      </c>
      <c r="AB364">
        <f t="shared" si="111"/>
        <v>15701261.260413859</v>
      </c>
      <c r="AC364">
        <f t="shared" si="109"/>
        <v>15667056.229739822</v>
      </c>
      <c r="AD364">
        <f t="shared" si="112"/>
        <v>6.1683318481937848</v>
      </c>
      <c r="AE364">
        <f t="shared" si="115"/>
        <v>19.001182526650499</v>
      </c>
      <c r="AF364">
        <f t="shared" si="110"/>
        <v>15632857.003317917</v>
      </c>
      <c r="AG364">
        <f t="shared" si="116"/>
        <v>0</v>
      </c>
      <c r="AH364">
        <f t="shared" si="117"/>
        <v>0</v>
      </c>
    </row>
    <row r="365" spans="19:34" x14ac:dyDescent="0.25">
      <c r="S365">
        <f t="shared" ref="S365:S428" si="118">S341+1</f>
        <v>15</v>
      </c>
      <c r="T365">
        <f t="shared" ref="T365:T428" si="119">T341</f>
        <v>10</v>
      </c>
      <c r="U365">
        <f t="shared" si="106"/>
        <v>346</v>
      </c>
      <c r="V365">
        <f t="shared" si="107"/>
        <v>810.44737333223668</v>
      </c>
      <c r="Y365">
        <f t="shared" si="113"/>
        <v>6.155294357822787</v>
      </c>
      <c r="Z365">
        <f t="shared" si="108"/>
        <v>0</v>
      </c>
      <c r="AA365">
        <f t="shared" si="114"/>
        <v>18.999570507981261</v>
      </c>
      <c r="AB365">
        <f t="shared" si="111"/>
        <v>15632857.003317917</v>
      </c>
      <c r="AC365">
        <f t="shared" si="109"/>
        <v>15598657.77640355</v>
      </c>
      <c r="AD365">
        <f t="shared" si="112"/>
        <v>6.1422568672640523</v>
      </c>
      <c r="AE365">
        <f t="shared" si="115"/>
        <v>18.997958489288813</v>
      </c>
      <c r="AF365">
        <f t="shared" si="110"/>
        <v>15564464.352756478</v>
      </c>
      <c r="AG365">
        <f t="shared" si="116"/>
        <v>0</v>
      </c>
      <c r="AH365">
        <f t="shared" si="117"/>
        <v>0</v>
      </c>
    </row>
    <row r="366" spans="19:34" x14ac:dyDescent="0.25">
      <c r="S366">
        <f t="shared" si="118"/>
        <v>15</v>
      </c>
      <c r="T366">
        <f t="shared" si="119"/>
        <v>11</v>
      </c>
      <c r="U366">
        <f t="shared" si="106"/>
        <v>347</v>
      </c>
      <c r="V366">
        <f t="shared" si="107"/>
        <v>810.44737333223668</v>
      </c>
      <c r="Y366">
        <f t="shared" si="113"/>
        <v>6.1292215890372725</v>
      </c>
      <c r="Z366">
        <f t="shared" si="108"/>
        <v>0</v>
      </c>
      <c r="AA366">
        <f t="shared" si="114"/>
        <v>18.996346744139839</v>
      </c>
      <c r="AB366">
        <f t="shared" si="111"/>
        <v>15564464.352756476</v>
      </c>
      <c r="AC366">
        <f t="shared" si="109"/>
        <v>15530270.928617025</v>
      </c>
      <c r="AD366">
        <f t="shared" si="112"/>
        <v>6.1161863106227878</v>
      </c>
      <c r="AE366">
        <f t="shared" si="115"/>
        <v>18.994734998967655</v>
      </c>
      <c r="AF366">
        <f t="shared" si="110"/>
        <v>15496083.306760192</v>
      </c>
      <c r="AG366">
        <f t="shared" si="116"/>
        <v>0</v>
      </c>
      <c r="AH366">
        <f t="shared" si="117"/>
        <v>0</v>
      </c>
    </row>
    <row r="367" spans="19:34" x14ac:dyDescent="0.25">
      <c r="S367">
        <f t="shared" si="118"/>
        <v>15</v>
      </c>
      <c r="T367">
        <f t="shared" si="119"/>
        <v>12</v>
      </c>
      <c r="U367">
        <f t="shared" si="106"/>
        <v>348</v>
      </c>
      <c r="V367">
        <f t="shared" si="107"/>
        <v>810.44737333223668</v>
      </c>
      <c r="Y367">
        <f t="shared" si="113"/>
        <v>6.1031532441648784</v>
      </c>
      <c r="Z367">
        <f t="shared" si="108"/>
        <v>0</v>
      </c>
      <c r="AA367">
        <f t="shared" si="114"/>
        <v>18.993123527292532</v>
      </c>
      <c r="AB367">
        <f t="shared" si="111"/>
        <v>15496083.306760192</v>
      </c>
      <c r="AC367">
        <f t="shared" si="109"/>
        <v>15461895.684411066</v>
      </c>
      <c r="AD367">
        <f t="shared" si="112"/>
        <v>6.0901102482599523</v>
      </c>
      <c r="AE367">
        <f t="shared" si="115"/>
        <v>18.991510827892323</v>
      </c>
      <c r="AF367">
        <f t="shared" si="110"/>
        <v>15427713.86777978</v>
      </c>
      <c r="AG367">
        <f t="shared" si="116"/>
        <v>0</v>
      </c>
      <c r="AH367">
        <f t="shared" si="117"/>
        <v>0</v>
      </c>
    </row>
    <row r="368" spans="19:34" x14ac:dyDescent="0.25">
      <c r="S368">
        <f t="shared" si="118"/>
        <v>15</v>
      </c>
      <c r="T368">
        <f t="shared" si="119"/>
        <v>13</v>
      </c>
      <c r="U368">
        <f t="shared" si="106"/>
        <v>349</v>
      </c>
      <c r="V368">
        <f t="shared" si="107"/>
        <v>810.44737333223668</v>
      </c>
      <c r="Y368">
        <f t="shared" si="113"/>
        <v>6.0770648240123641</v>
      </c>
      <c r="Z368">
        <f t="shared" si="108"/>
        <v>0</v>
      </c>
      <c r="AA368">
        <f t="shared" si="114"/>
        <v>18.989897828240029</v>
      </c>
      <c r="AB368">
        <f t="shared" si="111"/>
        <v>15427713.86777978</v>
      </c>
      <c r="AC368">
        <f t="shared" si="109"/>
        <v>15393532.051688949</v>
      </c>
      <c r="AD368">
        <f t="shared" si="112"/>
        <v>6.0640193999710394</v>
      </c>
      <c r="AE368">
        <f t="shared" si="115"/>
        <v>18.988284828613239</v>
      </c>
      <c r="AF368">
        <f t="shared" si="110"/>
        <v>15359356.042396773</v>
      </c>
      <c r="AG368">
        <f t="shared" si="116"/>
        <v>0</v>
      </c>
      <c r="AH368">
        <f t="shared" si="117"/>
        <v>0</v>
      </c>
    </row>
    <row r="369" spans="19:34" x14ac:dyDescent="0.25">
      <c r="S369">
        <f t="shared" si="118"/>
        <v>15</v>
      </c>
      <c r="T369">
        <f t="shared" si="119"/>
        <v>14</v>
      </c>
      <c r="U369">
        <f t="shared" si="106"/>
        <v>350</v>
      </c>
      <c r="V369">
        <f t="shared" si="107"/>
        <v>810.44737333223668</v>
      </c>
      <c r="Y369">
        <f t="shared" si="113"/>
        <v>6.0509761920831986</v>
      </c>
      <c r="Z369">
        <f t="shared" si="108"/>
        <v>0</v>
      </c>
      <c r="AA369">
        <f t="shared" si="114"/>
        <v>18.986672103002434</v>
      </c>
      <c r="AB369">
        <f t="shared" si="111"/>
        <v>15359356.042396775</v>
      </c>
      <c r="AC369">
        <f t="shared" si="109"/>
        <v>15325180.03261137</v>
      </c>
      <c r="AD369">
        <f t="shared" si="112"/>
        <v>6.0379329840071172</v>
      </c>
      <c r="AE369">
        <f t="shared" si="115"/>
        <v>18.985059377368351</v>
      </c>
      <c r="AF369">
        <f t="shared" si="110"/>
        <v>15291009.828638248</v>
      </c>
      <c r="AG369">
        <f t="shared" si="116"/>
        <v>0</v>
      </c>
      <c r="AH369">
        <f t="shared" si="117"/>
        <v>0</v>
      </c>
    </row>
    <row r="370" spans="19:34" x14ac:dyDescent="0.25">
      <c r="S370">
        <f t="shared" si="118"/>
        <v>15</v>
      </c>
      <c r="T370">
        <f t="shared" si="119"/>
        <v>15</v>
      </c>
      <c r="U370">
        <f t="shared" si="106"/>
        <v>351</v>
      </c>
      <c r="V370">
        <f t="shared" si="107"/>
        <v>810.44737333223668</v>
      </c>
      <c r="Y370">
        <f t="shared" si="113"/>
        <v>6.0248919917080723</v>
      </c>
      <c r="Z370">
        <f t="shared" si="108"/>
        <v>0</v>
      </c>
      <c r="AA370">
        <f t="shared" si="114"/>
        <v>18.983446925703714</v>
      </c>
      <c r="AB370">
        <f t="shared" si="111"/>
        <v>15291009.82863825</v>
      </c>
      <c r="AC370">
        <f t="shared" si="109"/>
        <v>15256839.624171983</v>
      </c>
      <c r="AD370">
        <f t="shared" si="112"/>
        <v>6.0118509992208189</v>
      </c>
      <c r="AE370">
        <f t="shared" si="115"/>
        <v>18.981834474015802</v>
      </c>
      <c r="AF370">
        <f t="shared" si="110"/>
        <v>15222675.224531794</v>
      </c>
      <c r="AG370">
        <f t="shared" si="116"/>
        <v>0</v>
      </c>
      <c r="AH370">
        <f t="shared" si="117"/>
        <v>0</v>
      </c>
    </row>
    <row r="371" spans="19:34" x14ac:dyDescent="0.25">
      <c r="S371">
        <f t="shared" si="118"/>
        <v>15</v>
      </c>
      <c r="T371">
        <f t="shared" si="119"/>
        <v>16</v>
      </c>
      <c r="U371">
        <f t="shared" si="106"/>
        <v>352</v>
      </c>
      <c r="V371">
        <f t="shared" si="107"/>
        <v>810.44737333223668</v>
      </c>
      <c r="Y371">
        <f t="shared" si="113"/>
        <v>5.9988122221342177</v>
      </c>
      <c r="Z371">
        <f t="shared" si="108"/>
        <v>0</v>
      </c>
      <c r="AA371">
        <f t="shared" si="114"/>
        <v>18.980222296250798</v>
      </c>
      <c r="AB371">
        <f t="shared" si="111"/>
        <v>15222675.224531794</v>
      </c>
      <c r="AC371">
        <f t="shared" si="109"/>
        <v>15188510.824398542</v>
      </c>
      <c r="AD371">
        <f t="shared" si="112"/>
        <v>5.9857664781326854</v>
      </c>
      <c r="AE371">
        <f t="shared" si="115"/>
        <v>18.978609257062569</v>
      </c>
      <c r="AF371">
        <f t="shared" si="110"/>
        <v>15154352.231206369</v>
      </c>
      <c r="AG371">
        <f t="shared" si="116"/>
        <v>0</v>
      </c>
      <c r="AH371">
        <f t="shared" si="117"/>
        <v>0</v>
      </c>
    </row>
    <row r="372" spans="19:34" x14ac:dyDescent="0.25">
      <c r="S372">
        <f t="shared" si="118"/>
        <v>15</v>
      </c>
      <c r="T372">
        <f t="shared" si="119"/>
        <v>17</v>
      </c>
      <c r="U372">
        <f t="shared" ref="U372:U435" si="120">(S372-1)*24+T372</f>
        <v>353</v>
      </c>
      <c r="V372">
        <f t="shared" ref="V372:V435" si="121">V371</f>
        <v>810.44737333223668</v>
      </c>
      <c r="Y372">
        <f t="shared" si="113"/>
        <v>5.9727153308046868</v>
      </c>
      <c r="Z372">
        <f t="shared" ref="Z372:Z435" si="122">(V373-V372)*43560/3600</f>
        <v>0</v>
      </c>
      <c r="AA372">
        <f t="shared" si="114"/>
        <v>18.976995549780799</v>
      </c>
      <c r="AB372">
        <f t="shared" si="111"/>
        <v>15154352.231206369</v>
      </c>
      <c r="AC372">
        <f t="shared" ref="AC372:AC435" si="123">MAX(0,AB372+(Z372-AA372)*1800)</f>
        <v>15120193.639216764</v>
      </c>
      <c r="AD372">
        <f t="shared" si="112"/>
        <v>5.9596641839361597</v>
      </c>
      <c r="AE372">
        <f t="shared" si="115"/>
        <v>18.975381842555841</v>
      </c>
      <c r="AF372">
        <f t="shared" ref="AF372:AF435" si="124">MAX(0,AB372+(Z372-AE372)*3600)</f>
        <v>15086040.856573168</v>
      </c>
      <c r="AG372">
        <f t="shared" si="116"/>
        <v>0</v>
      </c>
      <c r="AH372">
        <f t="shared" si="117"/>
        <v>0</v>
      </c>
    </row>
    <row r="373" spans="19:34" x14ac:dyDescent="0.25">
      <c r="S373">
        <f t="shared" si="118"/>
        <v>15</v>
      </c>
      <c r="T373">
        <f t="shared" si="119"/>
        <v>18</v>
      </c>
      <c r="U373">
        <f t="shared" si="120"/>
        <v>354</v>
      </c>
      <c r="V373">
        <f t="shared" si="121"/>
        <v>810.44737333223668</v>
      </c>
      <c r="Y373">
        <f t="shared" si="113"/>
        <v>5.9466152566739918</v>
      </c>
      <c r="Z373">
        <f t="shared" si="122"/>
        <v>0</v>
      </c>
      <c r="AA373">
        <f t="shared" si="114"/>
        <v>18.973768409773797</v>
      </c>
      <c r="AB373">
        <f t="shared" si="111"/>
        <v>15086040.856573168</v>
      </c>
      <c r="AC373">
        <f t="shared" si="123"/>
        <v>15051888.073435575</v>
      </c>
      <c r="AD373">
        <f t="shared" si="112"/>
        <v>5.9335663292230789</v>
      </c>
      <c r="AE373">
        <f t="shared" si="115"/>
        <v>18.972154976968419</v>
      </c>
      <c r="AF373">
        <f t="shared" si="124"/>
        <v>15017741.098656083</v>
      </c>
      <c r="AG373">
        <f t="shared" si="116"/>
        <v>0</v>
      </c>
      <c r="AH373">
        <f t="shared" si="117"/>
        <v>0</v>
      </c>
    </row>
    <row r="374" spans="19:34" x14ac:dyDescent="0.25">
      <c r="S374">
        <f t="shared" si="118"/>
        <v>15</v>
      </c>
      <c r="T374">
        <f t="shared" si="119"/>
        <v>19</v>
      </c>
      <c r="U374">
        <f t="shared" si="120"/>
        <v>355</v>
      </c>
      <c r="V374">
        <f t="shared" si="121"/>
        <v>810.44737333223668</v>
      </c>
      <c r="Y374">
        <f t="shared" si="113"/>
        <v>5.9205196210010698</v>
      </c>
      <c r="Z374">
        <f t="shared" si="122"/>
        <v>0</v>
      </c>
      <c r="AA374">
        <f t="shared" si="114"/>
        <v>18.970541818559287</v>
      </c>
      <c r="AB374">
        <f t="shared" si="111"/>
        <v>15017741.098656083</v>
      </c>
      <c r="AC374">
        <f t="shared" si="123"/>
        <v>14983594.123382676</v>
      </c>
      <c r="AD374">
        <f t="shared" si="112"/>
        <v>5.9074729125903485</v>
      </c>
      <c r="AE374">
        <f t="shared" si="115"/>
        <v>18.968928660126821</v>
      </c>
      <c r="AF374">
        <f t="shared" si="124"/>
        <v>14949452.955479626</v>
      </c>
      <c r="AG374">
        <f t="shared" si="116"/>
        <v>0</v>
      </c>
      <c r="AH374">
        <f t="shared" si="117"/>
        <v>0</v>
      </c>
    </row>
    <row r="375" spans="19:34" x14ac:dyDescent="0.25">
      <c r="S375">
        <f t="shared" si="118"/>
        <v>15</v>
      </c>
      <c r="T375">
        <f t="shared" si="119"/>
        <v>20</v>
      </c>
      <c r="U375">
        <f t="shared" si="120"/>
        <v>356</v>
      </c>
      <c r="V375">
        <f t="shared" si="121"/>
        <v>810.44737333223668</v>
      </c>
      <c r="Y375">
        <f t="shared" si="113"/>
        <v>5.8944284230311368</v>
      </c>
      <c r="Z375">
        <f t="shared" si="122"/>
        <v>0</v>
      </c>
      <c r="AA375">
        <f t="shared" si="114"/>
        <v>18.967315776043939</v>
      </c>
      <c r="AB375">
        <f t="shared" si="111"/>
        <v>14949452.955479626</v>
      </c>
      <c r="AC375">
        <f t="shared" si="123"/>
        <v>14915311.787082747</v>
      </c>
      <c r="AD375">
        <f t="shared" si="112"/>
        <v>5.8813798848597836</v>
      </c>
      <c r="AE375">
        <f t="shared" si="115"/>
        <v>18.965702391370975</v>
      </c>
      <c r="AF375">
        <f t="shared" si="124"/>
        <v>14881176.426870691</v>
      </c>
      <c r="AG375">
        <f t="shared" si="116"/>
        <v>0</v>
      </c>
      <c r="AH375">
        <f t="shared" si="117"/>
        <v>0</v>
      </c>
    </row>
    <row r="376" spans="19:34" x14ac:dyDescent="0.25">
      <c r="S376">
        <f t="shared" si="118"/>
        <v>15</v>
      </c>
      <c r="T376">
        <f t="shared" si="119"/>
        <v>21</v>
      </c>
      <c r="U376">
        <f t="shared" si="120"/>
        <v>357</v>
      </c>
      <c r="V376">
        <f t="shared" si="121"/>
        <v>810.44737333223668</v>
      </c>
      <c r="Y376">
        <f t="shared" si="113"/>
        <v>5.8683230125986849</v>
      </c>
      <c r="Z376">
        <f t="shared" si="122"/>
        <v>0</v>
      </c>
      <c r="AA376">
        <f t="shared" si="114"/>
        <v>18.964087976230655</v>
      </c>
      <c r="AB376">
        <f t="shared" si="111"/>
        <v>14881176.426870689</v>
      </c>
      <c r="AC376">
        <f t="shared" si="123"/>
        <v>14847041.068513473</v>
      </c>
      <c r="AD376">
        <f t="shared" si="112"/>
        <v>5.8552661410470686</v>
      </c>
      <c r="AE376">
        <f t="shared" si="115"/>
        <v>18.962473561178058</v>
      </c>
      <c r="AF376">
        <f t="shared" si="124"/>
        <v>14812911.522050448</v>
      </c>
      <c r="AG376">
        <f t="shared" si="116"/>
        <v>0</v>
      </c>
      <c r="AH376">
        <f t="shared" si="117"/>
        <v>0</v>
      </c>
    </row>
    <row r="377" spans="19:34" x14ac:dyDescent="0.25">
      <c r="S377">
        <f t="shared" si="118"/>
        <v>15</v>
      </c>
      <c r="T377">
        <f t="shared" si="119"/>
        <v>22</v>
      </c>
      <c r="U377">
        <f t="shared" si="120"/>
        <v>358</v>
      </c>
      <c r="V377">
        <f t="shared" si="121"/>
        <v>810.44737333223668</v>
      </c>
      <c r="Y377">
        <f t="shared" si="113"/>
        <v>5.8422114925614919</v>
      </c>
      <c r="Z377">
        <f t="shared" si="122"/>
        <v>0</v>
      </c>
      <c r="AA377">
        <f t="shared" si="114"/>
        <v>18.960859420996151</v>
      </c>
      <c r="AB377">
        <f t="shared" si="111"/>
        <v>14812911.522050448</v>
      </c>
      <c r="AC377">
        <f t="shared" si="123"/>
        <v>14778781.975092655</v>
      </c>
      <c r="AD377">
        <f t="shared" si="112"/>
        <v>5.8291568438866657</v>
      </c>
      <c r="AE377">
        <f t="shared" si="115"/>
        <v>18.959245280790842</v>
      </c>
      <c r="AF377">
        <f t="shared" si="124"/>
        <v>14744658.2390396</v>
      </c>
      <c r="AG377">
        <f t="shared" si="116"/>
        <v>0</v>
      </c>
      <c r="AH377">
        <f t="shared" si="117"/>
        <v>0</v>
      </c>
    </row>
    <row r="378" spans="19:34" x14ac:dyDescent="0.25">
      <c r="S378">
        <f t="shared" si="118"/>
        <v>15</v>
      </c>
      <c r="T378">
        <f t="shared" si="119"/>
        <v>23</v>
      </c>
      <c r="U378">
        <f t="shared" si="120"/>
        <v>359</v>
      </c>
      <c r="V378">
        <f t="shared" si="121"/>
        <v>810.44737333223668</v>
      </c>
      <c r="Y378">
        <f t="shared" si="113"/>
        <v>5.8161044178994104</v>
      </c>
      <c r="Z378">
        <f t="shared" si="122"/>
        <v>0</v>
      </c>
      <c r="AA378">
        <f t="shared" si="114"/>
        <v>18.957631415409427</v>
      </c>
      <c r="AB378">
        <f t="shared" ref="AB378:AB441" si="125">VLOOKUP($Y378,$C$20:$H$120,6)+($Y378-VLOOKUP(VLOOKUP($Y378,$C$20:$N$120,12),$A$20:$C$120,3,FALSE))*(VLOOKUP(VLOOKUP($Y378,$C$20:$N$120,12)+1,$A$20:$H$120,8,FALSE)-VLOOKUP($Y378,$C$20:$H$120,6))/(VLOOKUP(VLOOKUP($Y378,$C$20:$N$120,12)+1,$A$20:$C$120,3,FALSE)-VLOOKUP(VLOOKUP($Y378,$C$20:$N$120,12),$A$20:$C$120,3,FALSE))</f>
        <v>14744658.239039602</v>
      </c>
      <c r="AC378">
        <f t="shared" si="123"/>
        <v>14710534.502491865</v>
      </c>
      <c r="AD378">
        <f t="shared" ref="AD378:AD441" si="126">VLOOKUP($AC378,$H$20:$I$120,2)+($AC378-VLOOKUP(VLOOKUP($AC378,$H$20:$N$120,7),$A$20:$H$120,8,FALSE))*(VLOOKUP(VLOOKUP($AC378,$H$20:$N$120,7)+1,$A$20:$I$120,9,FALSE)-VLOOKUP($AC378,$H$20:$I$120,2))/(VLOOKUP(VLOOKUP($AC378,$H$20:$N$120,7)+1,$A$20:$H$120,8,FALSE)-VLOOKUP(VLOOKUP($AC378,$H$20:$N$120,7),$A$20:$H$120,8,FALSE))</f>
        <v>5.8030519917229384</v>
      </c>
      <c r="AE378">
        <f t="shared" si="115"/>
        <v>18.956017550004617</v>
      </c>
      <c r="AF378">
        <f t="shared" si="124"/>
        <v>14676416.575859586</v>
      </c>
      <c r="AG378">
        <f t="shared" si="116"/>
        <v>0</v>
      </c>
      <c r="AH378">
        <f t="shared" si="117"/>
        <v>0</v>
      </c>
    </row>
    <row r="379" spans="19:34" x14ac:dyDescent="0.25">
      <c r="S379">
        <f t="shared" si="118"/>
        <v>15</v>
      </c>
      <c r="T379">
        <f t="shared" si="119"/>
        <v>24</v>
      </c>
      <c r="U379">
        <f t="shared" si="120"/>
        <v>360</v>
      </c>
      <c r="V379">
        <f t="shared" si="121"/>
        <v>810.44737333223668</v>
      </c>
      <c r="Y379">
        <f t="shared" si="113"/>
        <v>5.7900017878556342</v>
      </c>
      <c r="Z379">
        <f t="shared" si="122"/>
        <v>0</v>
      </c>
      <c r="AA379">
        <f t="shared" si="114"/>
        <v>18.954403959376911</v>
      </c>
      <c r="AB379">
        <f t="shared" si="125"/>
        <v>14676416.575859586</v>
      </c>
      <c r="AC379">
        <f t="shared" si="123"/>
        <v>14642298.648732707</v>
      </c>
      <c r="AD379">
        <f t="shared" si="126"/>
        <v>5.7769504093019783</v>
      </c>
      <c r="AE379">
        <f t="shared" si="115"/>
        <v>18.952790223505279</v>
      </c>
      <c r="AF379">
        <f t="shared" si="124"/>
        <v>14608186.531054966</v>
      </c>
      <c r="AG379">
        <f t="shared" si="116"/>
        <v>0</v>
      </c>
      <c r="AH379">
        <f t="shared" si="117"/>
        <v>0</v>
      </c>
    </row>
    <row r="380" spans="19:34" x14ac:dyDescent="0.25">
      <c r="S380">
        <f t="shared" si="118"/>
        <v>16</v>
      </c>
      <c r="T380">
        <f t="shared" si="119"/>
        <v>1</v>
      </c>
      <c r="U380">
        <f t="shared" si="120"/>
        <v>361</v>
      </c>
      <c r="V380">
        <f t="shared" si="121"/>
        <v>810.44737333223668</v>
      </c>
      <c r="Y380">
        <f t="shared" si="113"/>
        <v>5.7638878102635518</v>
      </c>
      <c r="Z380">
        <f t="shared" si="122"/>
        <v>0</v>
      </c>
      <c r="AA380">
        <f t="shared" si="114"/>
        <v>18.951175100278377</v>
      </c>
      <c r="AB380">
        <f t="shared" si="125"/>
        <v>14608186.531054966</v>
      </c>
      <c r="AC380">
        <f t="shared" si="123"/>
        <v>14574074.415874464</v>
      </c>
      <c r="AD380">
        <f t="shared" si="126"/>
        <v>5.7508252121813968</v>
      </c>
      <c r="AE380">
        <f t="shared" si="115"/>
        <v>18.949559977169713</v>
      </c>
      <c r="AF380">
        <f t="shared" si="124"/>
        <v>14539968.115137156</v>
      </c>
      <c r="AG380">
        <f t="shared" si="116"/>
        <v>0</v>
      </c>
      <c r="AH380">
        <f t="shared" si="117"/>
        <v>0</v>
      </c>
    </row>
    <row r="381" spans="19:34" x14ac:dyDescent="0.25">
      <c r="S381">
        <f t="shared" si="118"/>
        <v>16</v>
      </c>
      <c r="T381">
        <f t="shared" si="119"/>
        <v>2</v>
      </c>
      <c r="U381">
        <f t="shared" si="120"/>
        <v>362</v>
      </c>
      <c r="V381">
        <f t="shared" si="121"/>
        <v>810.44737333223668</v>
      </c>
      <c r="Y381">
        <f t="shared" si="113"/>
        <v>5.7377648406317832</v>
      </c>
      <c r="Z381">
        <f t="shared" si="122"/>
        <v>0</v>
      </c>
      <c r="AA381">
        <f t="shared" si="114"/>
        <v>18.947945129360356</v>
      </c>
      <c r="AB381">
        <f t="shared" si="125"/>
        <v>14539968.115137156</v>
      </c>
      <c r="AC381">
        <f t="shared" si="123"/>
        <v>14505861.813904308</v>
      </c>
      <c r="AD381">
        <f t="shared" si="126"/>
        <v>5.724704468892412</v>
      </c>
      <c r="AE381">
        <f t="shared" si="115"/>
        <v>18.946330281527533</v>
      </c>
      <c r="AF381">
        <f t="shared" si="124"/>
        <v>14471761.326123657</v>
      </c>
      <c r="AG381">
        <f t="shared" si="116"/>
        <v>0</v>
      </c>
      <c r="AH381">
        <f t="shared" si="117"/>
        <v>0</v>
      </c>
    </row>
    <row r="382" spans="19:34" x14ac:dyDescent="0.25">
      <c r="S382">
        <f t="shared" si="118"/>
        <v>16</v>
      </c>
      <c r="T382">
        <f t="shared" si="119"/>
        <v>3</v>
      </c>
      <c r="U382">
        <f t="shared" si="120"/>
        <v>363</v>
      </c>
      <c r="V382">
        <f t="shared" si="121"/>
        <v>810.44737333223668</v>
      </c>
      <c r="Y382">
        <f t="shared" si="113"/>
        <v>5.7116463233060983</v>
      </c>
      <c r="Z382">
        <f t="shared" si="122"/>
        <v>0</v>
      </c>
      <c r="AA382">
        <f t="shared" si="114"/>
        <v>18.944715708947093</v>
      </c>
      <c r="AB382">
        <f t="shared" si="125"/>
        <v>14471761.326123655</v>
      </c>
      <c r="AC382">
        <f t="shared" si="123"/>
        <v>14437660.837847549</v>
      </c>
      <c r="AD382">
        <f t="shared" si="126"/>
        <v>5.69858817753006</v>
      </c>
      <c r="AE382">
        <f t="shared" si="115"/>
        <v>18.943101136343198</v>
      </c>
      <c r="AF382">
        <f t="shared" si="124"/>
        <v>14403566.162032818</v>
      </c>
      <c r="AG382">
        <f t="shared" si="116"/>
        <v>0</v>
      </c>
      <c r="AH382">
        <f t="shared" si="117"/>
        <v>0</v>
      </c>
    </row>
    <row r="383" spans="19:34" x14ac:dyDescent="0.25">
      <c r="S383">
        <f t="shared" si="118"/>
        <v>16</v>
      </c>
      <c r="T383">
        <f t="shared" si="119"/>
        <v>4</v>
      </c>
      <c r="U383">
        <f t="shared" si="120"/>
        <v>364</v>
      </c>
      <c r="V383">
        <f t="shared" si="121"/>
        <v>810.44737333223668</v>
      </c>
      <c r="Y383">
        <f t="shared" si="113"/>
        <v>5.6855322575276626</v>
      </c>
      <c r="Z383">
        <f t="shared" si="122"/>
        <v>0</v>
      </c>
      <c r="AA383">
        <f t="shared" si="114"/>
        <v>18.941486838944769</v>
      </c>
      <c r="AB383">
        <f t="shared" si="125"/>
        <v>14403566.16203282</v>
      </c>
      <c r="AC383">
        <f t="shared" si="123"/>
        <v>14369471.485722721</v>
      </c>
      <c r="AD383">
        <f t="shared" si="126"/>
        <v>5.6724763373355733</v>
      </c>
      <c r="AE383">
        <f t="shared" si="115"/>
        <v>18.939872541522888</v>
      </c>
      <c r="AF383">
        <f t="shared" si="124"/>
        <v>14335382.620883338</v>
      </c>
      <c r="AG383">
        <f t="shared" si="116"/>
        <v>0</v>
      </c>
      <c r="AH383">
        <f t="shared" si="117"/>
        <v>0</v>
      </c>
    </row>
    <row r="384" spans="19:34" x14ac:dyDescent="0.25">
      <c r="S384">
        <f t="shared" si="118"/>
        <v>16</v>
      </c>
      <c r="T384">
        <f t="shared" si="119"/>
        <v>5</v>
      </c>
      <c r="U384">
        <f t="shared" si="120"/>
        <v>365</v>
      </c>
      <c r="V384">
        <f t="shared" si="121"/>
        <v>810.44737333223668</v>
      </c>
      <c r="Y384">
        <f t="shared" si="113"/>
        <v>5.6594096648704637</v>
      </c>
      <c r="Z384">
        <f t="shared" si="122"/>
        <v>0</v>
      </c>
      <c r="AA384">
        <f t="shared" si="114"/>
        <v>18.938256914637716</v>
      </c>
      <c r="AB384">
        <f t="shared" si="125"/>
        <v>14335382.620883338</v>
      </c>
      <c r="AC384">
        <f t="shared" si="123"/>
        <v>14301293.758436991</v>
      </c>
      <c r="AD384">
        <f t="shared" si="126"/>
        <v>5.6463413384187842</v>
      </c>
      <c r="AE384">
        <f t="shared" si="115"/>
        <v>18.936641083245608</v>
      </c>
      <c r="AF384">
        <f t="shared" si="124"/>
        <v>14267210.712983655</v>
      </c>
      <c r="AG384">
        <f t="shared" si="116"/>
        <v>0</v>
      </c>
      <c r="AH384">
        <f t="shared" si="117"/>
        <v>0</v>
      </c>
    </row>
    <row r="385" spans="19:34" x14ac:dyDescent="0.25">
      <c r="S385">
        <f t="shared" si="118"/>
        <v>16</v>
      </c>
      <c r="T385">
        <f t="shared" si="119"/>
        <v>6</v>
      </c>
      <c r="U385">
        <f t="shared" si="120"/>
        <v>366</v>
      </c>
      <c r="V385">
        <f t="shared" si="121"/>
        <v>810.44737333223668</v>
      </c>
      <c r="Y385">
        <f t="shared" si="113"/>
        <v>5.6332752419729832</v>
      </c>
      <c r="Z385">
        <f t="shared" si="122"/>
        <v>0</v>
      </c>
      <c r="AA385">
        <f t="shared" si="114"/>
        <v>18.935025527582262</v>
      </c>
      <c r="AB385">
        <f t="shared" si="125"/>
        <v>14267210.712983655</v>
      </c>
      <c r="AC385">
        <f t="shared" si="123"/>
        <v>14233127.667034008</v>
      </c>
      <c r="AD385">
        <f t="shared" si="126"/>
        <v>5.6202091453369158</v>
      </c>
      <c r="AE385">
        <f t="shared" si="115"/>
        <v>18.93340997189539</v>
      </c>
      <c r="AF385">
        <f t="shared" si="124"/>
        <v>14199050.437084831</v>
      </c>
      <c r="AG385">
        <f t="shared" si="116"/>
        <v>0</v>
      </c>
      <c r="AH385">
        <f t="shared" si="117"/>
        <v>0</v>
      </c>
    </row>
    <row r="386" spans="19:34" x14ac:dyDescent="0.25">
      <c r="S386">
        <f t="shared" si="118"/>
        <v>16</v>
      </c>
      <c r="T386">
        <f t="shared" si="119"/>
        <v>7</v>
      </c>
      <c r="U386">
        <f t="shared" si="120"/>
        <v>367</v>
      </c>
      <c r="V386">
        <f t="shared" si="121"/>
        <v>810.44737333223668</v>
      </c>
      <c r="Y386">
        <f t="shared" si="113"/>
        <v>5.6071452783262261</v>
      </c>
      <c r="Z386">
        <f t="shared" si="122"/>
        <v>0</v>
      </c>
      <c r="AA386">
        <f t="shared" si="114"/>
        <v>18.931794691890239</v>
      </c>
      <c r="AB386">
        <f t="shared" si="125"/>
        <v>14199050.437084831</v>
      </c>
      <c r="AC386">
        <f t="shared" si="123"/>
        <v>14164973.20663943</v>
      </c>
      <c r="AD386">
        <f t="shared" si="126"/>
        <v>5.5940814111253028</v>
      </c>
      <c r="AE386">
        <f t="shared" si="115"/>
        <v>18.930179411861562</v>
      </c>
      <c r="AF386">
        <f t="shared" si="124"/>
        <v>14130901.79120213</v>
      </c>
      <c r="AG386">
        <f t="shared" si="116"/>
        <v>0</v>
      </c>
      <c r="AH386">
        <f t="shared" si="117"/>
        <v>0</v>
      </c>
    </row>
    <row r="387" spans="19:34" x14ac:dyDescent="0.25">
      <c r="S387">
        <f t="shared" si="118"/>
        <v>16</v>
      </c>
      <c r="T387">
        <f t="shared" si="119"/>
        <v>8</v>
      </c>
      <c r="U387">
        <f t="shared" si="120"/>
        <v>368</v>
      </c>
      <c r="V387">
        <f t="shared" si="121"/>
        <v>810.44737333223668</v>
      </c>
      <c r="Y387">
        <f t="shared" si="113"/>
        <v>5.5810197731693219</v>
      </c>
      <c r="Z387">
        <f t="shared" si="122"/>
        <v>0</v>
      </c>
      <c r="AA387">
        <f t="shared" si="114"/>
        <v>18.928564407467565</v>
      </c>
      <c r="AB387">
        <f t="shared" si="125"/>
        <v>14130901.79120213</v>
      </c>
      <c r="AC387">
        <f t="shared" si="123"/>
        <v>14096830.375268688</v>
      </c>
      <c r="AD387">
        <f t="shared" si="126"/>
        <v>5.5679581350231402</v>
      </c>
      <c r="AE387">
        <f t="shared" si="115"/>
        <v>18.926949403050052</v>
      </c>
      <c r="AF387">
        <f t="shared" si="124"/>
        <v>14062764.77335115</v>
      </c>
      <c r="AG387">
        <f t="shared" si="116"/>
        <v>0</v>
      </c>
      <c r="AH387">
        <f t="shared" si="117"/>
        <v>0</v>
      </c>
    </row>
    <row r="388" spans="19:34" x14ac:dyDescent="0.25">
      <c r="S388">
        <f t="shared" si="118"/>
        <v>16</v>
      </c>
      <c r="T388">
        <f t="shared" si="119"/>
        <v>9</v>
      </c>
      <c r="U388">
        <f t="shared" si="120"/>
        <v>369</v>
      </c>
      <c r="V388">
        <f t="shared" si="121"/>
        <v>810.44737333223668</v>
      </c>
      <c r="Y388">
        <f t="shared" si="113"/>
        <v>5.5548885173214932</v>
      </c>
      <c r="Z388">
        <f t="shared" si="122"/>
        <v>0</v>
      </c>
      <c r="AA388">
        <f t="shared" si="114"/>
        <v>18.925333412001521</v>
      </c>
      <c r="AB388">
        <f t="shared" si="125"/>
        <v>14062764.77335115</v>
      </c>
      <c r="AC388">
        <f t="shared" si="123"/>
        <v>14028699.173209546</v>
      </c>
      <c r="AD388">
        <f t="shared" si="126"/>
        <v>5.5418144606698245</v>
      </c>
      <c r="AE388">
        <f t="shared" si="115"/>
        <v>18.923716872099639</v>
      </c>
      <c r="AF388">
        <f t="shared" si="124"/>
        <v>13994639.392611591</v>
      </c>
      <c r="AG388">
        <f t="shared" si="116"/>
        <v>0</v>
      </c>
      <c r="AH388">
        <f t="shared" si="117"/>
        <v>0</v>
      </c>
    </row>
    <row r="389" spans="19:34" x14ac:dyDescent="0.25">
      <c r="S389">
        <f t="shared" si="118"/>
        <v>16</v>
      </c>
      <c r="T389">
        <f t="shared" si="119"/>
        <v>10</v>
      </c>
      <c r="U389">
        <f t="shared" si="120"/>
        <v>370</v>
      </c>
      <c r="V389">
        <f t="shared" si="121"/>
        <v>810.44737333223668</v>
      </c>
      <c r="Y389">
        <f t="shared" si="113"/>
        <v>5.5287426375042248</v>
      </c>
      <c r="Z389">
        <f t="shared" si="122"/>
        <v>0</v>
      </c>
      <c r="AA389">
        <f t="shared" si="114"/>
        <v>18.922100608356825</v>
      </c>
      <c r="AB389">
        <f t="shared" si="125"/>
        <v>13994639.392611591</v>
      </c>
      <c r="AC389">
        <f t="shared" si="123"/>
        <v>13960579.611516548</v>
      </c>
      <c r="AD389">
        <f t="shared" si="126"/>
        <v>5.515670814147847</v>
      </c>
      <c r="AE389">
        <f t="shared" si="115"/>
        <v>18.920484344590424</v>
      </c>
      <c r="AF389">
        <f t="shared" si="124"/>
        <v>13926525.648971066</v>
      </c>
      <c r="AG389">
        <f t="shared" si="116"/>
        <v>0</v>
      </c>
      <c r="AH389">
        <f t="shared" si="117"/>
        <v>0</v>
      </c>
    </row>
    <row r="390" spans="19:34" x14ac:dyDescent="0.25">
      <c r="S390">
        <f t="shared" si="118"/>
        <v>16</v>
      </c>
      <c r="T390">
        <f t="shared" si="119"/>
        <v>11</v>
      </c>
      <c r="U390">
        <f t="shared" si="120"/>
        <v>371</v>
      </c>
      <c r="V390">
        <f t="shared" si="121"/>
        <v>810.44737333223668</v>
      </c>
      <c r="Y390">
        <f t="shared" ref="Y390:Y453" si="127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5.5026012238960176</v>
      </c>
      <c r="Z390">
        <f t="shared" si="122"/>
        <v>0</v>
      </c>
      <c r="AA390">
        <f t="shared" si="114"/>
        <v>18.918868356935924</v>
      </c>
      <c r="AB390">
        <f t="shared" si="125"/>
        <v>13926525.648971066</v>
      </c>
      <c r="AC390">
        <f t="shared" si="123"/>
        <v>13892471.685928581</v>
      </c>
      <c r="AD390">
        <f t="shared" si="126"/>
        <v>5.4895316334534421</v>
      </c>
      <c r="AE390">
        <f t="shared" si="115"/>
        <v>18.917252369257838</v>
      </c>
      <c r="AF390">
        <f t="shared" si="124"/>
        <v>13858423.540441738</v>
      </c>
      <c r="AG390">
        <f t="shared" si="116"/>
        <v>0</v>
      </c>
      <c r="AH390">
        <f t="shared" si="117"/>
        <v>0</v>
      </c>
    </row>
    <row r="391" spans="19:34" x14ac:dyDescent="0.25">
      <c r="S391">
        <f t="shared" si="118"/>
        <v>16</v>
      </c>
      <c r="T391">
        <f t="shared" si="119"/>
        <v>12</v>
      </c>
      <c r="U391">
        <f t="shared" si="120"/>
        <v>372</v>
      </c>
      <c r="V391">
        <f t="shared" si="121"/>
        <v>810.44737333223668</v>
      </c>
      <c r="Y391">
        <f t="shared" si="127"/>
        <v>5.4764642757339583</v>
      </c>
      <c r="Z391">
        <f t="shared" si="122"/>
        <v>0</v>
      </c>
      <c r="AA391">
        <f t="shared" si="114"/>
        <v>18.915636657644484</v>
      </c>
      <c r="AB391">
        <f t="shared" si="125"/>
        <v>13858423.540441738</v>
      </c>
      <c r="AC391">
        <f t="shared" si="123"/>
        <v>13824375.394457979</v>
      </c>
      <c r="AD391">
        <f t="shared" si="126"/>
        <v>5.4633969178237622</v>
      </c>
      <c r="AE391">
        <f t="shared" si="115"/>
        <v>18.91402094600755</v>
      </c>
      <c r="AF391">
        <f t="shared" si="124"/>
        <v>13790333.065036111</v>
      </c>
      <c r="AG391">
        <f t="shared" si="116"/>
        <v>0</v>
      </c>
      <c r="AH391">
        <f t="shared" si="117"/>
        <v>0</v>
      </c>
    </row>
    <row r="392" spans="19:34" x14ac:dyDescent="0.25">
      <c r="S392">
        <f t="shared" si="118"/>
        <v>16</v>
      </c>
      <c r="T392">
        <f t="shared" si="119"/>
        <v>13</v>
      </c>
      <c r="U392">
        <f t="shared" si="120"/>
        <v>373</v>
      </c>
      <c r="V392">
        <f t="shared" si="121"/>
        <v>810.44737333223668</v>
      </c>
      <c r="Y392">
        <f t="shared" si="127"/>
        <v>5.4503243082380148</v>
      </c>
      <c r="Z392">
        <f t="shared" si="122"/>
        <v>0</v>
      </c>
      <c r="AA392">
        <f t="shared" si="114"/>
        <v>18.912404585027929</v>
      </c>
      <c r="AB392">
        <f t="shared" si="125"/>
        <v>13790333.065036111</v>
      </c>
      <c r="AC392">
        <f t="shared" si="123"/>
        <v>13756290.736783061</v>
      </c>
      <c r="AD392">
        <f t="shared" si="126"/>
        <v>5.4372445195644845</v>
      </c>
      <c r="AE392">
        <f t="shared" si="115"/>
        <v>18.910787336391007</v>
      </c>
      <c r="AF392">
        <f t="shared" si="124"/>
        <v>13722254.230625102</v>
      </c>
      <c r="AG392">
        <f t="shared" si="116"/>
        <v>0</v>
      </c>
      <c r="AH392">
        <f t="shared" si="117"/>
        <v>0</v>
      </c>
    </row>
    <row r="393" spans="19:34" x14ac:dyDescent="0.25">
      <c r="S393">
        <f t="shared" si="118"/>
        <v>16</v>
      </c>
      <c r="T393">
        <f t="shared" si="119"/>
        <v>14</v>
      </c>
      <c r="U393">
        <f t="shared" si="120"/>
        <v>374</v>
      </c>
      <c r="V393">
        <f t="shared" si="121"/>
        <v>810.44737333223668</v>
      </c>
      <c r="Y393">
        <f t="shared" si="127"/>
        <v>5.4241669678640791</v>
      </c>
      <c r="Z393">
        <f t="shared" si="122"/>
        <v>0</v>
      </c>
      <c r="AA393">
        <f t="shared" si="114"/>
        <v>18.909170364344313</v>
      </c>
      <c r="AB393">
        <f t="shared" si="125"/>
        <v>13722254.2306251</v>
      </c>
      <c r="AC393">
        <f t="shared" si="123"/>
        <v>13688217.723969281</v>
      </c>
      <c r="AD393">
        <f t="shared" si="126"/>
        <v>5.411089415972385</v>
      </c>
      <c r="AE393">
        <f t="shared" si="115"/>
        <v>18.907553392273964</v>
      </c>
      <c r="AF393">
        <f t="shared" si="124"/>
        <v>13654187.038412914</v>
      </c>
      <c r="AG393">
        <f t="shared" si="116"/>
        <v>0</v>
      </c>
      <c r="AH393">
        <f t="shared" si="117"/>
        <v>0</v>
      </c>
    </row>
    <row r="394" spans="19:34" x14ac:dyDescent="0.25">
      <c r="S394">
        <f t="shared" si="118"/>
        <v>16</v>
      </c>
      <c r="T394">
        <f t="shared" si="119"/>
        <v>15</v>
      </c>
      <c r="U394">
        <f t="shared" si="120"/>
        <v>375</v>
      </c>
      <c r="V394">
        <f t="shared" si="121"/>
        <v>810.44737333223668</v>
      </c>
      <c r="Y394">
        <f t="shared" si="127"/>
        <v>5.3980141006712712</v>
      </c>
      <c r="Z394">
        <f t="shared" si="122"/>
        <v>0</v>
      </c>
      <c r="AA394">
        <f t="shared" si="114"/>
        <v>18.905936696746547</v>
      </c>
      <c r="AB394">
        <f t="shared" si="125"/>
        <v>13654187.038412914</v>
      </c>
      <c r="AC394">
        <f t="shared" si="123"/>
        <v>13620156.35235877</v>
      </c>
      <c r="AD394">
        <f t="shared" si="126"/>
        <v>5.3849387851789015</v>
      </c>
      <c r="AE394">
        <f t="shared" si="115"/>
        <v>18.904320001195483</v>
      </c>
      <c r="AF394">
        <f t="shared" si="124"/>
        <v>13586131.48640861</v>
      </c>
      <c r="AG394">
        <f t="shared" si="116"/>
        <v>0</v>
      </c>
      <c r="AH394">
        <f t="shared" si="117"/>
        <v>0</v>
      </c>
    </row>
    <row r="395" spans="19:34" x14ac:dyDescent="0.25">
      <c r="S395">
        <f t="shared" si="118"/>
        <v>16</v>
      </c>
      <c r="T395">
        <f t="shared" si="119"/>
        <v>16</v>
      </c>
      <c r="U395">
        <f t="shared" si="120"/>
        <v>376</v>
      </c>
      <c r="V395">
        <f t="shared" si="121"/>
        <v>810.44737333223668</v>
      </c>
      <c r="Y395">
        <f t="shared" si="127"/>
        <v>5.3718657058946304</v>
      </c>
      <c r="Z395">
        <f t="shared" si="122"/>
        <v>0</v>
      </c>
      <c r="AA395">
        <f t="shared" si="114"/>
        <v>18.902703582140052</v>
      </c>
      <c r="AB395">
        <f t="shared" si="125"/>
        <v>13586131.48640861</v>
      </c>
      <c r="AC395">
        <f t="shared" si="123"/>
        <v>13552106.619960757</v>
      </c>
      <c r="AD395">
        <f t="shared" si="126"/>
        <v>5.3587926264191355</v>
      </c>
      <c r="AE395">
        <f t="shared" si="115"/>
        <v>18.901087163060982</v>
      </c>
      <c r="AF395">
        <f t="shared" si="124"/>
        <v>13518087.57262159</v>
      </c>
      <c r="AG395">
        <f t="shared" si="116"/>
        <v>0</v>
      </c>
      <c r="AH395">
        <f t="shared" si="117"/>
        <v>0</v>
      </c>
    </row>
    <row r="396" spans="19:34" x14ac:dyDescent="0.25">
      <c r="S396">
        <f t="shared" si="118"/>
        <v>16</v>
      </c>
      <c r="T396">
        <f t="shared" si="119"/>
        <v>17</v>
      </c>
      <c r="U396">
        <f t="shared" si="120"/>
        <v>377</v>
      </c>
      <c r="V396">
        <f t="shared" si="121"/>
        <v>810.44737333223668</v>
      </c>
      <c r="Y396">
        <f t="shared" si="127"/>
        <v>5.3457169781607474</v>
      </c>
      <c r="Z396">
        <f t="shared" si="122"/>
        <v>0</v>
      </c>
      <c r="AA396">
        <f t="shared" si="114"/>
        <v>18.899470426365109</v>
      </c>
      <c r="AB396">
        <f t="shared" si="125"/>
        <v>13518087.57262159</v>
      </c>
      <c r="AC396">
        <f t="shared" si="123"/>
        <v>13484068.525854133</v>
      </c>
      <c r="AD396">
        <f t="shared" si="126"/>
        <v>5.332631455652125</v>
      </c>
      <c r="AE396">
        <f t="shared" si="115"/>
        <v>18.897852468768949</v>
      </c>
      <c r="AF396">
        <f t="shared" si="124"/>
        <v>13450055.303734021</v>
      </c>
      <c r="AG396">
        <f t="shared" si="116"/>
        <v>0</v>
      </c>
      <c r="AH396">
        <f t="shared" si="117"/>
        <v>0</v>
      </c>
    </row>
    <row r="397" spans="19:34" x14ac:dyDescent="0.25">
      <c r="S397">
        <f t="shared" si="118"/>
        <v>16</v>
      </c>
      <c r="T397">
        <f t="shared" si="119"/>
        <v>18</v>
      </c>
      <c r="U397">
        <f t="shared" si="120"/>
        <v>378</v>
      </c>
      <c r="V397">
        <f t="shared" si="121"/>
        <v>810.44737333223668</v>
      </c>
      <c r="Y397">
        <f t="shared" si="127"/>
        <v>5.3195481736105688</v>
      </c>
      <c r="Z397">
        <f t="shared" si="122"/>
        <v>0</v>
      </c>
      <c r="AA397">
        <f t="shared" si="114"/>
        <v>18.896234788195024</v>
      </c>
      <c r="AB397">
        <f t="shared" si="125"/>
        <v>13450055.303734021</v>
      </c>
      <c r="AC397">
        <f t="shared" si="123"/>
        <v>13416042.08111527</v>
      </c>
      <c r="AD397">
        <f t="shared" si="126"/>
        <v>5.3064648913772103</v>
      </c>
      <c r="AE397">
        <f t="shared" si="115"/>
        <v>18.894617107597387</v>
      </c>
      <c r="AF397">
        <f t="shared" si="124"/>
        <v>13382034.68214667</v>
      </c>
      <c r="AG397">
        <f t="shared" si="116"/>
        <v>0</v>
      </c>
      <c r="AH397">
        <f t="shared" si="117"/>
        <v>0</v>
      </c>
    </row>
    <row r="398" spans="19:34" x14ac:dyDescent="0.25">
      <c r="S398">
        <f t="shared" si="118"/>
        <v>16</v>
      </c>
      <c r="T398">
        <f t="shared" si="119"/>
        <v>19</v>
      </c>
      <c r="U398">
        <f t="shared" si="120"/>
        <v>379</v>
      </c>
      <c r="V398">
        <f t="shared" si="121"/>
        <v>810.44737333223668</v>
      </c>
      <c r="Y398">
        <f t="shared" si="127"/>
        <v>5.2933838492273448</v>
      </c>
      <c r="Z398">
        <f t="shared" si="122"/>
        <v>0</v>
      </c>
      <c r="AA398">
        <f t="shared" si="114"/>
        <v>18.892999703974557</v>
      </c>
      <c r="AB398">
        <f t="shared" si="125"/>
        <v>13382034.68214667</v>
      </c>
      <c r="AC398">
        <f t="shared" si="123"/>
        <v>13348027.282679517</v>
      </c>
      <c r="AD398">
        <f t="shared" si="126"/>
        <v>5.2803028068857101</v>
      </c>
      <c r="AE398">
        <f t="shared" si="115"/>
        <v>18.891382300328015</v>
      </c>
      <c r="AF398">
        <f t="shared" si="124"/>
        <v>13314025.705865489</v>
      </c>
      <c r="AG398">
        <f t="shared" si="116"/>
        <v>0</v>
      </c>
      <c r="AH398">
        <f t="shared" si="117"/>
        <v>0</v>
      </c>
    </row>
    <row r="399" spans="19:34" x14ac:dyDescent="0.25">
      <c r="S399">
        <f t="shared" si="118"/>
        <v>16</v>
      </c>
      <c r="T399">
        <f t="shared" si="119"/>
        <v>20</v>
      </c>
      <c r="U399">
        <f t="shared" si="120"/>
        <v>380</v>
      </c>
      <c r="V399">
        <f t="shared" si="121"/>
        <v>810.44737333223668</v>
      </c>
      <c r="Y399">
        <f t="shared" si="127"/>
        <v>5.2672240042440599</v>
      </c>
      <c r="Z399">
        <f t="shared" si="122"/>
        <v>0</v>
      </c>
      <c r="AA399">
        <f t="shared" si="114"/>
        <v>18.889765173608868</v>
      </c>
      <c r="AB399">
        <f t="shared" si="125"/>
        <v>13314025.705865489</v>
      </c>
      <c r="AC399">
        <f t="shared" si="123"/>
        <v>13280024.128552994</v>
      </c>
      <c r="AD399">
        <f t="shared" si="126"/>
        <v>5.2541452014106724</v>
      </c>
      <c r="AE399">
        <f t="shared" si="115"/>
        <v>18.888148046866011</v>
      </c>
      <c r="AF399">
        <f t="shared" si="124"/>
        <v>13246028.372896772</v>
      </c>
      <c r="AG399">
        <f t="shared" si="116"/>
        <v>0</v>
      </c>
      <c r="AH399">
        <f t="shared" si="117"/>
        <v>0</v>
      </c>
    </row>
    <row r="400" spans="19:34" x14ac:dyDescent="0.25">
      <c r="S400">
        <f t="shared" si="118"/>
        <v>16</v>
      </c>
      <c r="T400">
        <f t="shared" si="119"/>
        <v>21</v>
      </c>
      <c r="U400">
        <f t="shared" si="120"/>
        <v>381</v>
      </c>
      <c r="V400">
        <f t="shared" si="121"/>
        <v>810.44737333223668</v>
      </c>
      <c r="Y400">
        <f t="shared" si="127"/>
        <v>5.2410664675497003</v>
      </c>
      <c r="Z400">
        <f t="shared" si="122"/>
        <v>0</v>
      </c>
      <c r="AA400">
        <f t="shared" si="114"/>
        <v>18.886530928651236</v>
      </c>
      <c r="AB400">
        <f t="shared" si="125"/>
        <v>13246028.372896772</v>
      </c>
      <c r="AC400">
        <f t="shared" si="123"/>
        <v>13212032.6172252</v>
      </c>
      <c r="AD400">
        <f t="shared" si="126"/>
        <v>5.227975209401448</v>
      </c>
      <c r="AE400">
        <f t="shared" si="115"/>
        <v>18.884912261872721</v>
      </c>
      <c r="AF400">
        <f t="shared" si="124"/>
        <v>13178042.68875403</v>
      </c>
      <c r="AG400">
        <f t="shared" si="116"/>
        <v>0</v>
      </c>
      <c r="AH400">
        <f t="shared" si="117"/>
        <v>0</v>
      </c>
    </row>
    <row r="401" spans="19:34" x14ac:dyDescent="0.25">
      <c r="S401">
        <f t="shared" si="118"/>
        <v>16</v>
      </c>
      <c r="T401">
        <f t="shared" si="119"/>
        <v>22</v>
      </c>
      <c r="U401">
        <f t="shared" si="120"/>
        <v>382</v>
      </c>
      <c r="V401">
        <f t="shared" si="121"/>
        <v>810.44737333223668</v>
      </c>
      <c r="Y401">
        <f t="shared" si="127"/>
        <v>5.2148861952211041</v>
      </c>
      <c r="Z401">
        <f t="shared" si="122"/>
        <v>0</v>
      </c>
      <c r="AA401">
        <f t="shared" si="114"/>
        <v>18.883293872549299</v>
      </c>
      <c r="AB401">
        <f t="shared" si="125"/>
        <v>13178042.68875403</v>
      </c>
      <c r="AC401">
        <f t="shared" si="123"/>
        <v>13144052.759783441</v>
      </c>
      <c r="AD401">
        <f t="shared" si="126"/>
        <v>5.2017971808484411</v>
      </c>
      <c r="AE401">
        <f t="shared" si="115"/>
        <v>18.881675483202102</v>
      </c>
      <c r="AF401">
        <f t="shared" si="124"/>
        <v>13110068.657014502</v>
      </c>
      <c r="AG401">
        <f t="shared" si="116"/>
        <v>0</v>
      </c>
      <c r="AH401">
        <f t="shared" si="117"/>
        <v>0</v>
      </c>
    </row>
    <row r="402" spans="19:34" x14ac:dyDescent="0.25">
      <c r="S402">
        <f t="shared" si="118"/>
        <v>16</v>
      </c>
      <c r="T402">
        <f t="shared" si="119"/>
        <v>23</v>
      </c>
      <c r="U402">
        <f t="shared" si="120"/>
        <v>383</v>
      </c>
      <c r="V402">
        <f t="shared" si="121"/>
        <v>810.44737333223668</v>
      </c>
      <c r="Y402">
        <f t="shared" si="127"/>
        <v>5.1887104100590822</v>
      </c>
      <c r="Z402">
        <f t="shared" si="122"/>
        <v>0</v>
      </c>
      <c r="AA402">
        <f t="shared" si="114"/>
        <v>18.880057371262446</v>
      </c>
      <c r="AB402">
        <f t="shared" si="125"/>
        <v>13110068.657014502</v>
      </c>
      <c r="AC402">
        <f t="shared" si="123"/>
        <v>13076084.553746229</v>
      </c>
      <c r="AD402">
        <f t="shared" si="126"/>
        <v>5.1756236390774371</v>
      </c>
      <c r="AE402">
        <f t="shared" si="115"/>
        <v>18.878439259299011</v>
      </c>
      <c r="AF402">
        <f t="shared" si="124"/>
        <v>13042106.275681026</v>
      </c>
      <c r="AG402">
        <f t="shared" si="116"/>
        <v>0</v>
      </c>
      <c r="AH402">
        <f t="shared" si="117"/>
        <v>0</v>
      </c>
    </row>
    <row r="403" spans="19:34" x14ac:dyDescent="0.25">
      <c r="S403">
        <f t="shared" si="118"/>
        <v>16</v>
      </c>
      <c r="T403">
        <f t="shared" si="119"/>
        <v>24</v>
      </c>
      <c r="U403">
        <f t="shared" si="120"/>
        <v>384</v>
      </c>
      <c r="V403">
        <f t="shared" si="121"/>
        <v>810.44737333223668</v>
      </c>
      <c r="Y403">
        <f t="shared" si="127"/>
        <v>5.1625391112945582</v>
      </c>
      <c r="Z403">
        <f t="shared" si="122"/>
        <v>0</v>
      </c>
      <c r="AA403">
        <f t="shared" si="114"/>
        <v>18.876821424695578</v>
      </c>
      <c r="AB403">
        <f t="shared" si="125"/>
        <v>13042106.275681026</v>
      </c>
      <c r="AC403">
        <f t="shared" si="123"/>
        <v>13008127.997116575</v>
      </c>
      <c r="AD403">
        <f t="shared" si="126"/>
        <v>5.1494545833194252</v>
      </c>
      <c r="AE403">
        <f t="shared" si="115"/>
        <v>18.875203590068374</v>
      </c>
      <c r="AF403">
        <f t="shared" si="124"/>
        <v>12974155.542756781</v>
      </c>
      <c r="AG403">
        <f t="shared" si="116"/>
        <v>0</v>
      </c>
      <c r="AH403">
        <f t="shared" si="117"/>
        <v>0</v>
      </c>
    </row>
    <row r="404" spans="19:34" x14ac:dyDescent="0.25">
      <c r="S404">
        <f t="shared" si="118"/>
        <v>17</v>
      </c>
      <c r="T404">
        <f t="shared" si="119"/>
        <v>1</v>
      </c>
      <c r="U404">
        <f t="shared" si="120"/>
        <v>385</v>
      </c>
      <c r="V404">
        <f t="shared" si="121"/>
        <v>810.44737333223668</v>
      </c>
      <c r="Y404">
        <f t="shared" si="127"/>
        <v>5.1363722981585846</v>
      </c>
      <c r="Z404">
        <f t="shared" si="122"/>
        <v>0</v>
      </c>
      <c r="AA404">
        <f t="shared" si="114"/>
        <v>18.873586032753625</v>
      </c>
      <c r="AB404">
        <f t="shared" si="125"/>
        <v>12974155.542756781</v>
      </c>
      <c r="AC404">
        <f t="shared" si="123"/>
        <v>12940183.087897824</v>
      </c>
      <c r="AD404">
        <f t="shared" si="126"/>
        <v>5.1232757212363431</v>
      </c>
      <c r="AE404">
        <f t="shared" si="115"/>
        <v>18.871966708336043</v>
      </c>
      <c r="AF404">
        <f t="shared" si="124"/>
        <v>12906216.462606771</v>
      </c>
      <c r="AG404">
        <f t="shared" si="116"/>
        <v>0</v>
      </c>
      <c r="AH404">
        <f t="shared" si="117"/>
        <v>0</v>
      </c>
    </row>
    <row r="405" spans="19:34" x14ac:dyDescent="0.25">
      <c r="S405">
        <f t="shared" si="118"/>
        <v>17</v>
      </c>
      <c r="T405">
        <f t="shared" si="119"/>
        <v>2</v>
      </c>
      <c r="U405">
        <f t="shared" si="120"/>
        <v>386</v>
      </c>
      <c r="V405">
        <f t="shared" si="121"/>
        <v>810.44737333223668</v>
      </c>
      <c r="Y405">
        <f t="shared" si="127"/>
        <v>5.1101809730924117</v>
      </c>
      <c r="Z405">
        <f t="shared" si="122"/>
        <v>0</v>
      </c>
      <c r="AA405">
        <f t="shared" ref="AA405:AA468" si="128">IF(AND(U405&gt;=$G$16,U405&lt;=$H$16),AH405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18.870347610037498</v>
      </c>
      <c r="AB405">
        <f t="shared" si="125"/>
        <v>12906216.462606769</v>
      </c>
      <c r="AC405">
        <f t="shared" si="123"/>
        <v>12872249.836908702</v>
      </c>
      <c r="AD405">
        <f t="shared" si="126"/>
        <v>5.0970862247915685</v>
      </c>
      <c r="AE405">
        <f t="shared" ref="AE405:AE468" si="129">IF(AND(U405&gt;=$G$16,U405&lt;=$H$16),0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18.868728511719553</v>
      </c>
      <c r="AF405">
        <f t="shared" si="124"/>
        <v>12838289.039964579</v>
      </c>
      <c r="AG405">
        <f t="shared" ref="AG405:AG468" si="130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  <c r="AH405">
        <f t="shared" ref="AH405:AH468" si="131">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</f>
        <v>0</v>
      </c>
    </row>
    <row r="406" spans="19:34" x14ac:dyDescent="0.25">
      <c r="S406">
        <f t="shared" si="118"/>
        <v>17</v>
      </c>
      <c r="T406">
        <f t="shared" si="119"/>
        <v>3</v>
      </c>
      <c r="U406">
        <f t="shared" si="120"/>
        <v>387</v>
      </c>
      <c r="V406">
        <f t="shared" si="121"/>
        <v>810.44737333223668</v>
      </c>
      <c r="Y406">
        <f t="shared" si="127"/>
        <v>5.0839937235807522</v>
      </c>
      <c r="Z406">
        <f t="shared" si="122"/>
        <v>0</v>
      </c>
      <c r="AA406">
        <f t="shared" si="128"/>
        <v>18.867109691242739</v>
      </c>
      <c r="AB406">
        <f t="shared" si="125"/>
        <v>12838289.039964579</v>
      </c>
      <c r="AC406">
        <f t="shared" si="123"/>
        <v>12804328.242520342</v>
      </c>
      <c r="AD406">
        <f t="shared" si="126"/>
        <v>5.0709012221771319</v>
      </c>
      <c r="AE406">
        <f t="shared" si="129"/>
        <v>18.865490870742086</v>
      </c>
      <c r="AF406">
        <f t="shared" si="124"/>
        <v>12770373.272829907</v>
      </c>
      <c r="AG406">
        <f t="shared" si="130"/>
        <v>0</v>
      </c>
      <c r="AH406">
        <f t="shared" si="131"/>
        <v>0</v>
      </c>
    </row>
    <row r="407" spans="19:34" x14ac:dyDescent="0.25">
      <c r="S407">
        <f t="shared" si="118"/>
        <v>17</v>
      </c>
      <c r="T407">
        <f t="shared" si="119"/>
        <v>4</v>
      </c>
      <c r="U407">
        <f t="shared" si="120"/>
        <v>388</v>
      </c>
      <c r="V407">
        <f t="shared" si="121"/>
        <v>810.44737333223668</v>
      </c>
      <c r="Y407">
        <f t="shared" si="127"/>
        <v>5.0578109674779652</v>
      </c>
      <c r="Z407">
        <f t="shared" si="122"/>
        <v>0</v>
      </c>
      <c r="AA407">
        <f t="shared" si="128"/>
        <v>18.863872328034891</v>
      </c>
      <c r="AB407">
        <f t="shared" si="125"/>
        <v>12770373.272829907</v>
      </c>
      <c r="AC407">
        <f t="shared" si="123"/>
        <v>12736418.302639443</v>
      </c>
      <c r="AD407">
        <f t="shared" si="126"/>
        <v>5.0447207125860274</v>
      </c>
      <c r="AE407">
        <f t="shared" si="129"/>
        <v>18.86225378530386</v>
      </c>
      <c r="AF407">
        <f t="shared" si="124"/>
        <v>12702469.159202812</v>
      </c>
      <c r="AG407">
        <f t="shared" si="130"/>
        <v>0</v>
      </c>
      <c r="AH407">
        <f t="shared" si="131"/>
        <v>0</v>
      </c>
    </row>
    <row r="408" spans="19:34" x14ac:dyDescent="0.25">
      <c r="S408">
        <f t="shared" si="118"/>
        <v>17</v>
      </c>
      <c r="T408">
        <f t="shared" si="119"/>
        <v>5</v>
      </c>
      <c r="U408">
        <f t="shared" si="120"/>
        <v>389</v>
      </c>
      <c r="V408">
        <f t="shared" si="121"/>
        <v>810.44737333223668</v>
      </c>
      <c r="Y408">
        <f t="shared" si="127"/>
        <v>5.0316327040130364</v>
      </c>
      <c r="Z408">
        <f t="shared" si="122"/>
        <v>0</v>
      </c>
      <c r="AA408">
        <f t="shared" si="128"/>
        <v>18.86063552031862</v>
      </c>
      <c r="AB408">
        <f t="shared" si="125"/>
        <v>12702469.159202812</v>
      </c>
      <c r="AC408">
        <f t="shared" si="123"/>
        <v>12668520.01526624</v>
      </c>
      <c r="AD408">
        <f t="shared" si="126"/>
        <v>5.0185329316106717</v>
      </c>
      <c r="AE408">
        <f t="shared" si="129"/>
        <v>18.859015800796346</v>
      </c>
      <c r="AF408">
        <f t="shared" si="124"/>
        <v>12634576.702319946</v>
      </c>
      <c r="AG408">
        <f t="shared" si="130"/>
        <v>0</v>
      </c>
      <c r="AH408">
        <f t="shared" si="131"/>
        <v>0</v>
      </c>
    </row>
    <row r="409" spans="19:34" x14ac:dyDescent="0.25">
      <c r="S409">
        <f t="shared" si="118"/>
        <v>17</v>
      </c>
      <c r="T409">
        <f t="shared" si="119"/>
        <v>6</v>
      </c>
      <c r="U409">
        <f t="shared" si="120"/>
        <v>390</v>
      </c>
      <c r="V409">
        <f t="shared" si="121"/>
        <v>810.44737333223668</v>
      </c>
      <c r="Y409">
        <f t="shared" si="127"/>
        <v>5.005432447540457</v>
      </c>
      <c r="Z409">
        <f t="shared" si="122"/>
        <v>0</v>
      </c>
      <c r="AA409">
        <f t="shared" si="128"/>
        <v>18.857395993280001</v>
      </c>
      <c r="AB409">
        <f t="shared" si="125"/>
        <v>12634576.702319946</v>
      </c>
      <c r="AC409">
        <f t="shared" si="123"/>
        <v>12600633.389532043</v>
      </c>
      <c r="AD409">
        <f t="shared" si="126"/>
        <v>4.992331963531373</v>
      </c>
      <c r="AE409">
        <f t="shared" si="129"/>
        <v>18.855776185771212</v>
      </c>
      <c r="AF409">
        <f t="shared" si="124"/>
        <v>12566695.90805117</v>
      </c>
      <c r="AG409">
        <f t="shared" si="130"/>
        <v>0</v>
      </c>
      <c r="AH409">
        <f t="shared" si="131"/>
        <v>0</v>
      </c>
    </row>
    <row r="410" spans="19:34" x14ac:dyDescent="0.25">
      <c r="S410">
        <f t="shared" si="118"/>
        <v>17</v>
      </c>
      <c r="T410">
        <f t="shared" si="119"/>
        <v>7</v>
      </c>
      <c r="U410">
        <f t="shared" si="120"/>
        <v>391</v>
      </c>
      <c r="V410">
        <f t="shared" si="121"/>
        <v>810.44737333223668</v>
      </c>
      <c r="Y410">
        <f t="shared" si="127"/>
        <v>4.9792337301259648</v>
      </c>
      <c r="Z410">
        <f t="shared" si="122"/>
        <v>0</v>
      </c>
      <c r="AA410">
        <f t="shared" si="128"/>
        <v>18.854156656538002</v>
      </c>
      <c r="AB410">
        <f t="shared" si="125"/>
        <v>12566695.90805117</v>
      </c>
      <c r="AC410">
        <f t="shared" si="123"/>
        <v>12532758.426069401</v>
      </c>
      <c r="AD410">
        <f t="shared" si="126"/>
        <v>4.966135496527234</v>
      </c>
      <c r="AE410">
        <f t="shared" si="129"/>
        <v>18.85253712728089</v>
      </c>
      <c r="AF410">
        <f t="shared" si="124"/>
        <v>12498826.774392959</v>
      </c>
      <c r="AG410">
        <f t="shared" si="130"/>
        <v>0</v>
      </c>
      <c r="AH410">
        <f t="shared" si="131"/>
        <v>0</v>
      </c>
    </row>
    <row r="411" spans="19:34" x14ac:dyDescent="0.25">
      <c r="S411">
        <f t="shared" si="118"/>
        <v>17</v>
      </c>
      <c r="T411">
        <f t="shared" si="119"/>
        <v>8</v>
      </c>
      <c r="U411">
        <f t="shared" si="120"/>
        <v>392</v>
      </c>
      <c r="V411">
        <f t="shared" si="121"/>
        <v>810.44737333223668</v>
      </c>
      <c r="Y411">
        <f t="shared" si="127"/>
        <v>4.9530395131455691</v>
      </c>
      <c r="Z411">
        <f t="shared" si="122"/>
        <v>0</v>
      </c>
      <c r="AA411">
        <f t="shared" si="128"/>
        <v>18.85091787625155</v>
      </c>
      <c r="AB411">
        <f t="shared" si="125"/>
        <v>12498826.774392957</v>
      </c>
      <c r="AC411">
        <f t="shared" si="123"/>
        <v>12464895.122215705</v>
      </c>
      <c r="AD411">
        <f t="shared" si="126"/>
        <v>4.9399435295706153</v>
      </c>
      <c r="AE411">
        <f t="shared" si="129"/>
        <v>18.849298625198308</v>
      </c>
      <c r="AF411">
        <f t="shared" si="124"/>
        <v>12430969.299342243</v>
      </c>
      <c r="AG411">
        <f t="shared" si="130"/>
        <v>0</v>
      </c>
      <c r="AH411">
        <f t="shared" si="131"/>
        <v>0</v>
      </c>
    </row>
    <row r="412" spans="19:34" x14ac:dyDescent="0.25">
      <c r="S412">
        <f t="shared" si="118"/>
        <v>17</v>
      </c>
      <c r="T412">
        <f t="shared" si="119"/>
        <v>9</v>
      </c>
      <c r="U412">
        <f t="shared" si="120"/>
        <v>393</v>
      </c>
      <c r="V412">
        <f t="shared" si="121"/>
        <v>810.44737333223668</v>
      </c>
      <c r="Y412">
        <f t="shared" si="127"/>
        <v>4.9268497958261834</v>
      </c>
      <c r="Z412">
        <f t="shared" si="122"/>
        <v>0</v>
      </c>
      <c r="AA412">
        <f t="shared" si="128"/>
        <v>18.847679652325048</v>
      </c>
      <c r="AB412">
        <f t="shared" si="125"/>
        <v>12430969.299342243</v>
      </c>
      <c r="AC412">
        <f t="shared" si="123"/>
        <v>12397043.475968057</v>
      </c>
      <c r="AD412">
        <f t="shared" si="126"/>
        <v>4.9137467805646988</v>
      </c>
      <c r="AE412">
        <f t="shared" si="129"/>
        <v>18.846059531839913</v>
      </c>
      <c r="AF412">
        <f t="shared" si="124"/>
        <v>12363123.485027619</v>
      </c>
      <c r="AG412">
        <f t="shared" si="130"/>
        <v>0</v>
      </c>
      <c r="AH412">
        <f t="shared" si="131"/>
        <v>0</v>
      </c>
    </row>
    <row r="413" spans="19:34" x14ac:dyDescent="0.25">
      <c r="S413">
        <f t="shared" si="118"/>
        <v>17</v>
      </c>
      <c r="T413">
        <f t="shared" si="119"/>
        <v>10</v>
      </c>
      <c r="U413">
        <f t="shared" si="120"/>
        <v>394</v>
      </c>
      <c r="V413">
        <f t="shared" si="121"/>
        <v>810.44737333223668</v>
      </c>
      <c r="Y413">
        <f t="shared" si="127"/>
        <v>4.900640558800438</v>
      </c>
      <c r="Z413">
        <f t="shared" si="122"/>
        <v>0</v>
      </c>
      <c r="AA413">
        <f t="shared" si="128"/>
        <v>18.844439014887193</v>
      </c>
      <c r="AB413">
        <f t="shared" si="125"/>
        <v>12363123.485027617</v>
      </c>
      <c r="AC413">
        <f t="shared" si="123"/>
        <v>12329203.494800819</v>
      </c>
      <c r="AD413">
        <f t="shared" si="126"/>
        <v>4.8875343373119184</v>
      </c>
      <c r="AE413">
        <f t="shared" si="129"/>
        <v>18.842818497968565</v>
      </c>
      <c r="AF413">
        <f t="shared" si="124"/>
        <v>12295289.338434931</v>
      </c>
      <c r="AG413">
        <f t="shared" si="130"/>
        <v>0</v>
      </c>
      <c r="AH413">
        <f t="shared" si="131"/>
        <v>0</v>
      </c>
    </row>
    <row r="414" spans="19:34" x14ac:dyDescent="0.25">
      <c r="S414">
        <f t="shared" si="118"/>
        <v>17</v>
      </c>
      <c r="T414">
        <f t="shared" si="119"/>
        <v>11</v>
      </c>
      <c r="U414">
        <f t="shared" si="120"/>
        <v>395</v>
      </c>
      <c r="V414">
        <f t="shared" si="121"/>
        <v>810.44737333223668</v>
      </c>
      <c r="Y414">
        <f t="shared" si="127"/>
        <v>4.8744303699476692</v>
      </c>
      <c r="Z414">
        <f t="shared" si="122"/>
        <v>0</v>
      </c>
      <c r="AA414">
        <f t="shared" si="128"/>
        <v>18.841198259760816</v>
      </c>
      <c r="AB414">
        <f t="shared" si="125"/>
        <v>12295289.338434931</v>
      </c>
      <c r="AC414">
        <f t="shared" si="123"/>
        <v>12261375.181567362</v>
      </c>
      <c r="AD414">
        <f t="shared" si="126"/>
        <v>4.8613264023895777</v>
      </c>
      <c r="AE414">
        <f t="shared" si="129"/>
        <v>18.839578021529103</v>
      </c>
      <c r="AF414">
        <f t="shared" si="124"/>
        <v>12227466.857557425</v>
      </c>
      <c r="AG414">
        <f t="shared" si="130"/>
        <v>0</v>
      </c>
      <c r="AH414">
        <f t="shared" si="131"/>
        <v>0</v>
      </c>
    </row>
    <row r="415" spans="19:34" x14ac:dyDescent="0.25">
      <c r="S415">
        <f t="shared" si="118"/>
        <v>17</v>
      </c>
      <c r="T415">
        <f t="shared" si="119"/>
        <v>12</v>
      </c>
      <c r="U415">
        <f t="shared" si="120"/>
        <v>396</v>
      </c>
      <c r="V415">
        <f t="shared" si="121"/>
        <v>810.44737333223668</v>
      </c>
      <c r="Y415">
        <f t="shared" si="127"/>
        <v>4.8482246885681031</v>
      </c>
      <c r="Z415">
        <f t="shared" si="122"/>
        <v>0</v>
      </c>
      <c r="AA415">
        <f t="shared" si="128"/>
        <v>18.837958061960336</v>
      </c>
      <c r="AB415">
        <f t="shared" si="125"/>
        <v>12227466.857557425</v>
      </c>
      <c r="AC415">
        <f t="shared" si="123"/>
        <v>12193558.533045897</v>
      </c>
      <c r="AD415">
        <f t="shared" si="126"/>
        <v>4.8351229745528208</v>
      </c>
      <c r="AE415">
        <f t="shared" si="129"/>
        <v>18.836338102367606</v>
      </c>
      <c r="AF415">
        <f t="shared" si="124"/>
        <v>12159656.040388903</v>
      </c>
      <c r="AG415">
        <f t="shared" si="130"/>
        <v>0</v>
      </c>
      <c r="AH415">
        <f t="shared" si="131"/>
        <v>0</v>
      </c>
    </row>
    <row r="416" spans="19:34" x14ac:dyDescent="0.25">
      <c r="S416">
        <f t="shared" si="118"/>
        <v>17</v>
      </c>
      <c r="T416">
        <f t="shared" si="119"/>
        <v>13</v>
      </c>
      <c r="U416">
        <f t="shared" si="120"/>
        <v>397</v>
      </c>
      <c r="V416">
        <f t="shared" si="121"/>
        <v>810.44737333223668</v>
      </c>
      <c r="Y416">
        <f t="shared" si="127"/>
        <v>4.822023513886573</v>
      </c>
      <c r="Z416">
        <f t="shared" si="122"/>
        <v>0</v>
      </c>
      <c r="AA416">
        <f t="shared" si="128"/>
        <v>18.834718421389898</v>
      </c>
      <c r="AB416">
        <f t="shared" si="125"/>
        <v>12159656.040388903</v>
      </c>
      <c r="AC416">
        <f t="shared" si="123"/>
        <v>12125753.5472304</v>
      </c>
      <c r="AD416">
        <f t="shared" si="126"/>
        <v>4.8089172082438196</v>
      </c>
      <c r="AE416">
        <f t="shared" si="129"/>
        <v>18.833097894066032</v>
      </c>
      <c r="AF416">
        <f t="shared" si="124"/>
        <v>12091856.887970265</v>
      </c>
      <c r="AG416">
        <f t="shared" si="130"/>
        <v>0</v>
      </c>
      <c r="AH416">
        <f t="shared" si="131"/>
        <v>0</v>
      </c>
    </row>
    <row r="417" spans="19:34" x14ac:dyDescent="0.25">
      <c r="S417">
        <f t="shared" si="118"/>
        <v>17</v>
      </c>
      <c r="T417">
        <f t="shared" si="119"/>
        <v>14</v>
      </c>
      <c r="U417">
        <f t="shared" si="120"/>
        <v>398</v>
      </c>
      <c r="V417">
        <f t="shared" si="121"/>
        <v>810.44737333223668</v>
      </c>
      <c r="Y417">
        <f t="shared" si="127"/>
        <v>4.7958052470266974</v>
      </c>
      <c r="Z417">
        <f t="shared" si="122"/>
        <v>0</v>
      </c>
      <c r="AA417">
        <f t="shared" si="128"/>
        <v>18.831476667459466</v>
      </c>
      <c r="AB417">
        <f t="shared" si="125"/>
        <v>12091856.887970265</v>
      </c>
      <c r="AC417">
        <f t="shared" si="123"/>
        <v>12057960.229968838</v>
      </c>
      <c r="AD417">
        <f t="shared" si="126"/>
        <v>4.7826932862964702</v>
      </c>
      <c r="AE417">
        <f t="shared" si="129"/>
        <v>18.829855440913104</v>
      </c>
      <c r="AF417">
        <f t="shared" si="124"/>
        <v>12024069.408382978</v>
      </c>
      <c r="AG417">
        <f t="shared" si="130"/>
        <v>0</v>
      </c>
      <c r="AH417">
        <f t="shared" si="131"/>
        <v>0</v>
      </c>
    </row>
    <row r="418" spans="19:34" x14ac:dyDescent="0.25">
      <c r="S418">
        <f t="shared" si="118"/>
        <v>17</v>
      </c>
      <c r="T418">
        <f t="shared" si="119"/>
        <v>15</v>
      </c>
      <c r="U418">
        <f t="shared" si="120"/>
        <v>399</v>
      </c>
      <c r="V418">
        <f t="shared" si="121"/>
        <v>810.44737333223668</v>
      </c>
      <c r="Y418">
        <f t="shared" si="127"/>
        <v>4.7695835832180657</v>
      </c>
      <c r="Z418">
        <f t="shared" si="122"/>
        <v>0</v>
      </c>
      <c r="AA418">
        <f t="shared" si="128"/>
        <v>18.828234493513783</v>
      </c>
      <c r="AB418">
        <f t="shared" si="125"/>
        <v>12024069.408382978</v>
      </c>
      <c r="AC418">
        <f t="shared" si="123"/>
        <v>11990178.586294653</v>
      </c>
      <c r="AD418">
        <f t="shared" si="126"/>
        <v>4.7564738799452968</v>
      </c>
      <c r="AE418">
        <f t="shared" si="129"/>
        <v>18.826613546090432</v>
      </c>
      <c r="AF418">
        <f t="shared" si="124"/>
        <v>11956293.599617053</v>
      </c>
      <c r="AG418">
        <f t="shared" si="130"/>
        <v>0</v>
      </c>
      <c r="AH418">
        <f t="shared" si="131"/>
        <v>0</v>
      </c>
    </row>
    <row r="419" spans="19:34" x14ac:dyDescent="0.25">
      <c r="S419">
        <f t="shared" si="118"/>
        <v>17</v>
      </c>
      <c r="T419">
        <f t="shared" si="119"/>
        <v>16</v>
      </c>
      <c r="U419">
        <f t="shared" si="120"/>
        <v>400</v>
      </c>
      <c r="V419">
        <f t="shared" si="121"/>
        <v>810.44737333223668</v>
      </c>
      <c r="Y419">
        <f t="shared" si="127"/>
        <v>4.7433664339356563</v>
      </c>
      <c r="Z419">
        <f t="shared" si="122"/>
        <v>0</v>
      </c>
      <c r="AA419">
        <f t="shared" si="128"/>
        <v>18.824992877766061</v>
      </c>
      <c r="AB419">
        <f t="shared" si="125"/>
        <v>11956293.599617055</v>
      </c>
      <c r="AC419">
        <f t="shared" si="123"/>
        <v>11922408.612437075</v>
      </c>
      <c r="AD419">
        <f t="shared" si="126"/>
        <v>4.7302589877316841</v>
      </c>
      <c r="AE419">
        <f t="shared" si="129"/>
        <v>18.823372209417663</v>
      </c>
      <c r="AF419">
        <f t="shared" si="124"/>
        <v>11888529.459663151</v>
      </c>
      <c r="AG419">
        <f t="shared" si="130"/>
        <v>0</v>
      </c>
      <c r="AH419">
        <f t="shared" si="131"/>
        <v>0</v>
      </c>
    </row>
    <row r="420" spans="19:34" x14ac:dyDescent="0.25">
      <c r="S420">
        <f t="shared" si="118"/>
        <v>17</v>
      </c>
      <c r="T420">
        <f t="shared" si="119"/>
        <v>17</v>
      </c>
      <c r="U420">
        <f t="shared" si="120"/>
        <v>401</v>
      </c>
      <c r="V420">
        <f t="shared" si="121"/>
        <v>810.44737333223668</v>
      </c>
      <c r="Y420">
        <f t="shared" si="127"/>
        <v>4.7171537984022125</v>
      </c>
      <c r="Z420">
        <f t="shared" si="122"/>
        <v>0</v>
      </c>
      <c r="AA420">
        <f t="shared" si="128"/>
        <v>18.821751820120198</v>
      </c>
      <c r="AB420">
        <f t="shared" si="125"/>
        <v>11888529.459663151</v>
      </c>
      <c r="AC420">
        <f t="shared" si="123"/>
        <v>11854650.306386935</v>
      </c>
      <c r="AD420">
        <f t="shared" si="126"/>
        <v>4.7040441547124567</v>
      </c>
      <c r="AE420">
        <f t="shared" si="129"/>
        <v>18.820130880063978</v>
      </c>
      <c r="AF420">
        <f t="shared" si="124"/>
        <v>11820776.98849492</v>
      </c>
      <c r="AG420">
        <f t="shared" si="130"/>
        <v>0</v>
      </c>
      <c r="AH420">
        <f t="shared" si="131"/>
        <v>0</v>
      </c>
    </row>
    <row r="421" spans="19:34" x14ac:dyDescent="0.25">
      <c r="S421">
        <f t="shared" si="118"/>
        <v>17</v>
      </c>
      <c r="T421">
        <f t="shared" si="119"/>
        <v>18</v>
      </c>
      <c r="U421">
        <f t="shared" si="120"/>
        <v>402</v>
      </c>
      <c r="V421">
        <f t="shared" si="121"/>
        <v>810.44737333223668</v>
      </c>
      <c r="Y421">
        <f t="shared" si="127"/>
        <v>4.6909264522926533</v>
      </c>
      <c r="Z421">
        <f t="shared" si="122"/>
        <v>0</v>
      </c>
      <c r="AA421">
        <f t="shared" si="128"/>
        <v>18.818508943587211</v>
      </c>
      <c r="AB421">
        <f t="shared" si="125"/>
        <v>11820776.98849492</v>
      </c>
      <c r="AC421">
        <f t="shared" si="123"/>
        <v>11786903.672396462</v>
      </c>
      <c r="AD421">
        <f t="shared" si="126"/>
        <v>4.6778087505674186</v>
      </c>
      <c r="AE421">
        <f t="shared" si="129"/>
        <v>18.816887007196325</v>
      </c>
      <c r="AF421">
        <f t="shared" si="124"/>
        <v>11753036.195269013</v>
      </c>
      <c r="AG421">
        <f t="shared" si="130"/>
        <v>0</v>
      </c>
      <c r="AH421">
        <f t="shared" si="131"/>
        <v>0</v>
      </c>
    </row>
    <row r="422" spans="19:34" x14ac:dyDescent="0.25">
      <c r="S422">
        <f t="shared" si="118"/>
        <v>17</v>
      </c>
      <c r="T422">
        <f t="shared" si="119"/>
        <v>19</v>
      </c>
      <c r="U422">
        <f t="shared" si="120"/>
        <v>403</v>
      </c>
      <c r="V422">
        <f t="shared" si="121"/>
        <v>810.44737333223668</v>
      </c>
      <c r="Y422">
        <f t="shared" si="127"/>
        <v>4.664693310028535</v>
      </c>
      <c r="Z422">
        <f t="shared" si="122"/>
        <v>0</v>
      </c>
      <c r="AA422">
        <f t="shared" si="128"/>
        <v>18.815265350389506</v>
      </c>
      <c r="AB422">
        <f t="shared" si="125"/>
        <v>11753036.195269013</v>
      </c>
      <c r="AC422">
        <f t="shared" si="123"/>
        <v>11719168.717638312</v>
      </c>
      <c r="AD422">
        <f t="shared" si="126"/>
        <v>4.6515778692947647</v>
      </c>
      <c r="AE422">
        <f t="shared" si="129"/>
        <v>18.813643693558593</v>
      </c>
      <c r="AF422">
        <f t="shared" si="124"/>
        <v>11685307.077972202</v>
      </c>
      <c r="AG422">
        <f t="shared" si="130"/>
        <v>0</v>
      </c>
      <c r="AH422">
        <f t="shared" si="131"/>
        <v>0</v>
      </c>
    </row>
    <row r="423" spans="19:34" x14ac:dyDescent="0.25">
      <c r="S423">
        <f t="shared" si="118"/>
        <v>17</v>
      </c>
      <c r="T423">
        <f t="shared" si="119"/>
        <v>20</v>
      </c>
      <c r="U423">
        <f t="shared" si="120"/>
        <v>404</v>
      </c>
      <c r="V423">
        <f t="shared" si="121"/>
        <v>810.44737333223668</v>
      </c>
      <c r="Y423">
        <f t="shared" si="127"/>
        <v>4.6384646893576029</v>
      </c>
      <c r="Z423">
        <f t="shared" si="122"/>
        <v>0</v>
      </c>
      <c r="AA423">
        <f t="shared" si="128"/>
        <v>18.812022316263558</v>
      </c>
      <c r="AB423">
        <f t="shared" si="125"/>
        <v>11685307.077972202</v>
      </c>
      <c r="AC423">
        <f t="shared" si="123"/>
        <v>11651445.437802928</v>
      </c>
      <c r="AD423">
        <f t="shared" si="126"/>
        <v>4.6253515092255872</v>
      </c>
      <c r="AE423">
        <f t="shared" si="129"/>
        <v>18.810400938944433</v>
      </c>
      <c r="AF423">
        <f t="shared" si="124"/>
        <v>11617589.634592002</v>
      </c>
      <c r="AG423">
        <f t="shared" si="130"/>
        <v>0</v>
      </c>
      <c r="AH423">
        <f t="shared" si="131"/>
        <v>0</v>
      </c>
    </row>
    <row r="424" spans="19:34" x14ac:dyDescent="0.25">
      <c r="S424">
        <f t="shared" si="118"/>
        <v>17</v>
      </c>
      <c r="T424">
        <f t="shared" si="119"/>
        <v>21</v>
      </c>
      <c r="U424">
        <f t="shared" si="120"/>
        <v>405</v>
      </c>
      <c r="V424">
        <f t="shared" si="121"/>
        <v>810.44737333223668</v>
      </c>
      <c r="Y424">
        <f t="shared" si="127"/>
        <v>4.612240589500507</v>
      </c>
      <c r="Z424">
        <f t="shared" si="122"/>
        <v>0</v>
      </c>
      <c r="AA424">
        <f t="shared" si="128"/>
        <v>18.808779841113004</v>
      </c>
      <c r="AB424">
        <f t="shared" si="125"/>
        <v>11617589.634592004</v>
      </c>
      <c r="AC424">
        <f t="shared" si="123"/>
        <v>11583733.830878001</v>
      </c>
      <c r="AD424">
        <f t="shared" si="126"/>
        <v>4.5991275599539936</v>
      </c>
      <c r="AE424">
        <f t="shared" si="129"/>
        <v>18.807158482413001</v>
      </c>
      <c r="AF424">
        <f t="shared" si="124"/>
        <v>11549883.864055317</v>
      </c>
      <c r="AG424">
        <f t="shared" si="130"/>
        <v>0</v>
      </c>
      <c r="AH424">
        <f t="shared" si="131"/>
        <v>0</v>
      </c>
    </row>
    <row r="425" spans="19:34" x14ac:dyDescent="0.25">
      <c r="S425">
        <f t="shared" si="118"/>
        <v>17</v>
      </c>
      <c r="T425">
        <f t="shared" si="119"/>
        <v>22</v>
      </c>
      <c r="U425">
        <f t="shared" si="120"/>
        <v>406</v>
      </c>
      <c r="V425">
        <f t="shared" si="121"/>
        <v>810.44737333223668</v>
      </c>
      <c r="Y425">
        <f t="shared" si="127"/>
        <v>4.586004114590744</v>
      </c>
      <c r="Z425">
        <f t="shared" si="122"/>
        <v>0</v>
      </c>
      <c r="AA425">
        <f t="shared" si="128"/>
        <v>18.805535835850797</v>
      </c>
      <c r="AB425">
        <f t="shared" si="125"/>
        <v>11549883.864055317</v>
      </c>
      <c r="AC425">
        <f t="shared" si="123"/>
        <v>11516033.899550786</v>
      </c>
      <c r="AD425">
        <f t="shared" si="126"/>
        <v>4.5728806701262297</v>
      </c>
      <c r="AE425">
        <f t="shared" si="129"/>
        <v>18.803913189399719</v>
      </c>
      <c r="AF425">
        <f t="shared" si="124"/>
        <v>11482189.776573477</v>
      </c>
      <c r="AG425">
        <f t="shared" si="130"/>
        <v>0</v>
      </c>
      <c r="AH425">
        <f t="shared" si="131"/>
        <v>0</v>
      </c>
    </row>
    <row r="426" spans="19:34" x14ac:dyDescent="0.25">
      <c r="S426">
        <f t="shared" si="118"/>
        <v>17</v>
      </c>
      <c r="T426">
        <f t="shared" si="119"/>
        <v>23</v>
      </c>
      <c r="U426">
        <f t="shared" si="120"/>
        <v>407</v>
      </c>
      <c r="V426">
        <f t="shared" si="121"/>
        <v>810.44737333223668</v>
      </c>
      <c r="Y426">
        <f t="shared" si="127"/>
        <v>4.5597594903895873</v>
      </c>
      <c r="Z426">
        <f t="shared" si="122"/>
        <v>0</v>
      </c>
      <c r="AA426">
        <f t="shared" si="128"/>
        <v>18.802290822970598</v>
      </c>
      <c r="AB426">
        <f t="shared" si="125"/>
        <v>11482189.776573477</v>
      </c>
      <c r="AC426">
        <f t="shared" si="123"/>
        <v>11448345.653092131</v>
      </c>
      <c r="AD426">
        <f t="shared" si="126"/>
        <v>4.5466383104575323</v>
      </c>
      <c r="AE426">
        <f t="shared" si="129"/>
        <v>18.800668456517318</v>
      </c>
      <c r="AF426">
        <f t="shared" si="124"/>
        <v>11414507.370130016</v>
      </c>
      <c r="AG426">
        <f t="shared" si="130"/>
        <v>0</v>
      </c>
      <c r="AH426">
        <f t="shared" si="131"/>
        <v>0</v>
      </c>
    </row>
    <row r="427" spans="19:34" x14ac:dyDescent="0.25">
      <c r="S427">
        <f t="shared" si="118"/>
        <v>17</v>
      </c>
      <c r="T427">
        <f t="shared" si="119"/>
        <v>24</v>
      </c>
      <c r="U427">
        <f t="shared" si="120"/>
        <v>408</v>
      </c>
      <c r="V427">
        <f t="shared" si="121"/>
        <v>810.44737333223668</v>
      </c>
      <c r="Y427">
        <f t="shared" si="127"/>
        <v>4.5335193948625578</v>
      </c>
      <c r="Z427">
        <f t="shared" si="122"/>
        <v>0</v>
      </c>
      <c r="AA427">
        <f t="shared" si="128"/>
        <v>18.799046370037676</v>
      </c>
      <c r="AB427">
        <f t="shared" si="125"/>
        <v>11414507.370130017</v>
      </c>
      <c r="AC427">
        <f t="shared" si="123"/>
        <v>11380669.08666395</v>
      </c>
      <c r="AD427">
        <f t="shared" si="126"/>
        <v>4.5204004790722037</v>
      </c>
      <c r="AE427">
        <f t="shared" si="129"/>
        <v>18.797424283533879</v>
      </c>
      <c r="AF427">
        <f t="shared" si="124"/>
        <v>11346836.642709296</v>
      </c>
      <c r="AG427">
        <f t="shared" si="130"/>
        <v>0</v>
      </c>
      <c r="AH427">
        <f t="shared" si="131"/>
        <v>0</v>
      </c>
    </row>
    <row r="428" spans="19:34" x14ac:dyDescent="0.25">
      <c r="S428">
        <f t="shared" si="118"/>
        <v>18</v>
      </c>
      <c r="T428">
        <f t="shared" si="119"/>
        <v>1</v>
      </c>
      <c r="U428">
        <f t="shared" si="120"/>
        <v>409</v>
      </c>
      <c r="V428">
        <f t="shared" si="121"/>
        <v>810.44737333223668</v>
      </c>
      <c r="Y428">
        <f t="shared" si="127"/>
        <v>4.5072838272282034</v>
      </c>
      <c r="Z428">
        <f t="shared" si="122"/>
        <v>0</v>
      </c>
      <c r="AA428">
        <f t="shared" si="128"/>
        <v>18.795802476955412</v>
      </c>
      <c r="AB428">
        <f t="shared" si="125"/>
        <v>11346836.642709296</v>
      </c>
      <c r="AC428">
        <f t="shared" si="123"/>
        <v>11313004.198250776</v>
      </c>
      <c r="AD428">
        <f t="shared" si="126"/>
        <v>4.4941671751888572</v>
      </c>
      <c r="AE428">
        <f t="shared" si="129"/>
        <v>18.794180670352787</v>
      </c>
      <c r="AF428">
        <f t="shared" si="124"/>
        <v>11279177.592296027</v>
      </c>
      <c r="AG428">
        <f t="shared" si="130"/>
        <v>0</v>
      </c>
      <c r="AH428">
        <f t="shared" si="131"/>
        <v>0</v>
      </c>
    </row>
    <row r="429" spans="19:34" x14ac:dyDescent="0.25">
      <c r="S429">
        <f t="shared" ref="S429:S492" si="132">S405+1</f>
        <v>18</v>
      </c>
      <c r="T429">
        <f t="shared" ref="T429:T492" si="133">T405</f>
        <v>2</v>
      </c>
      <c r="U429">
        <f t="shared" si="120"/>
        <v>410</v>
      </c>
      <c r="V429">
        <f t="shared" si="121"/>
        <v>810.44737333223668</v>
      </c>
      <c r="Y429">
        <f t="shared" si="127"/>
        <v>4.4810381738649641</v>
      </c>
      <c r="Z429">
        <f t="shared" si="122"/>
        <v>0</v>
      </c>
      <c r="AA429">
        <f t="shared" si="128"/>
        <v>18.792557336824611</v>
      </c>
      <c r="AB429">
        <f t="shared" si="125"/>
        <v>11279177.592296027</v>
      </c>
      <c r="AC429">
        <f t="shared" si="123"/>
        <v>11245350.989089742</v>
      </c>
      <c r="AD429">
        <f t="shared" si="126"/>
        <v>4.4679089849259759</v>
      </c>
      <c r="AE429">
        <f t="shared" si="129"/>
        <v>18.790933980098789</v>
      </c>
      <c r="AF429">
        <f t="shared" si="124"/>
        <v>11211530.229967671</v>
      </c>
      <c r="AG429">
        <f t="shared" si="130"/>
        <v>0</v>
      </c>
      <c r="AH429">
        <f t="shared" si="131"/>
        <v>0</v>
      </c>
    </row>
    <row r="430" spans="19:34" x14ac:dyDescent="0.25">
      <c r="S430">
        <f t="shared" si="132"/>
        <v>18</v>
      </c>
      <c r="T430">
        <f t="shared" si="133"/>
        <v>3</v>
      </c>
      <c r="U430">
        <f t="shared" si="120"/>
        <v>411</v>
      </c>
      <c r="V430">
        <f t="shared" si="121"/>
        <v>810.44737333223668</v>
      </c>
      <c r="Y430">
        <f t="shared" si="127"/>
        <v>4.4547820642633891</v>
      </c>
      <c r="Z430">
        <f t="shared" si="122"/>
        <v>0</v>
      </c>
      <c r="AA430">
        <f t="shared" si="128"/>
        <v>18.789310903833687</v>
      </c>
      <c r="AB430">
        <f t="shared" si="125"/>
        <v>11211530.229967671</v>
      </c>
      <c r="AC430">
        <f t="shared" si="123"/>
        <v>11177709.47034077</v>
      </c>
      <c r="AD430">
        <f t="shared" si="126"/>
        <v>4.4416551434048621</v>
      </c>
      <c r="AE430">
        <f t="shared" si="129"/>
        <v>18.787687827544357</v>
      </c>
      <c r="AF430">
        <f t="shared" si="124"/>
        <v>11143894.553788511</v>
      </c>
      <c r="AG430">
        <f t="shared" si="130"/>
        <v>0</v>
      </c>
      <c r="AH430">
        <f t="shared" si="131"/>
        <v>0</v>
      </c>
    </row>
    <row r="431" spans="19:34" x14ac:dyDescent="0.25">
      <c r="S431">
        <f t="shared" si="132"/>
        <v>18</v>
      </c>
      <c r="T431">
        <f t="shared" si="133"/>
        <v>4</v>
      </c>
      <c r="U431">
        <f t="shared" si="120"/>
        <v>412</v>
      </c>
      <c r="V431">
        <f t="shared" si="121"/>
        <v>810.44737333223668</v>
      </c>
      <c r="Y431">
        <f t="shared" si="127"/>
        <v>4.42853049043089</v>
      </c>
      <c r="Z431">
        <f t="shared" si="122"/>
        <v>0</v>
      </c>
      <c r="AA431">
        <f t="shared" si="128"/>
        <v>18.786065031667295</v>
      </c>
      <c r="AB431">
        <f t="shared" si="125"/>
        <v>11143894.553788511</v>
      </c>
      <c r="AC431">
        <f t="shared" si="123"/>
        <v>11110079.636731509</v>
      </c>
      <c r="AD431">
        <f t="shared" si="126"/>
        <v>4.4154058372610105</v>
      </c>
      <c r="AE431">
        <f t="shared" si="129"/>
        <v>18.784442235766008</v>
      </c>
      <c r="AF431">
        <f t="shared" si="124"/>
        <v>11076270.561739754</v>
      </c>
      <c r="AG431">
        <f t="shared" si="130"/>
        <v>0</v>
      </c>
      <c r="AH431">
        <f t="shared" si="131"/>
        <v>0</v>
      </c>
    </row>
    <row r="432" spans="19:34" x14ac:dyDescent="0.25">
      <c r="S432">
        <f t="shared" si="132"/>
        <v>18</v>
      </c>
      <c r="T432">
        <f t="shared" si="133"/>
        <v>5</v>
      </c>
      <c r="U432">
        <f t="shared" si="120"/>
        <v>413</v>
      </c>
      <c r="V432">
        <f t="shared" si="121"/>
        <v>810.44737333223668</v>
      </c>
      <c r="Y432">
        <f t="shared" si="127"/>
        <v>4.4022834515839078</v>
      </c>
      <c r="Z432">
        <f t="shared" si="122"/>
        <v>0</v>
      </c>
      <c r="AA432">
        <f t="shared" si="128"/>
        <v>18.782819720228549</v>
      </c>
      <c r="AB432">
        <f t="shared" si="125"/>
        <v>11076270.561739754</v>
      </c>
      <c r="AC432">
        <f t="shared" si="123"/>
        <v>11042461.486243343</v>
      </c>
      <c r="AD432">
        <f t="shared" si="126"/>
        <v>4.3891610657109323</v>
      </c>
      <c r="AE432">
        <f t="shared" si="129"/>
        <v>18.781197204666874</v>
      </c>
      <c r="AF432">
        <f t="shared" si="124"/>
        <v>11008658.251802953</v>
      </c>
      <c r="AG432">
        <f t="shared" si="130"/>
        <v>0</v>
      </c>
      <c r="AH432">
        <f t="shared" si="131"/>
        <v>0</v>
      </c>
    </row>
    <row r="433" spans="19:34" x14ac:dyDescent="0.25">
      <c r="S433">
        <f t="shared" si="132"/>
        <v>18</v>
      </c>
      <c r="T433">
        <f t="shared" si="133"/>
        <v>6</v>
      </c>
      <c r="U433">
        <f t="shared" si="120"/>
        <v>414</v>
      </c>
      <c r="V433">
        <f t="shared" si="121"/>
        <v>810.44737333223668</v>
      </c>
      <c r="Y433">
        <f t="shared" si="127"/>
        <v>4.3760285703025561</v>
      </c>
      <c r="Z433">
        <f t="shared" si="122"/>
        <v>0</v>
      </c>
      <c r="AA433">
        <f t="shared" si="128"/>
        <v>18.779573439113108</v>
      </c>
      <c r="AB433">
        <f t="shared" si="125"/>
        <v>11008658.251802953</v>
      </c>
      <c r="AC433">
        <f t="shared" si="123"/>
        <v>10974855.019612549</v>
      </c>
      <c r="AD433">
        <f t="shared" si="126"/>
        <v>4.3628936351630045</v>
      </c>
      <c r="AE433">
        <f t="shared" si="129"/>
        <v>18.777949371899126</v>
      </c>
      <c r="AF433">
        <f t="shared" si="124"/>
        <v>10941057.634064116</v>
      </c>
      <c r="AG433">
        <f t="shared" si="130"/>
        <v>0</v>
      </c>
      <c r="AH433">
        <f t="shared" si="131"/>
        <v>0</v>
      </c>
    </row>
    <row r="434" spans="19:34" x14ac:dyDescent="0.25">
      <c r="S434">
        <f t="shared" si="132"/>
        <v>18</v>
      </c>
      <c r="T434">
        <f t="shared" si="133"/>
        <v>7</v>
      </c>
      <c r="U434">
        <f t="shared" si="120"/>
        <v>415</v>
      </c>
      <c r="V434">
        <f t="shared" si="121"/>
        <v>810.44737333223668</v>
      </c>
      <c r="Y434">
        <f t="shared" si="127"/>
        <v>4.3497609718554067</v>
      </c>
      <c r="Z434">
        <f t="shared" si="122"/>
        <v>0</v>
      </c>
      <c r="AA434">
        <f t="shared" si="128"/>
        <v>18.776325585585486</v>
      </c>
      <c r="AB434">
        <f t="shared" si="125"/>
        <v>10941057.634064116</v>
      </c>
      <c r="AC434">
        <f t="shared" si="123"/>
        <v>10907260.248010062</v>
      </c>
      <c r="AD434">
        <f t="shared" si="126"/>
        <v>4.3366283083513402</v>
      </c>
      <c r="AE434">
        <f t="shared" si="129"/>
        <v>18.774701799247552</v>
      </c>
      <c r="AF434">
        <f t="shared" si="124"/>
        <v>10873468.707586825</v>
      </c>
      <c r="AG434">
        <f t="shared" si="130"/>
        <v>0</v>
      </c>
      <c r="AH434">
        <f t="shared" si="131"/>
        <v>0</v>
      </c>
    </row>
    <row r="435" spans="19:34" x14ac:dyDescent="0.25">
      <c r="S435">
        <f t="shared" si="132"/>
        <v>18</v>
      </c>
      <c r="T435">
        <f t="shared" si="133"/>
        <v>8</v>
      </c>
      <c r="U435">
        <f t="shared" si="120"/>
        <v>416</v>
      </c>
      <c r="V435">
        <f t="shared" si="121"/>
        <v>810.44737333223668</v>
      </c>
      <c r="Y435">
        <f t="shared" si="127"/>
        <v>4.3234979162863247</v>
      </c>
      <c r="Z435">
        <f t="shared" si="122"/>
        <v>0</v>
      </c>
      <c r="AA435">
        <f t="shared" si="128"/>
        <v>18.773078293761383</v>
      </c>
      <c r="AB435">
        <f t="shared" si="125"/>
        <v>10873468.707586827</v>
      </c>
      <c r="AC435">
        <f t="shared" si="123"/>
        <v>10839677.166658057</v>
      </c>
      <c r="AD435">
        <f t="shared" si="126"/>
        <v>4.3103675240248736</v>
      </c>
      <c r="AE435">
        <f t="shared" si="129"/>
        <v>18.771454788250924</v>
      </c>
      <c r="AF435">
        <f t="shared" si="124"/>
        <v>10805891.470349124</v>
      </c>
      <c r="AG435">
        <f t="shared" si="130"/>
        <v>0</v>
      </c>
      <c r="AH435">
        <f t="shared" si="131"/>
        <v>0</v>
      </c>
    </row>
    <row r="436" spans="19:34" x14ac:dyDescent="0.25">
      <c r="S436">
        <f t="shared" si="132"/>
        <v>18</v>
      </c>
      <c r="T436">
        <f t="shared" si="133"/>
        <v>9</v>
      </c>
      <c r="U436">
        <f t="shared" ref="U436:U499" si="134">(S436-1)*24+T436</f>
        <v>417</v>
      </c>
      <c r="V436">
        <f t="shared" ref="V436:V499" si="135">V435</f>
        <v>810.44737333223668</v>
      </c>
      <c r="Y436">
        <f t="shared" si="127"/>
        <v>4.2972394028096366</v>
      </c>
      <c r="Z436">
        <f t="shared" ref="Z436:Z499" si="136">(V437-V436)*43560/3600</f>
        <v>0</v>
      </c>
      <c r="AA436">
        <f t="shared" si="128"/>
        <v>18.769831563543658</v>
      </c>
      <c r="AB436">
        <f t="shared" si="125"/>
        <v>10805891.470349124</v>
      </c>
      <c r="AC436">
        <f t="shared" ref="AC436:AC499" si="137">MAX(0,AB436+(Z436-AA436)*1800)</f>
        <v>10772105.773534745</v>
      </c>
      <c r="AD436">
        <f t="shared" si="126"/>
        <v>4.2841112813979976</v>
      </c>
      <c r="AE436">
        <f t="shared" si="129"/>
        <v>18.768208338812105</v>
      </c>
      <c r="AF436">
        <f t="shared" ref="AF436:AF499" si="138">MAX(0,AB436+(Z436-AE436)*3600)</f>
        <v>10738325.920329399</v>
      </c>
      <c r="AG436">
        <f t="shared" si="130"/>
        <v>0</v>
      </c>
      <c r="AH436">
        <f t="shared" si="131"/>
        <v>0</v>
      </c>
    </row>
    <row r="437" spans="19:34" x14ac:dyDescent="0.25">
      <c r="S437">
        <f t="shared" si="132"/>
        <v>18</v>
      </c>
      <c r="T437">
        <f t="shared" si="133"/>
        <v>10</v>
      </c>
      <c r="U437">
        <f t="shared" si="134"/>
        <v>418</v>
      </c>
      <c r="V437">
        <f t="shared" si="135"/>
        <v>810.44737333223668</v>
      </c>
      <c r="Y437">
        <f t="shared" si="127"/>
        <v>4.2709752436456503</v>
      </c>
      <c r="Z437">
        <f t="shared" si="136"/>
        <v>0</v>
      </c>
      <c r="AA437">
        <f t="shared" si="128"/>
        <v>18.766584135265717</v>
      </c>
      <c r="AB437">
        <f t="shared" si="125"/>
        <v>10738325.920329399</v>
      </c>
      <c r="AC437">
        <f t="shared" si="137"/>
        <v>10704546.068885921</v>
      </c>
      <c r="AD437">
        <f t="shared" si="126"/>
        <v>4.2578345605886341</v>
      </c>
      <c r="AE437">
        <f t="shared" si="129"/>
        <v>18.764959357351284</v>
      </c>
      <c r="AF437">
        <f t="shared" si="138"/>
        <v>10670772.066642934</v>
      </c>
      <c r="AG437">
        <f t="shared" si="130"/>
        <v>0</v>
      </c>
      <c r="AH437">
        <f t="shared" si="131"/>
        <v>0</v>
      </c>
    </row>
    <row r="438" spans="19:34" x14ac:dyDescent="0.25">
      <c r="S438">
        <f t="shared" si="132"/>
        <v>18</v>
      </c>
      <c r="T438">
        <f t="shared" si="133"/>
        <v>11</v>
      </c>
      <c r="U438">
        <f t="shared" si="134"/>
        <v>419</v>
      </c>
      <c r="V438">
        <f t="shared" si="135"/>
        <v>810.44737333223668</v>
      </c>
      <c r="Y438">
        <f t="shared" si="127"/>
        <v>4.2446961529261662</v>
      </c>
      <c r="Z438">
        <f t="shared" si="136"/>
        <v>0</v>
      </c>
      <c r="AA438">
        <f t="shared" si="128"/>
        <v>18.76333486077769</v>
      </c>
      <c r="AB438">
        <f t="shared" si="125"/>
        <v>10670772.066642934</v>
      </c>
      <c r="AC438">
        <f t="shared" si="137"/>
        <v>10636998.063893534</v>
      </c>
      <c r="AD438">
        <f t="shared" si="126"/>
        <v>4.2315577450666986</v>
      </c>
      <c r="AE438">
        <f t="shared" si="129"/>
        <v>18.761710364179741</v>
      </c>
      <c r="AF438">
        <f t="shared" si="138"/>
        <v>10603229.909331888</v>
      </c>
      <c r="AG438">
        <f t="shared" si="130"/>
        <v>0</v>
      </c>
      <c r="AH438">
        <f t="shared" si="131"/>
        <v>0</v>
      </c>
    </row>
    <row r="439" spans="19:34" x14ac:dyDescent="0.25">
      <c r="S439">
        <f t="shared" si="132"/>
        <v>18</v>
      </c>
      <c r="T439">
        <f t="shared" si="133"/>
        <v>12</v>
      </c>
      <c r="U439">
        <f t="shared" si="134"/>
        <v>420</v>
      </c>
      <c r="V439">
        <f t="shared" si="135"/>
        <v>810.44737333223668</v>
      </c>
      <c r="Y439">
        <f t="shared" si="127"/>
        <v>4.2184216122078135</v>
      </c>
      <c r="Z439">
        <f t="shared" si="136"/>
        <v>0</v>
      </c>
      <c r="AA439">
        <f t="shared" si="128"/>
        <v>18.760086148873917</v>
      </c>
      <c r="AB439">
        <f t="shared" si="125"/>
        <v>10603229.909331888</v>
      </c>
      <c r="AC439">
        <f t="shared" si="137"/>
        <v>10569461.754263915</v>
      </c>
      <c r="AD439">
        <f t="shared" si="126"/>
        <v>4.2052854791519634</v>
      </c>
      <c r="AE439">
        <f t="shared" si="129"/>
        <v>18.758461933543739</v>
      </c>
      <c r="AF439">
        <f t="shared" si="138"/>
        <v>10535699.446371131</v>
      </c>
      <c r="AG439">
        <f t="shared" si="130"/>
        <v>0</v>
      </c>
      <c r="AH439">
        <f t="shared" si="131"/>
        <v>0</v>
      </c>
    </row>
    <row r="440" spans="19:34" x14ac:dyDescent="0.25">
      <c r="S440">
        <f t="shared" si="132"/>
        <v>18</v>
      </c>
      <c r="T440">
        <f t="shared" si="133"/>
        <v>13</v>
      </c>
      <c r="U440">
        <f t="shared" si="134"/>
        <v>421</v>
      </c>
      <c r="V440">
        <f t="shared" si="135"/>
        <v>810.44737333223668</v>
      </c>
      <c r="Y440">
        <f t="shared" si="127"/>
        <v>4.1921516207027985</v>
      </c>
      <c r="Z440">
        <f t="shared" si="136"/>
        <v>0</v>
      </c>
      <c r="AA440">
        <f t="shared" si="128"/>
        <v>18.756837999456987</v>
      </c>
      <c r="AB440">
        <f t="shared" si="125"/>
        <v>10535699.446371131</v>
      </c>
      <c r="AC440">
        <f t="shared" si="137"/>
        <v>10501937.137972107</v>
      </c>
      <c r="AD440">
        <f t="shared" si="126"/>
        <v>4.1790177620567022</v>
      </c>
      <c r="AE440">
        <f t="shared" si="129"/>
        <v>18.755214065345886</v>
      </c>
      <c r="AF440">
        <f t="shared" si="138"/>
        <v>10468180.675735885</v>
      </c>
      <c r="AG440">
        <f t="shared" si="130"/>
        <v>0</v>
      </c>
      <c r="AH440">
        <f t="shared" si="131"/>
        <v>0</v>
      </c>
    </row>
    <row r="441" spans="19:34" x14ac:dyDescent="0.25">
      <c r="S441">
        <f t="shared" si="132"/>
        <v>18</v>
      </c>
      <c r="T441">
        <f t="shared" si="133"/>
        <v>14</v>
      </c>
      <c r="U441">
        <f t="shared" si="134"/>
        <v>422</v>
      </c>
      <c r="V441">
        <f t="shared" si="135"/>
        <v>810.44737333223668</v>
      </c>
      <c r="Y441">
        <f t="shared" si="127"/>
        <v>4.165878133555097</v>
      </c>
      <c r="Z441">
        <f t="shared" si="136"/>
        <v>0</v>
      </c>
      <c r="AA441">
        <f t="shared" si="128"/>
        <v>18.753589417821811</v>
      </c>
      <c r="AB441">
        <f t="shared" si="125"/>
        <v>10468180.675735885</v>
      </c>
      <c r="AC441">
        <f t="shared" si="137"/>
        <v>10434424.214783806</v>
      </c>
      <c r="AD441">
        <f t="shared" si="126"/>
        <v>4.1527317008729616</v>
      </c>
      <c r="AE441">
        <f t="shared" si="129"/>
        <v>18.751963928995785</v>
      </c>
      <c r="AF441">
        <f t="shared" si="138"/>
        <v>10400673.6055915</v>
      </c>
      <c r="AG441">
        <f t="shared" si="130"/>
        <v>0</v>
      </c>
      <c r="AH441">
        <f t="shared" si="131"/>
        <v>0</v>
      </c>
    </row>
    <row r="442" spans="19:34" x14ac:dyDescent="0.25">
      <c r="S442">
        <f t="shared" si="132"/>
        <v>18</v>
      </c>
      <c r="T442">
        <f t="shared" si="133"/>
        <v>15</v>
      </c>
      <c r="U442">
        <f t="shared" si="134"/>
        <v>423</v>
      </c>
      <c r="V442">
        <f t="shared" si="135"/>
        <v>810.44737333223668</v>
      </c>
      <c r="Y442">
        <f t="shared" si="127"/>
        <v>4.1395875471550232</v>
      </c>
      <c r="Z442">
        <f t="shared" si="136"/>
        <v>0</v>
      </c>
      <c r="AA442">
        <f t="shared" si="128"/>
        <v>18.750338721951969</v>
      </c>
      <c r="AB442">
        <f t="shared" ref="AB442:AB505" si="139">VLOOKUP($Y442,$C$20:$H$120,6)+($Y442-VLOOKUP(VLOOKUP($Y442,$C$20:$N$120,12),$A$20:$C$120,3,FALSE))*(VLOOKUP(VLOOKUP($Y442,$C$20:$N$120,12)+1,$A$20:$H$120,8,FALSE)-VLOOKUP($Y442,$C$20:$H$120,6))/(VLOOKUP(VLOOKUP($Y442,$C$20:$N$120,12)+1,$A$20:$C$120,3,FALSE)-VLOOKUP(VLOOKUP($Y442,$C$20:$N$120,12),$A$20:$C$120,3,FALSE))</f>
        <v>10400673.6055915</v>
      </c>
      <c r="AC442">
        <f t="shared" si="137"/>
        <v>10366922.995891986</v>
      </c>
      <c r="AD442">
        <f t="shared" ref="AD442:AD505" si="140">VLOOKUP($AC442,$H$20:$I$120,2)+($AC442-VLOOKUP(VLOOKUP($AC442,$H$20:$N$120,7),$A$20:$H$120,8,FALSE))*(VLOOKUP(VLOOKUP($AC442,$H$20:$N$120,7)+1,$A$20:$I$120,9,FALSE)-VLOOKUP($AC442,$H$20:$I$120,2))/(VLOOKUP(VLOOKUP($AC442,$H$20:$N$120,7)+1,$A$20:$H$120,8,FALSE)-VLOOKUP(VLOOKUP($AC442,$H$20:$N$120,7),$A$20:$H$120,8,FALSE))</f>
        <v>4.126443393239553</v>
      </c>
      <c r="AE442">
        <f t="shared" si="129"/>
        <v>18.748713514883729</v>
      </c>
      <c r="AF442">
        <f t="shared" si="138"/>
        <v>10333178.23693792</v>
      </c>
      <c r="AG442">
        <f t="shared" si="130"/>
        <v>0</v>
      </c>
      <c r="AH442">
        <f t="shared" si="131"/>
        <v>0</v>
      </c>
    </row>
    <row r="443" spans="19:34" x14ac:dyDescent="0.25">
      <c r="S443">
        <f t="shared" si="132"/>
        <v>18</v>
      </c>
      <c r="T443">
        <f t="shared" si="133"/>
        <v>16</v>
      </c>
      <c r="U443">
        <f t="shared" si="134"/>
        <v>424</v>
      </c>
      <c r="V443">
        <f t="shared" si="135"/>
        <v>810.44737333223668</v>
      </c>
      <c r="Y443">
        <f t="shared" si="127"/>
        <v>4.1133015178932517</v>
      </c>
      <c r="Z443">
        <f t="shared" si="136"/>
        <v>0</v>
      </c>
      <c r="AA443">
        <f t="shared" si="128"/>
        <v>18.747088589548856</v>
      </c>
      <c r="AB443">
        <f t="shared" si="139"/>
        <v>10333178.23693792</v>
      </c>
      <c r="AC443">
        <f t="shared" si="137"/>
        <v>10299433.477476731</v>
      </c>
      <c r="AD443">
        <f t="shared" si="140"/>
        <v>4.1001596423494515</v>
      </c>
      <c r="AE443">
        <f t="shared" si="129"/>
        <v>18.745463664189561</v>
      </c>
      <c r="AF443">
        <f t="shared" si="138"/>
        <v>10265694.567746837</v>
      </c>
      <c r="AG443">
        <f t="shared" si="130"/>
        <v>0</v>
      </c>
      <c r="AH443">
        <f t="shared" si="131"/>
        <v>0</v>
      </c>
    </row>
    <row r="444" spans="19:34" x14ac:dyDescent="0.25">
      <c r="S444">
        <f t="shared" si="132"/>
        <v>18</v>
      </c>
      <c r="T444">
        <f t="shared" si="133"/>
        <v>17</v>
      </c>
      <c r="U444">
        <f t="shared" si="134"/>
        <v>425</v>
      </c>
      <c r="V444">
        <f t="shared" si="135"/>
        <v>810.44737333223668</v>
      </c>
      <c r="Y444">
        <f t="shared" si="127"/>
        <v>4.0870200449798588</v>
      </c>
      <c r="Z444">
        <f t="shared" si="136"/>
        <v>0</v>
      </c>
      <c r="AA444">
        <f t="shared" si="128"/>
        <v>18.743839020514798</v>
      </c>
      <c r="AB444">
        <f t="shared" si="139"/>
        <v>10265694.567746835</v>
      </c>
      <c r="AC444">
        <f t="shared" si="137"/>
        <v>10231955.657509908</v>
      </c>
      <c r="AD444">
        <f t="shared" si="140"/>
        <v>4.0738804474128028</v>
      </c>
      <c r="AE444">
        <f t="shared" si="129"/>
        <v>18.742214376815618</v>
      </c>
      <c r="AF444">
        <f t="shared" si="138"/>
        <v>10198222.595990298</v>
      </c>
      <c r="AG444">
        <f t="shared" si="130"/>
        <v>0</v>
      </c>
      <c r="AH444">
        <f t="shared" si="131"/>
        <v>0</v>
      </c>
    </row>
    <row r="445" spans="19:34" x14ac:dyDescent="0.25">
      <c r="S445">
        <f t="shared" si="132"/>
        <v>18</v>
      </c>
      <c r="T445">
        <f t="shared" si="133"/>
        <v>18</v>
      </c>
      <c r="U445">
        <f t="shared" si="134"/>
        <v>426</v>
      </c>
      <c r="V445">
        <f t="shared" si="135"/>
        <v>810.44737333223668</v>
      </c>
      <c r="Y445">
        <f t="shared" si="127"/>
        <v>4.0607371796104141</v>
      </c>
      <c r="Z445">
        <f t="shared" si="136"/>
        <v>0</v>
      </c>
      <c r="AA445">
        <f t="shared" si="128"/>
        <v>18.740589279310704</v>
      </c>
      <c r="AB445">
        <f t="shared" si="139"/>
        <v>10198222.595990298</v>
      </c>
      <c r="AC445">
        <f t="shared" si="137"/>
        <v>10164489.535287539</v>
      </c>
      <c r="AD445">
        <f t="shared" si="140"/>
        <v>4.0475849956048018</v>
      </c>
      <c r="AE445">
        <f t="shared" si="129"/>
        <v>18.738963079363096</v>
      </c>
      <c r="AF445">
        <f t="shared" si="138"/>
        <v>10130762.328904592</v>
      </c>
      <c r="AG445">
        <f t="shared" si="130"/>
        <v>0</v>
      </c>
      <c r="AH445">
        <f t="shared" si="131"/>
        <v>0</v>
      </c>
    </row>
    <row r="446" spans="19:34" x14ac:dyDescent="0.25">
      <c r="S446">
        <f t="shared" si="132"/>
        <v>18</v>
      </c>
      <c r="T446">
        <f t="shared" si="133"/>
        <v>19</v>
      </c>
      <c r="U446">
        <f t="shared" si="134"/>
        <v>427</v>
      </c>
      <c r="V446">
        <f t="shared" si="135"/>
        <v>810.44737333223668</v>
      </c>
      <c r="Y446">
        <f t="shared" si="127"/>
        <v>4.0344350941401101</v>
      </c>
      <c r="Z446">
        <f t="shared" si="136"/>
        <v>0</v>
      </c>
      <c r="AA446">
        <f t="shared" si="128"/>
        <v>18.737337161639939</v>
      </c>
      <c r="AB446">
        <f t="shared" si="139"/>
        <v>10130762.328904592</v>
      </c>
      <c r="AC446">
        <f t="shared" si="137"/>
        <v>10097035.12201364</v>
      </c>
      <c r="AD446">
        <f t="shared" si="140"/>
        <v>4.0212851924773521</v>
      </c>
      <c r="AE446">
        <f t="shared" si="129"/>
        <v>18.73571124389229</v>
      </c>
      <c r="AF446">
        <f t="shared" si="138"/>
        <v>10063313.768426578</v>
      </c>
      <c r="AG446">
        <f t="shared" si="130"/>
        <v>0</v>
      </c>
      <c r="AH446">
        <f t="shared" si="131"/>
        <v>0</v>
      </c>
    </row>
    <row r="447" spans="19:34" x14ac:dyDescent="0.25">
      <c r="S447">
        <f t="shared" si="132"/>
        <v>18</v>
      </c>
      <c r="T447">
        <f t="shared" si="133"/>
        <v>20</v>
      </c>
      <c r="U447">
        <f t="shared" si="134"/>
        <v>428</v>
      </c>
      <c r="V447">
        <f t="shared" si="135"/>
        <v>810.44737333223668</v>
      </c>
      <c r="Y447">
        <f t="shared" si="127"/>
        <v>4.0081375729594155</v>
      </c>
      <c r="Z447">
        <f t="shared" si="136"/>
        <v>0</v>
      </c>
      <c r="AA447">
        <f t="shared" si="128"/>
        <v>18.734085608320118</v>
      </c>
      <c r="AB447">
        <f t="shared" si="139"/>
        <v>10063313.768426578</v>
      </c>
      <c r="AC447">
        <f t="shared" si="137"/>
        <v>10029592.414331602</v>
      </c>
      <c r="AD447">
        <f t="shared" si="140"/>
        <v>3.9949899532434485</v>
      </c>
      <c r="AE447">
        <f t="shared" si="129"/>
        <v>18.732459972723465</v>
      </c>
      <c r="AF447">
        <f t="shared" si="138"/>
        <v>9995876.9125247747</v>
      </c>
      <c r="AG447">
        <f t="shared" si="130"/>
        <v>0</v>
      </c>
      <c r="AH447">
        <f t="shared" si="131"/>
        <v>0</v>
      </c>
    </row>
    <row r="448" spans="19:34" x14ac:dyDescent="0.25">
      <c r="S448">
        <f t="shared" si="132"/>
        <v>18</v>
      </c>
      <c r="T448">
        <f t="shared" si="133"/>
        <v>21</v>
      </c>
      <c r="U448">
        <f t="shared" si="134"/>
        <v>429</v>
      </c>
      <c r="V448">
        <f t="shared" si="135"/>
        <v>810.44737333223668</v>
      </c>
      <c r="Y448">
        <f t="shared" si="127"/>
        <v>3.9818446152762759</v>
      </c>
      <c r="Z448">
        <f t="shared" si="136"/>
        <v>0</v>
      </c>
      <c r="AA448">
        <f t="shared" si="128"/>
        <v>18.730834619253315</v>
      </c>
      <c r="AB448">
        <f t="shared" si="139"/>
        <v>9995876.9125247747</v>
      </c>
      <c r="AC448">
        <f t="shared" si="137"/>
        <v>9962161.4102101196</v>
      </c>
      <c r="AD448">
        <f t="shared" si="140"/>
        <v>3.968699277111106</v>
      </c>
      <c r="AE448">
        <f t="shared" si="129"/>
        <v>18.729209265758687</v>
      </c>
      <c r="AF448">
        <f t="shared" si="138"/>
        <v>9928451.7591680437</v>
      </c>
      <c r="AG448">
        <f t="shared" si="130"/>
        <v>0</v>
      </c>
      <c r="AH448">
        <f t="shared" si="131"/>
        <v>0</v>
      </c>
    </row>
    <row r="449" spans="19:34" x14ac:dyDescent="0.25">
      <c r="S449">
        <f t="shared" si="132"/>
        <v>18</v>
      </c>
      <c r="T449">
        <f t="shared" si="133"/>
        <v>22</v>
      </c>
      <c r="U449">
        <f t="shared" si="134"/>
        <v>430</v>
      </c>
      <c r="V449">
        <f t="shared" si="135"/>
        <v>810.44737333223668</v>
      </c>
      <c r="Y449">
        <f t="shared" si="127"/>
        <v>3.955552321309729</v>
      </c>
      <c r="Z449">
        <f t="shared" si="136"/>
        <v>0</v>
      </c>
      <c r="AA449">
        <f t="shared" si="128"/>
        <v>18.727583712251658</v>
      </c>
      <c r="AB449">
        <f t="shared" si="139"/>
        <v>9928451.7591680437</v>
      </c>
      <c r="AC449">
        <f t="shared" si="137"/>
        <v>9894742.1084859911</v>
      </c>
      <c r="AD449">
        <f t="shared" si="140"/>
        <v>3.9423943842916382</v>
      </c>
      <c r="AE449">
        <f t="shared" si="129"/>
        <v>18.725956800973627</v>
      </c>
      <c r="AF449">
        <f t="shared" si="138"/>
        <v>9861038.3146845382</v>
      </c>
      <c r="AG449">
        <f t="shared" si="130"/>
        <v>0</v>
      </c>
      <c r="AH449">
        <f t="shared" si="131"/>
        <v>0</v>
      </c>
    </row>
    <row r="450" spans="19:34" x14ac:dyDescent="0.25">
      <c r="S450">
        <f t="shared" si="132"/>
        <v>18</v>
      </c>
      <c r="T450">
        <f t="shared" si="133"/>
        <v>23</v>
      </c>
      <c r="U450">
        <f t="shared" si="134"/>
        <v>431</v>
      </c>
      <c r="V450">
        <f t="shared" si="135"/>
        <v>810.44737333223668</v>
      </c>
      <c r="Y450">
        <f t="shared" si="127"/>
        <v>3.929238733398277</v>
      </c>
      <c r="Z450">
        <f t="shared" si="136"/>
        <v>0</v>
      </c>
      <c r="AA450">
        <f t="shared" si="128"/>
        <v>18.724330172363167</v>
      </c>
      <c r="AB450">
        <f t="shared" si="139"/>
        <v>9861038.3146845382</v>
      </c>
      <c r="AC450">
        <f t="shared" si="137"/>
        <v>9827334.5203742851</v>
      </c>
      <c r="AD450">
        <f t="shared" si="140"/>
        <v>3.9160830823063155</v>
      </c>
      <c r="AE450">
        <f t="shared" si="129"/>
        <v>18.722703543728151</v>
      </c>
      <c r="AF450">
        <f t="shared" si="138"/>
        <v>9793636.581927117</v>
      </c>
      <c r="AG450">
        <f t="shared" si="130"/>
        <v>0</v>
      </c>
      <c r="AH450">
        <f t="shared" si="131"/>
        <v>0</v>
      </c>
    </row>
    <row r="451" spans="19:34" x14ac:dyDescent="0.25">
      <c r="S451">
        <f t="shared" si="132"/>
        <v>18</v>
      </c>
      <c r="T451">
        <f t="shared" si="133"/>
        <v>24</v>
      </c>
      <c r="U451">
        <f t="shared" si="134"/>
        <v>432</v>
      </c>
      <c r="V451">
        <f t="shared" si="135"/>
        <v>810.44737333223668</v>
      </c>
      <c r="Y451">
        <f t="shared" si="127"/>
        <v>3.9029297169419155</v>
      </c>
      <c r="Z451">
        <f t="shared" si="136"/>
        <v>0</v>
      </c>
      <c r="AA451">
        <f t="shared" si="128"/>
        <v>18.721077197711601</v>
      </c>
      <c r="AB451">
        <f t="shared" si="139"/>
        <v>9793636.581927117</v>
      </c>
      <c r="AC451">
        <f t="shared" si="137"/>
        <v>9759938.6429712363</v>
      </c>
      <c r="AD451">
        <f t="shared" si="140"/>
        <v>3.8897763513789489</v>
      </c>
      <c r="AE451">
        <f t="shared" si="129"/>
        <v>18.719450851670498</v>
      </c>
      <c r="AF451">
        <f t="shared" si="138"/>
        <v>9726246.5588611029</v>
      </c>
      <c r="AG451">
        <f t="shared" si="130"/>
        <v>0</v>
      </c>
      <c r="AH451">
        <f t="shared" si="131"/>
        <v>0</v>
      </c>
    </row>
    <row r="452" spans="19:34" x14ac:dyDescent="0.25">
      <c r="S452">
        <f t="shared" si="132"/>
        <v>19</v>
      </c>
      <c r="T452">
        <f t="shared" si="133"/>
        <v>1</v>
      </c>
      <c r="U452">
        <f t="shared" si="134"/>
        <v>433</v>
      </c>
      <c r="V452">
        <f t="shared" si="135"/>
        <v>810.44737333223668</v>
      </c>
      <c r="Y452">
        <f t="shared" si="127"/>
        <v>3.8766252711464451</v>
      </c>
      <c r="Z452">
        <f t="shared" si="136"/>
        <v>0</v>
      </c>
      <c r="AA452">
        <f t="shared" si="128"/>
        <v>18.717824788198758</v>
      </c>
      <c r="AB452">
        <f t="shared" si="139"/>
        <v>9726246.5588611029</v>
      </c>
      <c r="AC452">
        <f t="shared" si="137"/>
        <v>9692554.4742423445</v>
      </c>
      <c r="AD452">
        <f t="shared" si="140"/>
        <v>3.8634741907154089</v>
      </c>
      <c r="AE452">
        <f t="shared" si="129"/>
        <v>18.716198724702473</v>
      </c>
      <c r="AF452">
        <f t="shared" si="138"/>
        <v>9658868.2434521746</v>
      </c>
      <c r="AG452">
        <f t="shared" si="130"/>
        <v>0</v>
      </c>
      <c r="AH452">
        <f t="shared" si="131"/>
        <v>0</v>
      </c>
    </row>
    <row r="453" spans="19:34" x14ac:dyDescent="0.25">
      <c r="S453">
        <f t="shared" si="132"/>
        <v>19</v>
      </c>
      <c r="T453">
        <f t="shared" si="133"/>
        <v>2</v>
      </c>
      <c r="U453">
        <f t="shared" si="134"/>
        <v>434</v>
      </c>
      <c r="V453">
        <f t="shared" si="135"/>
        <v>810.44737333223668</v>
      </c>
      <c r="Y453">
        <f t="shared" si="127"/>
        <v>3.850323498069713</v>
      </c>
      <c r="Z453">
        <f t="shared" si="136"/>
        <v>0</v>
      </c>
      <c r="AA453">
        <f t="shared" si="128"/>
        <v>18.714572709153853</v>
      </c>
      <c r="AB453">
        <f t="shared" si="139"/>
        <v>9658868.2434521746</v>
      </c>
      <c r="AC453">
        <f t="shared" si="137"/>
        <v>9625182.0125756972</v>
      </c>
      <c r="AD453">
        <f t="shared" si="140"/>
        <v>3.8371598063595496</v>
      </c>
      <c r="AE453">
        <f t="shared" si="129"/>
        <v>18.712945086337726</v>
      </c>
      <c r="AF453">
        <f t="shared" si="138"/>
        <v>9591501.6411413588</v>
      </c>
      <c r="AG453">
        <f t="shared" si="130"/>
        <v>0</v>
      </c>
      <c r="AH453">
        <f t="shared" si="131"/>
        <v>0</v>
      </c>
    </row>
    <row r="454" spans="19:34" x14ac:dyDescent="0.25">
      <c r="S454">
        <f t="shared" si="132"/>
        <v>19</v>
      </c>
      <c r="T454">
        <f t="shared" si="133"/>
        <v>3</v>
      </c>
      <c r="U454">
        <f t="shared" si="134"/>
        <v>435</v>
      </c>
      <c r="V454">
        <f t="shared" si="135"/>
        <v>810.44737333223668</v>
      </c>
      <c r="Y454">
        <f t="shared" ref="Y454:Y517" si="141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3.823998404365033</v>
      </c>
      <c r="Z454">
        <f t="shared" si="136"/>
        <v>0</v>
      </c>
      <c r="AA454">
        <f t="shared" si="128"/>
        <v>18.711317746633171</v>
      </c>
      <c r="AB454">
        <f t="shared" si="139"/>
        <v>9591501.6411413588</v>
      </c>
      <c r="AC454">
        <f t="shared" si="137"/>
        <v>9557821.2691974193</v>
      </c>
      <c r="AD454">
        <f t="shared" si="140"/>
        <v>3.8108370021713776</v>
      </c>
      <c r="AE454">
        <f t="shared" si="129"/>
        <v>18.709690406903992</v>
      </c>
      <c r="AF454">
        <f t="shared" si="138"/>
        <v>9524146.7556765042</v>
      </c>
      <c r="AG454">
        <f t="shared" si="130"/>
        <v>0</v>
      </c>
      <c r="AH454">
        <f t="shared" si="131"/>
        <v>0</v>
      </c>
    </row>
    <row r="455" spans="19:34" x14ac:dyDescent="0.25">
      <c r="S455">
        <f t="shared" si="132"/>
        <v>19</v>
      </c>
      <c r="T455">
        <f t="shared" si="133"/>
        <v>4</v>
      </c>
      <c r="U455">
        <f t="shared" si="134"/>
        <v>436</v>
      </c>
      <c r="V455">
        <f t="shared" si="135"/>
        <v>810.44737333223668</v>
      </c>
      <c r="Y455">
        <f t="shared" si="141"/>
        <v>3.7976778892951253</v>
      </c>
      <c r="Z455">
        <f t="shared" si="136"/>
        <v>0</v>
      </c>
      <c r="AA455">
        <f t="shared" si="128"/>
        <v>18.708063350237143</v>
      </c>
      <c r="AB455">
        <f t="shared" si="139"/>
        <v>9524146.7556765042</v>
      </c>
      <c r="AC455">
        <f t="shared" si="137"/>
        <v>9490472.2416460775</v>
      </c>
      <c r="AD455">
        <f t="shared" si="140"/>
        <v>3.7845187762197696</v>
      </c>
      <c r="AE455">
        <f t="shared" si="129"/>
        <v>18.706436293545675</v>
      </c>
      <c r="AF455">
        <f t="shared" si="138"/>
        <v>9456803.5850197393</v>
      </c>
      <c r="AG455">
        <f t="shared" si="130"/>
        <v>0</v>
      </c>
      <c r="AH455">
        <f t="shared" si="131"/>
        <v>0</v>
      </c>
    </row>
    <row r="456" spans="19:34" x14ac:dyDescent="0.25">
      <c r="S456">
        <f t="shared" si="132"/>
        <v>19</v>
      </c>
      <c r="T456">
        <f t="shared" si="133"/>
        <v>5</v>
      </c>
      <c r="U456">
        <f t="shared" si="134"/>
        <v>437</v>
      </c>
      <c r="V456">
        <f t="shared" si="135"/>
        <v>810.44737333223668</v>
      </c>
      <c r="Y456">
        <f t="shared" si="141"/>
        <v>3.7713619520636441</v>
      </c>
      <c r="Z456">
        <f t="shared" si="136"/>
        <v>0</v>
      </c>
      <c r="AA456">
        <f t="shared" si="128"/>
        <v>18.704809519867307</v>
      </c>
      <c r="AB456">
        <f t="shared" si="139"/>
        <v>9456803.5850197393</v>
      </c>
      <c r="AC456">
        <f t="shared" si="137"/>
        <v>9423134.9278839789</v>
      </c>
      <c r="AD456">
        <f t="shared" si="140"/>
        <v>3.7582051277084494</v>
      </c>
      <c r="AE456">
        <f t="shared" si="129"/>
        <v>18.703182746164323</v>
      </c>
      <c r="AF456">
        <f t="shared" si="138"/>
        <v>9389472.1271335483</v>
      </c>
      <c r="AG456">
        <f t="shared" si="130"/>
        <v>0</v>
      </c>
      <c r="AH456">
        <f t="shared" si="131"/>
        <v>0</v>
      </c>
    </row>
    <row r="457" spans="19:34" x14ac:dyDescent="0.25">
      <c r="S457">
        <f t="shared" si="132"/>
        <v>19</v>
      </c>
      <c r="T457">
        <f t="shared" si="133"/>
        <v>6</v>
      </c>
      <c r="U457">
        <f t="shared" si="134"/>
        <v>438</v>
      </c>
      <c r="V457">
        <f t="shared" si="135"/>
        <v>810.44737333223668</v>
      </c>
      <c r="Y457">
        <f t="shared" si="141"/>
        <v>3.7450505918743811</v>
      </c>
      <c r="Z457">
        <f t="shared" si="136"/>
        <v>0</v>
      </c>
      <c r="AA457">
        <f t="shared" si="128"/>
        <v>18.701556255425213</v>
      </c>
      <c r="AB457">
        <f t="shared" si="139"/>
        <v>9389472.1271335483</v>
      </c>
      <c r="AC457">
        <f t="shared" si="137"/>
        <v>9355809.3258737829</v>
      </c>
      <c r="AD457">
        <f t="shared" si="140"/>
        <v>3.7318812011581604</v>
      </c>
      <c r="AE457">
        <f t="shared" si="129"/>
        <v>18.699927927956281</v>
      </c>
      <c r="AF457">
        <f t="shared" si="138"/>
        <v>9322152.386592906</v>
      </c>
      <c r="AG457">
        <f t="shared" si="130"/>
        <v>0</v>
      </c>
      <c r="AH457">
        <f t="shared" si="131"/>
        <v>0</v>
      </c>
    </row>
    <row r="458" spans="19:34" x14ac:dyDescent="0.25">
      <c r="S458">
        <f t="shared" si="132"/>
        <v>19</v>
      </c>
      <c r="T458">
        <f t="shared" si="133"/>
        <v>7</v>
      </c>
      <c r="U458">
        <f t="shared" si="134"/>
        <v>439</v>
      </c>
      <c r="V458">
        <f t="shared" si="135"/>
        <v>810.44737333223668</v>
      </c>
      <c r="Y458">
        <f t="shared" si="141"/>
        <v>3.7187140463944863</v>
      </c>
      <c r="Z458">
        <f t="shared" si="136"/>
        <v>0</v>
      </c>
      <c r="AA458">
        <f t="shared" si="128"/>
        <v>18.698299876951392</v>
      </c>
      <c r="AB458">
        <f t="shared" si="139"/>
        <v>9322152.386592906</v>
      </c>
      <c r="AC458">
        <f t="shared" si="137"/>
        <v>9288495.4468143936</v>
      </c>
      <c r="AD458">
        <f t="shared" si="140"/>
        <v>3.7055468914361285</v>
      </c>
      <c r="AE458">
        <f t="shared" si="129"/>
        <v>18.696671825922426</v>
      </c>
      <c r="AF458">
        <f t="shared" si="138"/>
        <v>9254844.3680195846</v>
      </c>
      <c r="AG458">
        <f t="shared" si="130"/>
        <v>0</v>
      </c>
      <c r="AH458">
        <f t="shared" si="131"/>
        <v>0</v>
      </c>
    </row>
    <row r="459" spans="19:34" x14ac:dyDescent="0.25">
      <c r="S459">
        <f t="shared" si="132"/>
        <v>19</v>
      </c>
      <c r="T459">
        <f t="shared" si="133"/>
        <v>8</v>
      </c>
      <c r="U459">
        <f t="shared" si="134"/>
        <v>440</v>
      </c>
      <c r="V459">
        <f t="shared" si="135"/>
        <v>810.44737333223668</v>
      </c>
      <c r="Y459">
        <f t="shared" si="141"/>
        <v>3.6923820293921339</v>
      </c>
      <c r="Z459">
        <f t="shared" si="136"/>
        <v>0</v>
      </c>
      <c r="AA459">
        <f t="shared" si="128"/>
        <v>18.695044058400537</v>
      </c>
      <c r="AB459">
        <f t="shared" si="139"/>
        <v>9254844.3680195846</v>
      </c>
      <c r="AC459">
        <f t="shared" si="137"/>
        <v>9221193.2887144629</v>
      </c>
      <c r="AD459">
        <f t="shared" si="140"/>
        <v>3.6792171671484963</v>
      </c>
      <c r="AE459">
        <f t="shared" si="129"/>
        <v>18.693416290853964</v>
      </c>
      <c r="AF459">
        <f t="shared" si="138"/>
        <v>9187548.0693725105</v>
      </c>
      <c r="AG459">
        <f t="shared" si="130"/>
        <v>0</v>
      </c>
      <c r="AH459">
        <f t="shared" si="131"/>
        <v>0</v>
      </c>
    </row>
    <row r="460" spans="19:34" x14ac:dyDescent="0.25">
      <c r="S460">
        <f t="shared" si="132"/>
        <v>19</v>
      </c>
      <c r="T460">
        <f t="shared" si="133"/>
        <v>9</v>
      </c>
      <c r="U460">
        <f t="shared" si="134"/>
        <v>441</v>
      </c>
      <c r="V460">
        <f t="shared" si="135"/>
        <v>810.44737333223668</v>
      </c>
      <c r="Y460">
        <f t="shared" si="141"/>
        <v>3.6660545974199716</v>
      </c>
      <c r="Z460">
        <f t="shared" si="136"/>
        <v>0</v>
      </c>
      <c r="AA460">
        <f t="shared" si="128"/>
        <v>18.691788806765103</v>
      </c>
      <c r="AB460">
        <f t="shared" si="139"/>
        <v>9187548.0693725105</v>
      </c>
      <c r="AC460">
        <f t="shared" si="137"/>
        <v>9153902.8495203331</v>
      </c>
      <c r="AD460">
        <f t="shared" si="140"/>
        <v>3.6528920274918386</v>
      </c>
      <c r="AE460">
        <f t="shared" si="129"/>
        <v>18.690161322651559</v>
      </c>
      <c r="AF460">
        <f t="shared" si="138"/>
        <v>9120263.4886109643</v>
      </c>
      <c r="AG460">
        <f t="shared" si="130"/>
        <v>0</v>
      </c>
      <c r="AH460">
        <f t="shared" si="131"/>
        <v>0</v>
      </c>
    </row>
    <row r="461" spans="19:34" x14ac:dyDescent="0.25">
      <c r="S461">
        <f t="shared" si="132"/>
        <v>19</v>
      </c>
      <c r="T461">
        <f t="shared" si="133"/>
        <v>10</v>
      </c>
      <c r="U461">
        <f t="shared" si="134"/>
        <v>442</v>
      </c>
      <c r="V461">
        <f t="shared" si="135"/>
        <v>810.44737333223668</v>
      </c>
      <c r="Y461">
        <f t="shared" si="141"/>
        <v>3.6397317496796364</v>
      </c>
      <c r="Z461">
        <f t="shared" si="136"/>
        <v>0</v>
      </c>
      <c r="AA461">
        <f t="shared" si="128"/>
        <v>18.688534121946368</v>
      </c>
      <c r="AB461">
        <f t="shared" si="139"/>
        <v>9120263.4886109643</v>
      </c>
      <c r="AC461">
        <f t="shared" si="137"/>
        <v>9086624.1271914616</v>
      </c>
      <c r="AD461">
        <f t="shared" si="140"/>
        <v>3.6265585081068337</v>
      </c>
      <c r="AE461">
        <f t="shared" si="129"/>
        <v>18.686905318338813</v>
      </c>
      <c r="AF461">
        <f t="shared" si="138"/>
        <v>9052990.6294649448</v>
      </c>
      <c r="AG461">
        <f t="shared" si="130"/>
        <v>0</v>
      </c>
      <c r="AH461">
        <f t="shared" si="131"/>
        <v>0</v>
      </c>
    </row>
    <row r="462" spans="19:34" x14ac:dyDescent="0.25">
      <c r="S462">
        <f t="shared" si="132"/>
        <v>19</v>
      </c>
      <c r="T462">
        <f t="shared" si="133"/>
        <v>11</v>
      </c>
      <c r="U462">
        <f t="shared" si="134"/>
        <v>443</v>
      </c>
      <c r="V462">
        <f t="shared" si="135"/>
        <v>810.44737333223668</v>
      </c>
      <c r="Y462">
        <f t="shared" si="141"/>
        <v>3.6133855987592618</v>
      </c>
      <c r="Z462">
        <f t="shared" si="136"/>
        <v>0</v>
      </c>
      <c r="AA462">
        <f t="shared" si="128"/>
        <v>18.685276555809203</v>
      </c>
      <c r="AB462">
        <f t="shared" si="139"/>
        <v>9052990.6294649448</v>
      </c>
      <c r="AC462">
        <f t="shared" si="137"/>
        <v>9019357.1316644885</v>
      </c>
      <c r="AD462">
        <f t="shared" si="140"/>
        <v>3.6002126893827309</v>
      </c>
      <c r="AE462">
        <f t="shared" si="129"/>
        <v>18.683647793276013</v>
      </c>
      <c r="AF462">
        <f t="shared" si="138"/>
        <v>8985729.4974091519</v>
      </c>
      <c r="AG462">
        <f t="shared" si="130"/>
        <v>0</v>
      </c>
      <c r="AH462">
        <f t="shared" si="131"/>
        <v>0</v>
      </c>
    </row>
    <row r="463" spans="19:34" x14ac:dyDescent="0.25">
      <c r="S463">
        <f t="shared" si="132"/>
        <v>19</v>
      </c>
      <c r="T463">
        <f t="shared" si="133"/>
        <v>12</v>
      </c>
      <c r="U463">
        <f t="shared" si="134"/>
        <v>444</v>
      </c>
      <c r="V463">
        <f t="shared" si="135"/>
        <v>810.44737333223668</v>
      </c>
      <c r="Y463">
        <f t="shared" si="141"/>
        <v>3.5870420765246571</v>
      </c>
      <c r="Z463">
        <f t="shared" si="136"/>
        <v>0</v>
      </c>
      <c r="AA463">
        <f t="shared" si="128"/>
        <v>18.682019314695523</v>
      </c>
      <c r="AB463">
        <f t="shared" si="139"/>
        <v>8985729.4974091519</v>
      </c>
      <c r="AC463">
        <f t="shared" si="137"/>
        <v>8952101.8626426999</v>
      </c>
      <c r="AD463">
        <f t="shared" si="140"/>
        <v>3.5738714634663999</v>
      </c>
      <c r="AE463">
        <f t="shared" si="129"/>
        <v>18.680390836090282</v>
      </c>
      <c r="AF463">
        <f t="shared" si="138"/>
        <v>8918480.0903992262</v>
      </c>
      <c r="AG463">
        <f t="shared" si="130"/>
        <v>0</v>
      </c>
      <c r="AH463">
        <f t="shared" si="131"/>
        <v>0</v>
      </c>
    </row>
    <row r="464" spans="19:34" x14ac:dyDescent="0.25">
      <c r="S464">
        <f t="shared" si="132"/>
        <v>19</v>
      </c>
      <c r="T464">
        <f t="shared" si="133"/>
        <v>13</v>
      </c>
      <c r="U464">
        <f t="shared" si="134"/>
        <v>445</v>
      </c>
      <c r="V464">
        <f t="shared" si="135"/>
        <v>810.44737333223668</v>
      </c>
      <c r="Y464">
        <f t="shared" si="141"/>
        <v>3.5607031465262677</v>
      </c>
      <c r="Z464">
        <f t="shared" si="136"/>
        <v>0</v>
      </c>
      <c r="AA464">
        <f t="shared" si="128"/>
        <v>18.678762641388246</v>
      </c>
      <c r="AB464">
        <f t="shared" si="139"/>
        <v>8918480.0903992262</v>
      </c>
      <c r="AC464">
        <f t="shared" si="137"/>
        <v>8884858.3176447265</v>
      </c>
      <c r="AD464">
        <f t="shared" si="140"/>
        <v>3.5475348293859867</v>
      </c>
      <c r="AE464">
        <f t="shared" si="129"/>
        <v>18.677134446661462</v>
      </c>
      <c r="AF464">
        <f t="shared" si="138"/>
        <v>8851242.4063912444</v>
      </c>
      <c r="AG464">
        <f t="shared" si="130"/>
        <v>0</v>
      </c>
      <c r="AH464">
        <f t="shared" si="131"/>
        <v>0</v>
      </c>
    </row>
    <row r="465" spans="19:34" x14ac:dyDescent="0.25">
      <c r="S465">
        <f t="shared" si="132"/>
        <v>19</v>
      </c>
      <c r="T465">
        <f t="shared" si="133"/>
        <v>14</v>
      </c>
      <c r="U465">
        <f t="shared" si="134"/>
        <v>446</v>
      </c>
      <c r="V465">
        <f t="shared" si="135"/>
        <v>810.44737333223668</v>
      </c>
      <c r="Y465">
        <f t="shared" si="141"/>
        <v>3.5343688079635696</v>
      </c>
      <c r="Z465">
        <f t="shared" si="136"/>
        <v>0</v>
      </c>
      <c r="AA465">
        <f t="shared" si="128"/>
        <v>18.67550653578839</v>
      </c>
      <c r="AB465">
        <f t="shared" si="139"/>
        <v>8851242.4063912444</v>
      </c>
      <c r="AC465">
        <f t="shared" si="137"/>
        <v>8817626.4946268257</v>
      </c>
      <c r="AD465">
        <f t="shared" si="140"/>
        <v>3.521191666222065</v>
      </c>
      <c r="AE465">
        <f t="shared" si="129"/>
        <v>18.673877249945026</v>
      </c>
      <c r="AF465">
        <f t="shared" si="138"/>
        <v>8784016.4482914414</v>
      </c>
      <c r="AG465">
        <f t="shared" si="130"/>
        <v>0</v>
      </c>
      <c r="AH465">
        <f t="shared" si="131"/>
        <v>0</v>
      </c>
    </row>
    <row r="466" spans="19:34" x14ac:dyDescent="0.25">
      <c r="S466">
        <f t="shared" si="132"/>
        <v>19</v>
      </c>
      <c r="T466">
        <f t="shared" si="133"/>
        <v>15</v>
      </c>
      <c r="U466">
        <f t="shared" si="134"/>
        <v>447</v>
      </c>
      <c r="V466">
        <f t="shared" si="135"/>
        <v>810.44737333223668</v>
      </c>
      <c r="Y466">
        <f t="shared" si="141"/>
        <v>3.5080130006505015</v>
      </c>
      <c r="Z466">
        <f t="shared" si="136"/>
        <v>0</v>
      </c>
      <c r="AA466">
        <f t="shared" si="128"/>
        <v>18.672247775687904</v>
      </c>
      <c r="AB466">
        <f t="shared" si="139"/>
        <v>8784016.4482914414</v>
      </c>
      <c r="AC466">
        <f t="shared" si="137"/>
        <v>8750406.4022952039</v>
      </c>
      <c r="AD466">
        <f t="shared" si="140"/>
        <v>3.4948343352119191</v>
      </c>
      <c r="AE466">
        <f t="shared" si="129"/>
        <v>18.670618301447227</v>
      </c>
      <c r="AF466">
        <f t="shared" si="138"/>
        <v>8716802.2224062309</v>
      </c>
      <c r="AG466">
        <f t="shared" si="130"/>
        <v>0</v>
      </c>
      <c r="AH466">
        <f t="shared" si="131"/>
        <v>0</v>
      </c>
    </row>
    <row r="467" spans="19:34" x14ac:dyDescent="0.25">
      <c r="S467">
        <f t="shared" si="132"/>
        <v>19</v>
      </c>
      <c r="T467">
        <f t="shared" si="133"/>
        <v>16</v>
      </c>
      <c r="U467">
        <f t="shared" si="134"/>
        <v>448</v>
      </c>
      <c r="V467">
        <f t="shared" si="135"/>
        <v>810.44737333223668</v>
      </c>
      <c r="Y467">
        <f t="shared" si="141"/>
        <v>3.4816579699030381</v>
      </c>
      <c r="Z467">
        <f t="shared" si="136"/>
        <v>0</v>
      </c>
      <c r="AA467">
        <f t="shared" si="128"/>
        <v>18.668989111605764</v>
      </c>
      <c r="AB467">
        <f t="shared" si="139"/>
        <v>8716802.2224062309</v>
      </c>
      <c r="AC467">
        <f t="shared" si="137"/>
        <v>8683198.0420053396</v>
      </c>
      <c r="AD467">
        <f t="shared" si="140"/>
        <v>3.4684816043934319</v>
      </c>
      <c r="AE467">
        <f t="shared" si="129"/>
        <v>18.667359921739486</v>
      </c>
      <c r="AF467">
        <f t="shared" si="138"/>
        <v>8649599.7266879696</v>
      </c>
      <c r="AG467">
        <f t="shared" si="130"/>
        <v>0</v>
      </c>
      <c r="AH467">
        <f t="shared" si="131"/>
        <v>0</v>
      </c>
    </row>
    <row r="468" spans="19:34" x14ac:dyDescent="0.25">
      <c r="S468">
        <f t="shared" si="132"/>
        <v>19</v>
      </c>
      <c r="T468">
        <f t="shared" si="133"/>
        <v>17</v>
      </c>
      <c r="U468">
        <f t="shared" si="134"/>
        <v>449</v>
      </c>
      <c r="V468">
        <f t="shared" si="135"/>
        <v>810.44737333223668</v>
      </c>
      <c r="Y468">
        <f t="shared" si="141"/>
        <v>3.4553075386121117</v>
      </c>
      <c r="Z468">
        <f t="shared" si="136"/>
        <v>0</v>
      </c>
      <c r="AA468">
        <f t="shared" si="128"/>
        <v>18.665731016222786</v>
      </c>
      <c r="AB468">
        <f t="shared" si="139"/>
        <v>8649599.7266879696</v>
      </c>
      <c r="AC468">
        <f t="shared" si="137"/>
        <v>8616001.410858769</v>
      </c>
      <c r="AD468">
        <f t="shared" si="140"/>
        <v>3.4421334726301005</v>
      </c>
      <c r="AE468">
        <f t="shared" si="129"/>
        <v>18.66410211068127</v>
      </c>
      <c r="AF468">
        <f t="shared" si="138"/>
        <v>8582408.9590895176</v>
      </c>
      <c r="AG468">
        <f t="shared" si="130"/>
        <v>0</v>
      </c>
      <c r="AH468">
        <f t="shared" si="131"/>
        <v>0</v>
      </c>
    </row>
    <row r="469" spans="19:34" x14ac:dyDescent="0.25">
      <c r="S469">
        <f t="shared" si="132"/>
        <v>19</v>
      </c>
      <c r="T469">
        <f t="shared" si="133"/>
        <v>18</v>
      </c>
      <c r="U469">
        <f t="shared" si="134"/>
        <v>450</v>
      </c>
      <c r="V469">
        <f t="shared" si="135"/>
        <v>810.44737333223668</v>
      </c>
      <c r="Y469">
        <f t="shared" si="141"/>
        <v>3.4289617059750288</v>
      </c>
      <c r="Z469">
        <f t="shared" si="136"/>
        <v>0</v>
      </c>
      <c r="AA469">
        <f t="shared" ref="AA469:AA524" si="142">IF(AND(U469&gt;=$G$16,U469&lt;=$H$16),AH469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18.662473489439712</v>
      </c>
      <c r="AB469">
        <f t="shared" si="139"/>
        <v>8582408.9590895176</v>
      </c>
      <c r="AC469">
        <f t="shared" si="137"/>
        <v>8548816.5068085268</v>
      </c>
      <c r="AD469">
        <f t="shared" si="140"/>
        <v>3.4157806146037495</v>
      </c>
      <c r="AE469">
        <f t="shared" ref="AE469:AE524" si="143">IF(AND(U469&gt;=$G$16,U469&lt;=$H$16),0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18.66084371524493</v>
      </c>
      <c r="AF469">
        <f t="shared" si="138"/>
        <v>8515229.9217146356</v>
      </c>
      <c r="AG469">
        <f t="shared" ref="AG469:AG524" si="144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  <c r="AH469">
        <f t="shared" ref="AH469:AH524" si="145">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</f>
        <v>0</v>
      </c>
    </row>
    <row r="470" spans="19:34" x14ac:dyDescent="0.25">
      <c r="S470">
        <f t="shared" si="132"/>
        <v>19</v>
      </c>
      <c r="T470">
        <f t="shared" si="133"/>
        <v>19</v>
      </c>
      <c r="U470">
        <f t="shared" si="134"/>
        <v>451</v>
      </c>
      <c r="V470">
        <f t="shared" si="135"/>
        <v>810.44737333223668</v>
      </c>
      <c r="Y470">
        <f t="shared" si="141"/>
        <v>3.4025961911777776</v>
      </c>
      <c r="Z470">
        <f t="shared" si="136"/>
        <v>0</v>
      </c>
      <c r="AA470">
        <f t="shared" si="142"/>
        <v>18.659213529058707</v>
      </c>
      <c r="AB470">
        <f t="shared" si="139"/>
        <v>8515229.9217146356</v>
      </c>
      <c r="AC470">
        <f t="shared" si="137"/>
        <v>8481643.3373623304</v>
      </c>
      <c r="AD470">
        <f t="shared" si="140"/>
        <v>3.3894117680429154</v>
      </c>
      <c r="AE470">
        <f t="shared" si="143"/>
        <v>18.657583342908481</v>
      </c>
      <c r="AF470">
        <f t="shared" si="138"/>
        <v>8448062.6216801647</v>
      </c>
      <c r="AG470">
        <f t="shared" si="144"/>
        <v>0</v>
      </c>
      <c r="AH470">
        <f t="shared" si="145"/>
        <v>0</v>
      </c>
    </row>
    <row r="471" spans="19:34" x14ac:dyDescent="0.25">
      <c r="S471">
        <f t="shared" si="132"/>
        <v>19</v>
      </c>
      <c r="T471">
        <f t="shared" si="133"/>
        <v>20</v>
      </c>
      <c r="U471">
        <f t="shared" si="134"/>
        <v>452</v>
      </c>
      <c r="V471">
        <f t="shared" si="135"/>
        <v>810.44737333223668</v>
      </c>
      <c r="Y471">
        <f t="shared" si="141"/>
        <v>3.3762296486561669</v>
      </c>
      <c r="Z471">
        <f t="shared" si="136"/>
        <v>0</v>
      </c>
      <c r="AA471">
        <f t="shared" si="142"/>
        <v>18.655953441604868</v>
      </c>
      <c r="AB471">
        <f t="shared" si="139"/>
        <v>8448062.6216801647</v>
      </c>
      <c r="AC471">
        <f t="shared" si="137"/>
        <v>8414481.9054852761</v>
      </c>
      <c r="AD471">
        <f t="shared" si="140"/>
        <v>3.3630475290681492</v>
      </c>
      <c r="AE471">
        <f t="shared" si="143"/>
        <v>18.654323540276369</v>
      </c>
      <c r="AF471">
        <f t="shared" si="138"/>
        <v>8380907.0569351697</v>
      </c>
      <c r="AG471">
        <f t="shared" si="144"/>
        <v>0</v>
      </c>
      <c r="AH471">
        <f t="shared" si="145"/>
        <v>0</v>
      </c>
    </row>
    <row r="472" spans="19:34" x14ac:dyDescent="0.25">
      <c r="S472">
        <f t="shared" si="132"/>
        <v>19</v>
      </c>
      <c r="T472">
        <f t="shared" si="133"/>
        <v>21</v>
      </c>
      <c r="U472">
        <f t="shared" si="134"/>
        <v>453</v>
      </c>
      <c r="V472">
        <f t="shared" si="135"/>
        <v>810.44737333223668</v>
      </c>
      <c r="Y472">
        <f t="shared" si="141"/>
        <v>3.3498677128257413</v>
      </c>
      <c r="Z472">
        <f t="shared" si="136"/>
        <v>0</v>
      </c>
      <c r="AA472">
        <f t="shared" si="142"/>
        <v>18.652693923744714</v>
      </c>
      <c r="AB472">
        <f t="shared" si="139"/>
        <v>8380907.0569351697</v>
      </c>
      <c r="AC472">
        <f t="shared" si="137"/>
        <v>8347332.2078724289</v>
      </c>
      <c r="AD472">
        <f t="shared" si="140"/>
        <v>3.3366878963820987</v>
      </c>
      <c r="AE472">
        <f t="shared" si="143"/>
        <v>18.651064307188175</v>
      </c>
      <c r="AF472">
        <f t="shared" si="138"/>
        <v>8313763.2254292928</v>
      </c>
      <c r="AG472">
        <f t="shared" si="144"/>
        <v>0</v>
      </c>
      <c r="AH472">
        <f t="shared" si="145"/>
        <v>0</v>
      </c>
    </row>
    <row r="473" spans="19:34" x14ac:dyDescent="0.25">
      <c r="S473">
        <f t="shared" si="132"/>
        <v>19</v>
      </c>
      <c r="T473">
        <f t="shared" si="133"/>
        <v>22</v>
      </c>
      <c r="U473">
        <f t="shared" si="134"/>
        <v>454</v>
      </c>
      <c r="V473">
        <f t="shared" si="135"/>
        <v>810.44737333223668</v>
      </c>
      <c r="Y473">
        <f t="shared" si="141"/>
        <v>3.3235103828816319</v>
      </c>
      <c r="Z473">
        <f t="shared" si="136"/>
        <v>0</v>
      </c>
      <c r="AA473">
        <f t="shared" si="142"/>
        <v>18.649434975378725</v>
      </c>
      <c r="AB473">
        <f t="shared" si="139"/>
        <v>8313763.2254292937</v>
      </c>
      <c r="AC473">
        <f t="shared" si="137"/>
        <v>8280194.2424736116</v>
      </c>
      <c r="AD473">
        <f t="shared" si="140"/>
        <v>3.3103252922700985</v>
      </c>
      <c r="AE473">
        <f t="shared" si="143"/>
        <v>18.647804706698441</v>
      </c>
      <c r="AF473">
        <f t="shared" si="138"/>
        <v>8246631.1284851795</v>
      </c>
      <c r="AG473">
        <f t="shared" si="144"/>
        <v>0</v>
      </c>
      <c r="AH473">
        <f t="shared" si="145"/>
        <v>0</v>
      </c>
    </row>
    <row r="474" spans="19:34" x14ac:dyDescent="0.25">
      <c r="S474">
        <f t="shared" si="132"/>
        <v>19</v>
      </c>
      <c r="T474">
        <f t="shared" si="133"/>
        <v>23</v>
      </c>
      <c r="U474">
        <f t="shared" si="134"/>
        <v>455</v>
      </c>
      <c r="V474">
        <f t="shared" si="135"/>
        <v>810.44737333223668</v>
      </c>
      <c r="Y474">
        <f t="shared" si="141"/>
        <v>3.2971351093690346</v>
      </c>
      <c r="Z474">
        <f t="shared" si="136"/>
        <v>0</v>
      </c>
      <c r="AA474">
        <f t="shared" si="142"/>
        <v>18.646173808382731</v>
      </c>
      <c r="AB474">
        <f t="shared" si="139"/>
        <v>8246631.1284851795</v>
      </c>
      <c r="AC474">
        <f t="shared" si="137"/>
        <v>8213068.0156300906</v>
      </c>
      <c r="AD474">
        <f t="shared" si="140"/>
        <v>3.2839449269133709</v>
      </c>
      <c r="AE474">
        <f t="shared" si="143"/>
        <v>18.644542910122091</v>
      </c>
      <c r="AF474">
        <f t="shared" si="138"/>
        <v>8179510.7740087397</v>
      </c>
      <c r="AG474">
        <f t="shared" si="144"/>
        <v>0</v>
      </c>
      <c r="AH474">
        <f t="shared" si="145"/>
        <v>0</v>
      </c>
    </row>
    <row r="475" spans="19:34" x14ac:dyDescent="0.25">
      <c r="S475">
        <f t="shared" si="132"/>
        <v>19</v>
      </c>
      <c r="T475">
        <f t="shared" si="133"/>
        <v>24</v>
      </c>
      <c r="U475">
        <f t="shared" si="134"/>
        <v>456</v>
      </c>
      <c r="V475">
        <f t="shared" si="135"/>
        <v>810.44737333223668</v>
      </c>
      <c r="Y475">
        <f t="shared" si="141"/>
        <v>3.2707570518314175</v>
      </c>
      <c r="Z475">
        <f t="shared" si="136"/>
        <v>0</v>
      </c>
      <c r="AA475">
        <f t="shared" si="142"/>
        <v>18.64291229715635</v>
      </c>
      <c r="AB475">
        <f t="shared" si="139"/>
        <v>8179510.7740087397</v>
      </c>
      <c r="AC475">
        <f t="shared" si="137"/>
        <v>8145953.5318738585</v>
      </c>
      <c r="AD475">
        <f t="shared" si="140"/>
        <v>3.2575691765476482</v>
      </c>
      <c r="AE475">
        <f t="shared" si="143"/>
        <v>18.641281684165655</v>
      </c>
      <c r="AF475">
        <f t="shared" si="138"/>
        <v>8112402.1599457432</v>
      </c>
      <c r="AG475">
        <f t="shared" si="144"/>
        <v>0</v>
      </c>
      <c r="AH475">
        <f t="shared" si="145"/>
        <v>0</v>
      </c>
    </row>
    <row r="476" spans="19:34" x14ac:dyDescent="0.25">
      <c r="S476">
        <f t="shared" si="132"/>
        <v>20</v>
      </c>
      <c r="T476">
        <f t="shared" si="133"/>
        <v>1</v>
      </c>
      <c r="U476">
        <f t="shared" si="134"/>
        <v>457</v>
      </c>
      <c r="V476">
        <f t="shared" si="135"/>
        <v>810.44737333223668</v>
      </c>
      <c r="Y476">
        <f t="shared" si="141"/>
        <v>3.2443836082339934</v>
      </c>
      <c r="Z476">
        <f t="shared" si="136"/>
        <v>0</v>
      </c>
      <c r="AA476">
        <f t="shared" si="142"/>
        <v>18.639651356419957</v>
      </c>
      <c r="AB476">
        <f t="shared" si="139"/>
        <v>8112402.1599457432</v>
      </c>
      <c r="AC476">
        <f t="shared" si="137"/>
        <v>8078850.7875041869</v>
      </c>
      <c r="AD476">
        <f t="shared" si="140"/>
        <v>3.2311980397185582</v>
      </c>
      <c r="AE476">
        <f t="shared" si="143"/>
        <v>18.638021028649309</v>
      </c>
      <c r="AF476">
        <f t="shared" si="138"/>
        <v>8045305.2842426058</v>
      </c>
      <c r="AG476">
        <f t="shared" si="144"/>
        <v>0</v>
      </c>
      <c r="AH476">
        <f t="shared" si="145"/>
        <v>0</v>
      </c>
    </row>
    <row r="477" spans="19:34" x14ac:dyDescent="0.25">
      <c r="S477">
        <f t="shared" si="132"/>
        <v>20</v>
      </c>
      <c r="T477">
        <f t="shared" si="133"/>
        <v>2</v>
      </c>
      <c r="U477">
        <f t="shared" si="134"/>
        <v>458</v>
      </c>
      <c r="V477">
        <f t="shared" si="135"/>
        <v>810.44737333223668</v>
      </c>
      <c r="Y477">
        <f t="shared" si="141"/>
        <v>3.2180147777697119</v>
      </c>
      <c r="Z477">
        <f t="shared" si="136"/>
        <v>0</v>
      </c>
      <c r="AA477">
        <f t="shared" si="142"/>
        <v>18.636390986073767</v>
      </c>
      <c r="AB477">
        <f t="shared" si="139"/>
        <v>8045305.2842426058</v>
      </c>
      <c r="AC477">
        <f t="shared" si="137"/>
        <v>8011759.7804676732</v>
      </c>
      <c r="AD477">
        <f t="shared" si="140"/>
        <v>3.204825638157585</v>
      </c>
      <c r="AE477">
        <f t="shared" si="143"/>
        <v>18.634760216755371</v>
      </c>
      <c r="AF477">
        <f t="shared" si="138"/>
        <v>7978220.1474622861</v>
      </c>
      <c r="AG477">
        <f t="shared" si="144"/>
        <v>0</v>
      </c>
      <c r="AH477">
        <f t="shared" si="145"/>
        <v>0</v>
      </c>
    </row>
    <row r="478" spans="19:34" x14ac:dyDescent="0.25">
      <c r="S478">
        <f t="shared" si="132"/>
        <v>20</v>
      </c>
      <c r="T478">
        <f t="shared" si="133"/>
        <v>3</v>
      </c>
      <c r="U478">
        <f t="shared" si="134"/>
        <v>459</v>
      </c>
      <c r="V478">
        <f t="shared" si="135"/>
        <v>810.44737333223668</v>
      </c>
      <c r="Y478">
        <f t="shared" si="141"/>
        <v>3.191629694170536</v>
      </c>
      <c r="Z478">
        <f t="shared" si="136"/>
        <v>0</v>
      </c>
      <c r="AA478">
        <f t="shared" si="142"/>
        <v>18.63312860611099</v>
      </c>
      <c r="AB478">
        <f t="shared" si="139"/>
        <v>7978220.1474622861</v>
      </c>
      <c r="AC478">
        <f t="shared" si="137"/>
        <v>7944680.5159712862</v>
      </c>
      <c r="AD478">
        <f t="shared" si="140"/>
        <v>3.1784337507793121</v>
      </c>
      <c r="AE478">
        <f t="shared" si="143"/>
        <v>18.631496995540282</v>
      </c>
      <c r="AF478">
        <f t="shared" si="138"/>
        <v>7911146.758278341</v>
      </c>
      <c r="AG478">
        <f t="shared" si="144"/>
        <v>0</v>
      </c>
      <c r="AH478">
        <f t="shared" si="145"/>
        <v>0</v>
      </c>
    </row>
    <row r="479" spans="19:34" x14ac:dyDescent="0.25">
      <c r="S479">
        <f t="shared" si="132"/>
        <v>20</v>
      </c>
      <c r="T479">
        <f t="shared" si="133"/>
        <v>4</v>
      </c>
      <c r="U479">
        <f t="shared" si="134"/>
        <v>460</v>
      </c>
      <c r="V479">
        <f t="shared" si="135"/>
        <v>810.44737333223668</v>
      </c>
      <c r="Y479">
        <f t="shared" si="141"/>
        <v>3.1652401183945953</v>
      </c>
      <c r="Z479">
        <f t="shared" si="136"/>
        <v>0</v>
      </c>
      <c r="AA479">
        <f t="shared" si="142"/>
        <v>18.629865670713645</v>
      </c>
      <c r="AB479">
        <f t="shared" si="139"/>
        <v>7911146.758278341</v>
      </c>
      <c r="AC479">
        <f t="shared" si="137"/>
        <v>7877613.0000710562</v>
      </c>
      <c r="AD479">
        <f t="shared" si="140"/>
        <v>3.152046485807515</v>
      </c>
      <c r="AE479">
        <f t="shared" si="143"/>
        <v>18.628234345861991</v>
      </c>
      <c r="AF479">
        <f t="shared" si="138"/>
        <v>7844085.1146332379</v>
      </c>
      <c r="AG479">
        <f t="shared" si="144"/>
        <v>0</v>
      </c>
      <c r="AH479">
        <f t="shared" si="145"/>
        <v>0</v>
      </c>
    </row>
    <row r="480" spans="19:34" x14ac:dyDescent="0.25">
      <c r="S480">
        <f t="shared" si="132"/>
        <v>20</v>
      </c>
      <c r="T480">
        <f t="shared" si="133"/>
        <v>5</v>
      </c>
      <c r="U480">
        <f t="shared" si="134"/>
        <v>461</v>
      </c>
      <c r="V480">
        <f t="shared" si="135"/>
        <v>810.44737333223668</v>
      </c>
      <c r="Y480">
        <f t="shared" si="141"/>
        <v>3.1388551638222504</v>
      </c>
      <c r="Z480">
        <f t="shared" si="136"/>
        <v>0</v>
      </c>
      <c r="AA480">
        <f t="shared" si="142"/>
        <v>18.626603306704375</v>
      </c>
      <c r="AB480">
        <f t="shared" si="139"/>
        <v>7844085.114633237</v>
      </c>
      <c r="AC480">
        <f t="shared" si="137"/>
        <v>7810557.2286811695</v>
      </c>
      <c r="AD480">
        <f t="shared" si="140"/>
        <v>3.1256638416346578</v>
      </c>
      <c r="AE480">
        <f t="shared" si="143"/>
        <v>18.624972267521741</v>
      </c>
      <c r="AF480">
        <f t="shared" si="138"/>
        <v>7777035.2144701583</v>
      </c>
      <c r="AG480">
        <f t="shared" si="144"/>
        <v>0</v>
      </c>
      <c r="AH480">
        <f t="shared" si="145"/>
        <v>0</v>
      </c>
    </row>
    <row r="481" spans="19:34" x14ac:dyDescent="0.25">
      <c r="S481">
        <f t="shared" si="132"/>
        <v>20</v>
      </c>
      <c r="T481">
        <f t="shared" si="133"/>
        <v>6</v>
      </c>
      <c r="U481">
        <f t="shared" si="134"/>
        <v>462</v>
      </c>
      <c r="V481">
        <f t="shared" si="135"/>
        <v>810.44737333223668</v>
      </c>
      <c r="Y481">
        <f t="shared" si="141"/>
        <v>3.1124748296442606</v>
      </c>
      <c r="Z481">
        <f t="shared" si="136"/>
        <v>0</v>
      </c>
      <c r="AA481">
        <f t="shared" si="142"/>
        <v>18.623341513983114</v>
      </c>
      <c r="AB481">
        <f t="shared" si="139"/>
        <v>7777035.2144701583</v>
      </c>
      <c r="AC481">
        <f t="shared" si="137"/>
        <v>7743513.1997449892</v>
      </c>
      <c r="AD481">
        <f t="shared" si="140"/>
        <v>3.0992815911208869</v>
      </c>
      <c r="AE481">
        <f t="shared" si="143"/>
        <v>18.62171023785541</v>
      </c>
      <c r="AF481">
        <f t="shared" si="138"/>
        <v>7709997.0576138785</v>
      </c>
      <c r="AG481">
        <f t="shared" si="144"/>
        <v>0</v>
      </c>
      <c r="AH481">
        <f t="shared" si="145"/>
        <v>0</v>
      </c>
    </row>
    <row r="482" spans="19:34" x14ac:dyDescent="0.25">
      <c r="S482">
        <f t="shared" si="132"/>
        <v>20</v>
      </c>
      <c r="T482">
        <f t="shared" si="133"/>
        <v>7</v>
      </c>
      <c r="U482">
        <f t="shared" si="134"/>
        <v>463</v>
      </c>
      <c r="V482">
        <f t="shared" si="135"/>
        <v>810.44737333223668</v>
      </c>
      <c r="Y482">
        <f t="shared" si="141"/>
        <v>3.0860798844468071</v>
      </c>
      <c r="Z482">
        <f t="shared" si="136"/>
        <v>0</v>
      </c>
      <c r="AA482">
        <f t="shared" si="142"/>
        <v>18.620077914684401</v>
      </c>
      <c r="AB482">
        <f t="shared" si="139"/>
        <v>7709997.0576138785</v>
      </c>
      <c r="AC482">
        <f t="shared" si="137"/>
        <v>7676480.9173674462</v>
      </c>
      <c r="AD482">
        <f t="shared" si="140"/>
        <v>3.0728781785150856</v>
      </c>
      <c r="AE482">
        <f t="shared" si="143"/>
        <v>18.61844559160518</v>
      </c>
      <c r="AF482">
        <f t="shared" si="138"/>
        <v>7642970.6534840995</v>
      </c>
      <c r="AG482">
        <f t="shared" si="144"/>
        <v>0</v>
      </c>
      <c r="AH482">
        <f t="shared" si="145"/>
        <v>0</v>
      </c>
    </row>
    <row r="483" spans="19:34" x14ac:dyDescent="0.25">
      <c r="S483">
        <f t="shared" si="132"/>
        <v>20</v>
      </c>
      <c r="T483">
        <f t="shared" si="133"/>
        <v>8</v>
      </c>
      <c r="U483">
        <f t="shared" si="134"/>
        <v>464</v>
      </c>
      <c r="V483">
        <f t="shared" si="135"/>
        <v>810.44737333223668</v>
      </c>
      <c r="Y483">
        <f t="shared" si="141"/>
        <v>3.0596787872298847</v>
      </c>
      <c r="Z483">
        <f t="shared" si="136"/>
        <v>0</v>
      </c>
      <c r="AA483">
        <f t="shared" si="142"/>
        <v>18.616813554720103</v>
      </c>
      <c r="AB483">
        <f t="shared" si="139"/>
        <v>7642970.6534841005</v>
      </c>
      <c r="AC483">
        <f t="shared" si="137"/>
        <v>7609460.3890856039</v>
      </c>
      <c r="AD483">
        <f t="shared" si="140"/>
        <v>3.0464793957417711</v>
      </c>
      <c r="AE483">
        <f t="shared" si="143"/>
        <v>18.615181517809937</v>
      </c>
      <c r="AF483">
        <f t="shared" si="138"/>
        <v>7575956.0000199843</v>
      </c>
      <c r="AG483">
        <f t="shared" si="144"/>
        <v>0</v>
      </c>
      <c r="AH483">
        <f t="shared" si="145"/>
        <v>0</v>
      </c>
    </row>
    <row r="484" spans="19:34" x14ac:dyDescent="0.25">
      <c r="S484">
        <f t="shared" si="132"/>
        <v>20</v>
      </c>
      <c r="T484">
        <f t="shared" si="133"/>
        <v>9</v>
      </c>
      <c r="U484">
        <f t="shared" si="134"/>
        <v>465</v>
      </c>
      <c r="V484">
        <f t="shared" si="135"/>
        <v>810.44737333223668</v>
      </c>
      <c r="Y484">
        <f t="shared" si="141"/>
        <v>3.0332823184943876</v>
      </c>
      <c r="Z484">
        <f t="shared" si="136"/>
        <v>0</v>
      </c>
      <c r="AA484">
        <f t="shared" si="142"/>
        <v>18.613549767043743</v>
      </c>
      <c r="AB484">
        <f t="shared" si="139"/>
        <v>7575956.0000199843</v>
      </c>
      <c r="AC484">
        <f t="shared" si="137"/>
        <v>7542451.6104393052</v>
      </c>
      <c r="AD484">
        <f t="shared" si="140"/>
        <v>3.0200852410441272</v>
      </c>
      <c r="AE484">
        <f t="shared" si="143"/>
        <v>18.611918016252464</v>
      </c>
      <c r="AF484">
        <f t="shared" si="138"/>
        <v>7508953.0951614752</v>
      </c>
      <c r="AG484">
        <f t="shared" si="144"/>
        <v>0</v>
      </c>
      <c r="AH484">
        <f t="shared" si="145"/>
        <v>0</v>
      </c>
    </row>
    <row r="485" spans="19:34" x14ac:dyDescent="0.25">
      <c r="S485">
        <f t="shared" si="132"/>
        <v>20</v>
      </c>
      <c r="T485">
        <f t="shared" si="133"/>
        <v>10</v>
      </c>
      <c r="U485">
        <f t="shared" si="134"/>
        <v>466</v>
      </c>
      <c r="V485">
        <f t="shared" si="135"/>
        <v>810.44737333223668</v>
      </c>
      <c r="Y485">
        <f t="shared" si="141"/>
        <v>3.0068904774288785</v>
      </c>
      <c r="Z485">
        <f t="shared" si="136"/>
        <v>0</v>
      </c>
      <c r="AA485">
        <f t="shared" si="142"/>
        <v>18.610286551554989</v>
      </c>
      <c r="AB485">
        <f t="shared" si="139"/>
        <v>7508953.0951614752</v>
      </c>
      <c r="AC485">
        <f t="shared" si="137"/>
        <v>7475454.5793686761</v>
      </c>
      <c r="AD485">
        <f t="shared" si="140"/>
        <v>2.9936930899328313</v>
      </c>
      <c r="AE485">
        <f t="shared" si="143"/>
        <v>18.608654762428142</v>
      </c>
      <c r="AF485">
        <f t="shared" si="138"/>
        <v>7441961.9380167341</v>
      </c>
      <c r="AG485">
        <f t="shared" si="144"/>
        <v>0</v>
      </c>
      <c r="AH485">
        <f t="shared" si="145"/>
        <v>0</v>
      </c>
    </row>
    <row r="486" spans="19:34" x14ac:dyDescent="0.25">
      <c r="S486">
        <f t="shared" si="132"/>
        <v>20</v>
      </c>
      <c r="T486">
        <f t="shared" si="133"/>
        <v>11</v>
      </c>
      <c r="U486">
        <f t="shared" si="134"/>
        <v>467</v>
      </c>
      <c r="V486">
        <f t="shared" si="135"/>
        <v>810.44737333223668</v>
      </c>
      <c r="Y486">
        <f t="shared" si="141"/>
        <v>2.9804856189805835</v>
      </c>
      <c r="Z486">
        <f t="shared" si="136"/>
        <v>0</v>
      </c>
      <c r="AA486">
        <f t="shared" si="142"/>
        <v>18.607021726533766</v>
      </c>
      <c r="AB486">
        <f t="shared" si="139"/>
        <v>7441961.9380167341</v>
      </c>
      <c r="AC486">
        <f t="shared" si="137"/>
        <v>7408469.2989089731</v>
      </c>
      <c r="AD486">
        <f t="shared" si="140"/>
        <v>2.9672781489133047</v>
      </c>
      <c r="AE486">
        <f t="shared" si="143"/>
        <v>18.605388690748811</v>
      </c>
      <c r="AF486">
        <f t="shared" si="138"/>
        <v>7374982.5387300383</v>
      </c>
      <c r="AG486">
        <f t="shared" si="144"/>
        <v>0</v>
      </c>
      <c r="AH486">
        <f t="shared" si="145"/>
        <v>0</v>
      </c>
    </row>
    <row r="487" spans="19:34" x14ac:dyDescent="0.25">
      <c r="S487">
        <f t="shared" si="132"/>
        <v>20</v>
      </c>
      <c r="T487">
        <f t="shared" si="133"/>
        <v>12</v>
      </c>
      <c r="U487">
        <f t="shared" si="134"/>
        <v>468</v>
      </c>
      <c r="V487">
        <f t="shared" si="135"/>
        <v>810.44737333223668</v>
      </c>
      <c r="Y487">
        <f t="shared" si="141"/>
        <v>2.9540729971397934</v>
      </c>
      <c r="Z487">
        <f t="shared" si="136"/>
        <v>0</v>
      </c>
      <c r="AA487">
        <f t="shared" si="142"/>
        <v>18.603755941608963</v>
      </c>
      <c r="AB487">
        <f t="shared" si="139"/>
        <v>7374982.5387300383</v>
      </c>
      <c r="AC487">
        <f t="shared" si="137"/>
        <v>7341495.7780351425</v>
      </c>
      <c r="AD487">
        <f t="shared" si="140"/>
        <v>2.9408678451628183</v>
      </c>
      <c r="AE487">
        <f t="shared" si="143"/>
        <v>18.602123192443962</v>
      </c>
      <c r="AF487">
        <f t="shared" si="138"/>
        <v>7308014.89523724</v>
      </c>
      <c r="AG487">
        <f t="shared" si="144"/>
        <v>0</v>
      </c>
      <c r="AH487">
        <f t="shared" si="145"/>
        <v>0</v>
      </c>
    </row>
    <row r="488" spans="19:34" x14ac:dyDescent="0.25">
      <c r="S488">
        <f t="shared" si="132"/>
        <v>20</v>
      </c>
      <c r="T488">
        <f t="shared" si="133"/>
        <v>13</v>
      </c>
      <c r="U488">
        <f t="shared" si="134"/>
        <v>469</v>
      </c>
      <c r="V488">
        <f t="shared" si="135"/>
        <v>810.44737333223668</v>
      </c>
      <c r="Y488">
        <f t="shared" si="141"/>
        <v>2.927665011072718</v>
      </c>
      <c r="Z488">
        <f t="shared" si="136"/>
        <v>0</v>
      </c>
      <c r="AA488">
        <f t="shared" si="142"/>
        <v>18.600490729873755</v>
      </c>
      <c r="AB488">
        <f t="shared" si="139"/>
        <v>7308014.89523724</v>
      </c>
      <c r="AC488">
        <f t="shared" si="137"/>
        <v>7274534.0119234668</v>
      </c>
      <c r="AD488">
        <f t="shared" si="140"/>
        <v>2.9144621767791898</v>
      </c>
      <c r="AE488">
        <f t="shared" si="143"/>
        <v>18.598858267278395</v>
      </c>
      <c r="AF488">
        <f t="shared" si="138"/>
        <v>7241059.0054750377</v>
      </c>
      <c r="AG488">
        <f t="shared" si="144"/>
        <v>0</v>
      </c>
      <c r="AH488">
        <f t="shared" si="145"/>
        <v>0</v>
      </c>
    </row>
    <row r="489" spans="19:34" x14ac:dyDescent="0.25">
      <c r="S489">
        <f t="shared" si="132"/>
        <v>20</v>
      </c>
      <c r="T489">
        <f t="shared" si="133"/>
        <v>14</v>
      </c>
      <c r="U489">
        <f t="shared" si="134"/>
        <v>470</v>
      </c>
      <c r="V489">
        <f t="shared" si="135"/>
        <v>810.44737333223668</v>
      </c>
      <c r="Y489">
        <f t="shared" si="141"/>
        <v>2.9012616599657166</v>
      </c>
      <c r="Z489">
        <f t="shared" si="136"/>
        <v>0</v>
      </c>
      <c r="AA489">
        <f t="shared" si="142"/>
        <v>18.597226091227533</v>
      </c>
      <c r="AB489">
        <f t="shared" si="139"/>
        <v>7241059.0054750377</v>
      </c>
      <c r="AC489">
        <f t="shared" si="137"/>
        <v>7207583.9985108282</v>
      </c>
      <c r="AD489">
        <f t="shared" si="140"/>
        <v>2.888060073284342</v>
      </c>
      <c r="AE489">
        <f t="shared" si="143"/>
        <v>18.595593782893005</v>
      </c>
      <c r="AF489">
        <f t="shared" si="138"/>
        <v>7174114.8678566227</v>
      </c>
      <c r="AG489">
        <f t="shared" si="144"/>
        <v>0</v>
      </c>
      <c r="AH489">
        <f t="shared" si="145"/>
        <v>0</v>
      </c>
    </row>
    <row r="490" spans="19:34" x14ac:dyDescent="0.25">
      <c r="S490">
        <f t="shared" si="132"/>
        <v>20</v>
      </c>
      <c r="T490">
        <f t="shared" si="133"/>
        <v>15</v>
      </c>
      <c r="U490">
        <f t="shared" si="134"/>
        <v>471</v>
      </c>
      <c r="V490">
        <f t="shared" si="135"/>
        <v>810.44737333223668</v>
      </c>
      <c r="Y490">
        <f t="shared" si="141"/>
        <v>2.8748468364727495</v>
      </c>
      <c r="Z490">
        <f t="shared" si="136"/>
        <v>0</v>
      </c>
      <c r="AA490">
        <f t="shared" si="142"/>
        <v>18.593960034079757</v>
      </c>
      <c r="AB490">
        <f t="shared" si="139"/>
        <v>7174114.8678566227</v>
      </c>
      <c r="AC490">
        <f t="shared" si="137"/>
        <v>7140645.7397952788</v>
      </c>
      <c r="AD490">
        <f t="shared" si="140"/>
        <v>2.8616336006847898</v>
      </c>
      <c r="AE490">
        <f t="shared" si="143"/>
        <v>18.592326285393078</v>
      </c>
      <c r="AF490">
        <f t="shared" si="138"/>
        <v>7107182.4932292076</v>
      </c>
      <c r="AG490">
        <f t="shared" si="144"/>
        <v>0</v>
      </c>
      <c r="AH490">
        <f t="shared" si="145"/>
        <v>0</v>
      </c>
    </row>
    <row r="491" spans="19:34" x14ac:dyDescent="0.25">
      <c r="S491">
        <f t="shared" si="132"/>
        <v>20</v>
      </c>
      <c r="T491">
        <f t="shared" si="133"/>
        <v>16</v>
      </c>
      <c r="U491">
        <f t="shared" si="134"/>
        <v>472</v>
      </c>
      <c r="V491">
        <f t="shared" si="135"/>
        <v>810.44737333223668</v>
      </c>
      <c r="Y491">
        <f t="shared" si="141"/>
        <v>2.8484226868450948</v>
      </c>
      <c r="Z491">
        <f t="shared" si="136"/>
        <v>0</v>
      </c>
      <c r="AA491">
        <f t="shared" si="142"/>
        <v>18.590692823803366</v>
      </c>
      <c r="AB491">
        <f t="shared" si="139"/>
        <v>7107182.4932292076</v>
      </c>
      <c r="AC491">
        <f t="shared" si="137"/>
        <v>7073719.2461463613</v>
      </c>
      <c r="AD491">
        <f t="shared" si="140"/>
        <v>2.835211772801383</v>
      </c>
      <c r="AE491">
        <f t="shared" si="143"/>
        <v>18.589059362188429</v>
      </c>
      <c r="AF491">
        <f t="shared" si="138"/>
        <v>7040261.879525329</v>
      </c>
      <c r="AG491">
        <f t="shared" si="144"/>
        <v>0</v>
      </c>
      <c r="AH491">
        <f t="shared" si="145"/>
        <v>0</v>
      </c>
    </row>
    <row r="492" spans="19:34" x14ac:dyDescent="0.25">
      <c r="S492">
        <f t="shared" si="132"/>
        <v>20</v>
      </c>
      <c r="T492">
        <f t="shared" si="133"/>
        <v>17</v>
      </c>
      <c r="U492">
        <f t="shared" si="134"/>
        <v>473</v>
      </c>
      <c r="V492">
        <f t="shared" si="135"/>
        <v>810.44737333223668</v>
      </c>
      <c r="Y492">
        <f t="shared" si="141"/>
        <v>2.8220031802979375</v>
      </c>
      <c r="Z492">
        <f t="shared" si="136"/>
        <v>0</v>
      </c>
      <c r="AA492">
        <f t="shared" si="142"/>
        <v>18.587426187620014</v>
      </c>
      <c r="AB492">
        <f t="shared" si="139"/>
        <v>7040261.879525329</v>
      </c>
      <c r="AC492">
        <f t="shared" si="137"/>
        <v>7006804.5123876128</v>
      </c>
      <c r="AD492">
        <f t="shared" si="140"/>
        <v>2.8087945875905116</v>
      </c>
      <c r="AE492">
        <f t="shared" si="143"/>
        <v>18.585793013026375</v>
      </c>
      <c r="AF492">
        <f t="shared" si="138"/>
        <v>6973353.0246784342</v>
      </c>
      <c r="AG492">
        <f t="shared" si="144"/>
        <v>0</v>
      </c>
      <c r="AH492">
        <f t="shared" si="145"/>
        <v>0</v>
      </c>
    </row>
    <row r="493" spans="19:34" x14ac:dyDescent="0.25">
      <c r="S493">
        <f t="shared" ref="S493:S524" si="146">S469+1</f>
        <v>20</v>
      </c>
      <c r="T493">
        <f t="shared" ref="T493:T524" si="147">T469</f>
        <v>18</v>
      </c>
      <c r="U493">
        <f t="shared" si="134"/>
        <v>474</v>
      </c>
      <c r="V493">
        <f t="shared" si="135"/>
        <v>810.44737333223668</v>
      </c>
      <c r="Y493">
        <f t="shared" si="141"/>
        <v>2.7955883160154262</v>
      </c>
      <c r="Z493">
        <f t="shared" si="136"/>
        <v>0</v>
      </c>
      <c r="AA493">
        <f t="shared" si="142"/>
        <v>18.58416012542882</v>
      </c>
      <c r="AB493">
        <f t="shared" si="139"/>
        <v>6973353.0246784342</v>
      </c>
      <c r="AC493">
        <f t="shared" si="137"/>
        <v>6939901.5364526622</v>
      </c>
      <c r="AD493">
        <f t="shared" si="140"/>
        <v>2.7823820442363956</v>
      </c>
      <c r="AE493">
        <f t="shared" si="143"/>
        <v>18.582527237806048</v>
      </c>
      <c r="AF493">
        <f t="shared" si="138"/>
        <v>6906455.9266223321</v>
      </c>
      <c r="AG493">
        <f t="shared" si="144"/>
        <v>0</v>
      </c>
      <c r="AH493">
        <f t="shared" si="145"/>
        <v>0</v>
      </c>
    </row>
    <row r="494" spans="19:34" x14ac:dyDescent="0.25">
      <c r="S494">
        <f t="shared" si="146"/>
        <v>20</v>
      </c>
      <c r="T494">
        <f t="shared" si="147"/>
        <v>19</v>
      </c>
      <c r="U494">
        <f t="shared" si="134"/>
        <v>475</v>
      </c>
      <c r="V494">
        <f t="shared" si="135"/>
        <v>810.44737333223668</v>
      </c>
      <c r="Y494">
        <f t="shared" si="141"/>
        <v>2.7691634756189156</v>
      </c>
      <c r="Z494">
        <f t="shared" si="136"/>
        <v>0</v>
      </c>
      <c r="AA494">
        <f t="shared" si="142"/>
        <v>18.58089282974241</v>
      </c>
      <c r="AB494">
        <f t="shared" si="139"/>
        <v>6906455.9266223321</v>
      </c>
      <c r="AC494">
        <f t="shared" si="137"/>
        <v>6873010.3195287958</v>
      </c>
      <c r="AD494">
        <f t="shared" si="140"/>
        <v>2.755944472535139</v>
      </c>
      <c r="AE494">
        <f t="shared" si="143"/>
        <v>18.579258367959248</v>
      </c>
      <c r="AF494">
        <f t="shared" si="138"/>
        <v>6839570.5964976791</v>
      </c>
      <c r="AG494">
        <f t="shared" si="144"/>
        <v>0</v>
      </c>
      <c r="AH494">
        <f t="shared" si="145"/>
        <v>0</v>
      </c>
    </row>
    <row r="495" spans="19:34" x14ac:dyDescent="0.25">
      <c r="S495">
        <f t="shared" si="146"/>
        <v>20</v>
      </c>
      <c r="T495">
        <f t="shared" si="147"/>
        <v>20</v>
      </c>
      <c r="U495">
        <f t="shared" si="134"/>
        <v>476</v>
      </c>
      <c r="V495">
        <f t="shared" si="135"/>
        <v>810.44737333223668</v>
      </c>
      <c r="Y495">
        <f t="shared" si="141"/>
        <v>2.7427277950613904</v>
      </c>
      <c r="Z495">
        <f t="shared" si="136"/>
        <v>0</v>
      </c>
      <c r="AA495">
        <f t="shared" si="142"/>
        <v>18.577624193725811</v>
      </c>
      <c r="AB495">
        <f t="shared" si="139"/>
        <v>6839570.5964976791</v>
      </c>
      <c r="AC495">
        <f t="shared" si="137"/>
        <v>6806130.8729489725</v>
      </c>
      <c r="AD495">
        <f t="shared" si="140"/>
        <v>2.7295111173830704</v>
      </c>
      <c r="AE495">
        <f t="shared" si="143"/>
        <v>18.575990019467081</v>
      </c>
      <c r="AF495">
        <f t="shared" si="138"/>
        <v>6772697.0324275978</v>
      </c>
      <c r="AG495">
        <f t="shared" si="144"/>
        <v>0</v>
      </c>
      <c r="AH495">
        <f t="shared" si="145"/>
        <v>0</v>
      </c>
    </row>
    <row r="496" spans="19:34" x14ac:dyDescent="0.25">
      <c r="S496">
        <f t="shared" si="146"/>
        <v>20</v>
      </c>
      <c r="T496">
        <f t="shared" si="147"/>
        <v>21</v>
      </c>
      <c r="U496">
        <f t="shared" si="134"/>
        <v>477</v>
      </c>
      <c r="V496">
        <f t="shared" si="135"/>
        <v>810.44737333223668</v>
      </c>
      <c r="Y496">
        <f t="shared" si="141"/>
        <v>2.7162967649056724</v>
      </c>
      <c r="Z496">
        <f t="shared" si="136"/>
        <v>0</v>
      </c>
      <c r="AA496">
        <f t="shared" si="142"/>
        <v>18.574356132707493</v>
      </c>
      <c r="AB496">
        <f t="shared" si="139"/>
        <v>6772697.0324275987</v>
      </c>
      <c r="AC496">
        <f t="shared" si="137"/>
        <v>6739263.1913887253</v>
      </c>
      <c r="AD496">
        <f t="shared" si="140"/>
        <v>2.7030824122237389</v>
      </c>
      <c r="AE496">
        <f t="shared" si="143"/>
        <v>18.572722245922613</v>
      </c>
      <c r="AF496">
        <f t="shared" si="138"/>
        <v>6705835.2323422777</v>
      </c>
      <c r="AG496">
        <f t="shared" si="144"/>
        <v>0</v>
      </c>
      <c r="AH496">
        <f t="shared" si="145"/>
        <v>0</v>
      </c>
    </row>
    <row r="497" spans="19:34" x14ac:dyDescent="0.25">
      <c r="S497">
        <f t="shared" si="146"/>
        <v>20</v>
      </c>
      <c r="T497">
        <f t="shared" si="147"/>
        <v>22</v>
      </c>
      <c r="U497">
        <f t="shared" si="134"/>
        <v>478</v>
      </c>
      <c r="V497">
        <f t="shared" si="135"/>
        <v>810.44737333223668</v>
      </c>
      <c r="Y497">
        <f t="shared" si="141"/>
        <v>2.6898703843336915</v>
      </c>
      <c r="Z497">
        <f t="shared" si="136"/>
        <v>0</v>
      </c>
      <c r="AA497">
        <f t="shared" si="142"/>
        <v>18.571088646586304</v>
      </c>
      <c r="AB497">
        <f t="shared" si="139"/>
        <v>6705835.2323422777</v>
      </c>
      <c r="AC497">
        <f t="shared" si="137"/>
        <v>6672407.2727784226</v>
      </c>
      <c r="AD497">
        <f t="shared" si="140"/>
        <v>2.6766583562391446</v>
      </c>
      <c r="AE497">
        <f t="shared" si="143"/>
        <v>18.569455047224707</v>
      </c>
      <c r="AF497">
        <f t="shared" si="138"/>
        <v>6638985.1941722687</v>
      </c>
      <c r="AG497">
        <f t="shared" si="144"/>
        <v>0</v>
      </c>
      <c r="AH497">
        <f t="shared" si="145"/>
        <v>0</v>
      </c>
    </row>
    <row r="498" spans="19:34" x14ac:dyDescent="0.25">
      <c r="S498">
        <f t="shared" si="146"/>
        <v>20</v>
      </c>
      <c r="T498">
        <f t="shared" si="147"/>
        <v>23</v>
      </c>
      <c r="U498">
        <f t="shared" si="134"/>
        <v>479</v>
      </c>
      <c r="V498">
        <f t="shared" si="135"/>
        <v>810.44737333223668</v>
      </c>
      <c r="Y498">
        <f t="shared" si="141"/>
        <v>2.6634354751360951</v>
      </c>
      <c r="Z498">
        <f t="shared" si="136"/>
        <v>0</v>
      </c>
      <c r="AA498">
        <f t="shared" si="142"/>
        <v>18.567820105944396</v>
      </c>
      <c r="AB498">
        <f t="shared" si="139"/>
        <v>6638985.1941722687</v>
      </c>
      <c r="AC498">
        <f t="shared" si="137"/>
        <v>6605563.1179815689</v>
      </c>
      <c r="AD498">
        <f t="shared" si="140"/>
        <v>2.6502107031914006</v>
      </c>
      <c r="AE498">
        <f t="shared" si="143"/>
        <v>18.566184930871234</v>
      </c>
      <c r="AF498">
        <f t="shared" si="138"/>
        <v>6572146.9284211323</v>
      </c>
      <c r="AG498">
        <f t="shared" si="144"/>
        <v>0</v>
      </c>
      <c r="AH498">
        <f t="shared" si="145"/>
        <v>0</v>
      </c>
    </row>
    <row r="499" spans="19:34" x14ac:dyDescent="0.25">
      <c r="S499">
        <f t="shared" si="146"/>
        <v>20</v>
      </c>
      <c r="T499">
        <f t="shared" si="147"/>
        <v>24</v>
      </c>
      <c r="U499">
        <f t="shared" si="134"/>
        <v>480</v>
      </c>
      <c r="V499">
        <f t="shared" si="135"/>
        <v>810.44737333223668</v>
      </c>
      <c r="Y499">
        <f t="shared" si="141"/>
        <v>2.6369882605257828</v>
      </c>
      <c r="Z499">
        <f t="shared" si="136"/>
        <v>0</v>
      </c>
      <c r="AA499">
        <f t="shared" si="142"/>
        <v>18.564550043801457</v>
      </c>
      <c r="AB499">
        <f t="shared" si="139"/>
        <v>6572146.9284211332</v>
      </c>
      <c r="AC499">
        <f t="shared" si="137"/>
        <v>6538730.7383422907</v>
      </c>
      <c r="AD499">
        <f t="shared" si="140"/>
        <v>2.6237658176550371</v>
      </c>
      <c r="AE499">
        <f t="shared" si="143"/>
        <v>18.562915156706318</v>
      </c>
      <c r="AF499">
        <f t="shared" si="138"/>
        <v>6505320.4338569902</v>
      </c>
      <c r="AG499">
        <f t="shared" si="144"/>
        <v>0</v>
      </c>
      <c r="AH499">
        <f t="shared" si="145"/>
        <v>0</v>
      </c>
    </row>
    <row r="500" spans="19:34" x14ac:dyDescent="0.25">
      <c r="S500">
        <f t="shared" si="146"/>
        <v>21</v>
      </c>
      <c r="T500">
        <f t="shared" si="147"/>
        <v>1</v>
      </c>
      <c r="U500">
        <f t="shared" ref="U500:U524" si="148">(S500-1)*24+T500</f>
        <v>481</v>
      </c>
      <c r="V500">
        <f t="shared" ref="V500:V524" si="149">V499</f>
        <v>810.44737333223668</v>
      </c>
      <c r="Y500">
        <f t="shared" si="141"/>
        <v>2.6105457036531474</v>
      </c>
      <c r="Z500">
        <f t="shared" ref="Z500:Z524" si="150">(V501-V500)*43560/3600</f>
        <v>0</v>
      </c>
      <c r="AA500">
        <f t="shared" si="142"/>
        <v>18.56128055756384</v>
      </c>
      <c r="AB500">
        <f t="shared" si="139"/>
        <v>6505320.4338569902</v>
      </c>
      <c r="AC500">
        <f t="shared" ref="AC500:AC524" si="151">MAX(0,AB500+(Z500-AA500)*1800)</f>
        <v>6471910.1288533751</v>
      </c>
      <c r="AD500">
        <f t="shared" si="140"/>
        <v>2.5973255894461658</v>
      </c>
      <c r="AE500">
        <f t="shared" si="143"/>
        <v>18.559645958396008</v>
      </c>
      <c r="AF500">
        <f t="shared" ref="AF500:AF524" si="152">MAX(0,AB500+(Z500-AE500)*3600)</f>
        <v>6438505.708406765</v>
      </c>
      <c r="AG500">
        <f t="shared" si="144"/>
        <v>0</v>
      </c>
      <c r="AH500">
        <f t="shared" si="145"/>
        <v>0</v>
      </c>
    </row>
    <row r="501" spans="19:34" x14ac:dyDescent="0.25">
      <c r="S501">
        <f t="shared" si="146"/>
        <v>21</v>
      </c>
      <c r="T501">
        <f t="shared" si="147"/>
        <v>2</v>
      </c>
      <c r="U501">
        <f t="shared" si="148"/>
        <v>482</v>
      </c>
      <c r="V501">
        <f t="shared" si="149"/>
        <v>810.44737333223668</v>
      </c>
      <c r="Y501">
        <f t="shared" si="141"/>
        <v>2.5841078036978935</v>
      </c>
      <c r="Z501">
        <f t="shared" si="150"/>
        <v>0</v>
      </c>
      <c r="AA501">
        <f t="shared" si="142"/>
        <v>18.558011647130122</v>
      </c>
      <c r="AB501">
        <f t="shared" si="139"/>
        <v>6438505.708406765</v>
      </c>
      <c r="AC501">
        <f t="shared" si="151"/>
        <v>6405101.2874419307</v>
      </c>
      <c r="AD501">
        <f t="shared" si="140"/>
        <v>2.5708900177445653</v>
      </c>
      <c r="AE501">
        <f t="shared" si="143"/>
        <v>18.556377335838885</v>
      </c>
      <c r="AF501">
        <f t="shared" si="152"/>
        <v>6371702.7499977453</v>
      </c>
      <c r="AG501">
        <f t="shared" si="144"/>
        <v>0</v>
      </c>
      <c r="AH501">
        <f t="shared" si="145"/>
        <v>0</v>
      </c>
    </row>
    <row r="502" spans="19:34" x14ac:dyDescent="0.25">
      <c r="S502">
        <f t="shared" si="146"/>
        <v>21</v>
      </c>
      <c r="T502">
        <f t="shared" si="147"/>
        <v>3</v>
      </c>
      <c r="U502">
        <f t="shared" si="148"/>
        <v>483</v>
      </c>
      <c r="V502">
        <f t="shared" si="149"/>
        <v>810.44737333223668</v>
      </c>
      <c r="Y502">
        <f t="shared" si="141"/>
        <v>2.5576627734713404</v>
      </c>
      <c r="Z502">
        <f t="shared" si="150"/>
        <v>0</v>
      </c>
      <c r="AA502">
        <f t="shared" si="142"/>
        <v>18.554741855075008</v>
      </c>
      <c r="AB502">
        <f t="shared" si="139"/>
        <v>6371702.7499977453</v>
      </c>
      <c r="AC502">
        <f t="shared" si="151"/>
        <v>6338304.2146586105</v>
      </c>
      <c r="AD502">
        <f t="shared" si="140"/>
        <v>2.5444322311107404</v>
      </c>
      <c r="AE502">
        <f t="shared" si="143"/>
        <v>18.553105966519581</v>
      </c>
      <c r="AF502">
        <f t="shared" si="152"/>
        <v>6304911.5685182745</v>
      </c>
      <c r="AG502">
        <f t="shared" si="144"/>
        <v>0</v>
      </c>
      <c r="AH502">
        <f t="shared" si="145"/>
        <v>0</v>
      </c>
    </row>
    <row r="503" spans="19:34" x14ac:dyDescent="0.25">
      <c r="S503">
        <f t="shared" si="146"/>
        <v>21</v>
      </c>
      <c r="T503">
        <f t="shared" si="147"/>
        <v>4</v>
      </c>
      <c r="U503">
        <f t="shared" si="148"/>
        <v>484</v>
      </c>
      <c r="V503">
        <f t="shared" si="149"/>
        <v>810.44737333223668</v>
      </c>
      <c r="Y503">
        <f t="shared" si="141"/>
        <v>2.5312040217055642</v>
      </c>
      <c r="Z503">
        <f t="shared" si="150"/>
        <v>0</v>
      </c>
      <c r="AA503">
        <f t="shared" si="142"/>
        <v>18.551470366422098</v>
      </c>
      <c r="AB503">
        <f t="shared" si="139"/>
        <v>6304911.5685182745</v>
      </c>
      <c r="AC503">
        <f t="shared" si="151"/>
        <v>6271518.9218587149</v>
      </c>
      <c r="AD503">
        <f t="shared" si="140"/>
        <v>2.5179758120947024</v>
      </c>
      <c r="AE503">
        <f t="shared" si="143"/>
        <v>18.549834766299185</v>
      </c>
      <c r="AF503">
        <f t="shared" si="152"/>
        <v>6238132.1633595973</v>
      </c>
      <c r="AG503">
        <f t="shared" si="144"/>
        <v>0</v>
      </c>
      <c r="AH503">
        <f t="shared" si="145"/>
        <v>0</v>
      </c>
    </row>
    <row r="504" spans="19:34" x14ac:dyDescent="0.25">
      <c r="S504">
        <f t="shared" si="146"/>
        <v>21</v>
      </c>
      <c r="T504">
        <f t="shared" si="147"/>
        <v>5</v>
      </c>
      <c r="U504">
        <f t="shared" si="148"/>
        <v>485</v>
      </c>
      <c r="V504">
        <f t="shared" si="149"/>
        <v>810.44737333223668</v>
      </c>
      <c r="Y504">
        <f t="shared" si="141"/>
        <v>2.5047499350279288</v>
      </c>
      <c r="Z504">
        <f t="shared" si="150"/>
        <v>0</v>
      </c>
      <c r="AA504">
        <f t="shared" si="142"/>
        <v>18.548199454583362</v>
      </c>
      <c r="AB504">
        <f t="shared" si="139"/>
        <v>6238132.1633595973</v>
      </c>
      <c r="AC504">
        <f t="shared" si="151"/>
        <v>6204745.4043413475</v>
      </c>
      <c r="AD504">
        <f t="shared" si="140"/>
        <v>2.4915240577555049</v>
      </c>
      <c r="AE504">
        <f t="shared" si="143"/>
        <v>18.546564142842104</v>
      </c>
      <c r="AF504">
        <f t="shared" si="152"/>
        <v>6171364.5324453656</v>
      </c>
      <c r="AG504">
        <f t="shared" si="144"/>
        <v>0</v>
      </c>
      <c r="AH504">
        <f t="shared" si="145"/>
        <v>0</v>
      </c>
    </row>
    <row r="505" spans="19:34" x14ac:dyDescent="0.25">
      <c r="S505">
        <f t="shared" si="146"/>
        <v>21</v>
      </c>
      <c r="T505">
        <f t="shared" si="147"/>
        <v>6</v>
      </c>
      <c r="U505">
        <f t="shared" si="148"/>
        <v>486</v>
      </c>
      <c r="V505">
        <f t="shared" si="149"/>
        <v>810.44737333223668</v>
      </c>
      <c r="Y505">
        <f t="shared" si="141"/>
        <v>2.4783005126159057</v>
      </c>
      <c r="Z505">
        <f t="shared" si="150"/>
        <v>0</v>
      </c>
      <c r="AA505">
        <f t="shared" si="142"/>
        <v>18.544929119457088</v>
      </c>
      <c r="AB505">
        <f t="shared" si="139"/>
        <v>6171364.5324453656</v>
      </c>
      <c r="AC505">
        <f t="shared" si="151"/>
        <v>6137983.6600303426</v>
      </c>
      <c r="AD505">
        <f t="shared" si="140"/>
        <v>2.4650769672706927</v>
      </c>
      <c r="AE505">
        <f t="shared" si="143"/>
        <v>18.543294096046647</v>
      </c>
      <c r="AF505">
        <f t="shared" si="152"/>
        <v>6104608.6736995978</v>
      </c>
      <c r="AG505">
        <f t="shared" si="144"/>
        <v>0</v>
      </c>
      <c r="AH505">
        <f t="shared" si="145"/>
        <v>0</v>
      </c>
    </row>
    <row r="506" spans="19:34" x14ac:dyDescent="0.25">
      <c r="S506">
        <f t="shared" si="146"/>
        <v>21</v>
      </c>
      <c r="T506">
        <f t="shared" si="147"/>
        <v>7</v>
      </c>
      <c r="U506">
        <f t="shared" si="148"/>
        <v>487</v>
      </c>
      <c r="V506">
        <f t="shared" si="149"/>
        <v>810.44737333223668</v>
      </c>
      <c r="Y506">
        <f t="shared" si="141"/>
        <v>2.4518453089895811</v>
      </c>
      <c r="Z506">
        <f t="shared" si="150"/>
        <v>0</v>
      </c>
      <c r="AA506">
        <f t="shared" si="142"/>
        <v>18.541658069513385</v>
      </c>
      <c r="AB506">
        <f t="shared" ref="AB506:AB524" si="153">VLOOKUP($Y506,$C$20:$H$120,6)+($Y506-VLOOKUP(VLOOKUP($Y506,$C$20:$N$120,12),$A$20:$C$120,3,FALSE))*(VLOOKUP(VLOOKUP($Y506,$C$20:$N$120,12)+1,$A$20:$H$120,8,FALSE)-VLOOKUP($Y506,$C$20:$H$120,6))/(VLOOKUP(VLOOKUP($Y506,$C$20:$N$120,12)+1,$A$20:$C$120,3,FALSE)-VLOOKUP(VLOOKUP($Y506,$C$20:$N$120,12),$A$20:$C$120,3,FALSE))</f>
        <v>6104608.6736995969</v>
      </c>
      <c r="AC506">
        <f t="shared" si="151"/>
        <v>6071233.6891744724</v>
      </c>
      <c r="AD506">
        <f t="shared" ref="AD506:AD524" si="154">VLOOKUP($AC506,$H$20:$I$120,2)+($AC506-VLOOKUP(VLOOKUP($AC506,$H$20:$N$120,7),$A$20:$H$120,8,FALSE))*(VLOOKUP(VLOOKUP($AC506,$H$20:$N$120,7)+1,$A$20:$I$120,9,FALSE)-VLOOKUP($AC506,$H$20:$I$120,2))/(VLOOKUP(VLOOKUP($AC506,$H$20:$N$120,7)+1,$A$20:$H$120,8,FALSE)-VLOOKUP(VLOOKUP($AC506,$H$20:$N$120,7),$A$20:$H$120,8,FALSE))</f>
        <v>2.438608994668257</v>
      </c>
      <c r="AE506">
        <f t="shared" si="143"/>
        <v>18.540021467284681</v>
      </c>
      <c r="AF506">
        <f t="shared" si="152"/>
        <v>6037864.5964173721</v>
      </c>
      <c r="AG506">
        <f t="shared" si="144"/>
        <v>0</v>
      </c>
      <c r="AH506">
        <f t="shared" si="145"/>
        <v>0</v>
      </c>
    </row>
    <row r="507" spans="19:34" x14ac:dyDescent="0.25">
      <c r="S507">
        <f t="shared" si="146"/>
        <v>21</v>
      </c>
      <c r="T507">
        <f t="shared" si="147"/>
        <v>8</v>
      </c>
      <c r="U507">
        <f t="shared" si="148"/>
        <v>488</v>
      </c>
      <c r="V507">
        <f t="shared" si="149"/>
        <v>810.44737333223668</v>
      </c>
      <c r="Y507">
        <f t="shared" si="141"/>
        <v>2.4253750169860231</v>
      </c>
      <c r="Z507">
        <f t="shared" si="150"/>
        <v>0</v>
      </c>
      <c r="AA507">
        <f t="shared" si="142"/>
        <v>18.538385153969394</v>
      </c>
      <c r="AB507">
        <f t="shared" si="153"/>
        <v>6037864.596417373</v>
      </c>
      <c r="AC507">
        <f t="shared" si="151"/>
        <v>6004495.5031402279</v>
      </c>
      <c r="AD507">
        <f t="shared" si="154"/>
        <v>2.4121410390975426</v>
      </c>
      <c r="AE507">
        <f t="shared" si="143"/>
        <v>18.536748840628604</v>
      </c>
      <c r="AF507">
        <f t="shared" si="152"/>
        <v>5971132.3005911103</v>
      </c>
      <c r="AG507">
        <f t="shared" si="144"/>
        <v>0</v>
      </c>
      <c r="AH507">
        <f t="shared" si="145"/>
        <v>0</v>
      </c>
    </row>
    <row r="508" spans="19:34" x14ac:dyDescent="0.25">
      <c r="S508">
        <f t="shared" si="146"/>
        <v>21</v>
      </c>
      <c r="T508">
        <f t="shared" si="147"/>
        <v>9</v>
      </c>
      <c r="U508">
        <f t="shared" si="148"/>
        <v>489</v>
      </c>
      <c r="V508">
        <f t="shared" si="149"/>
        <v>810.44737333223668</v>
      </c>
      <c r="Y508">
        <f t="shared" si="141"/>
        <v>2.3989093974356961</v>
      </c>
      <c r="Z508">
        <f t="shared" si="150"/>
        <v>0</v>
      </c>
      <c r="AA508">
        <f t="shared" si="142"/>
        <v>18.535112816150228</v>
      </c>
      <c r="AB508">
        <f t="shared" si="153"/>
        <v>5971132.3005911103</v>
      </c>
      <c r="AC508">
        <f t="shared" si="151"/>
        <v>5937769.0975220399</v>
      </c>
      <c r="AD508">
        <f t="shared" si="154"/>
        <v>2.3856777555676394</v>
      </c>
      <c r="AE508">
        <f t="shared" si="143"/>
        <v>18.533476791646354</v>
      </c>
      <c r="AF508">
        <f t="shared" si="152"/>
        <v>5904411.7841411838</v>
      </c>
      <c r="AG508">
        <f t="shared" si="144"/>
        <v>0</v>
      </c>
      <c r="AH508">
        <f t="shared" si="145"/>
        <v>0</v>
      </c>
    </row>
    <row r="509" spans="19:34" x14ac:dyDescent="0.25">
      <c r="S509">
        <f t="shared" si="146"/>
        <v>21</v>
      </c>
      <c r="T509">
        <f t="shared" si="147"/>
        <v>10</v>
      </c>
      <c r="U509">
        <f t="shared" si="148"/>
        <v>490</v>
      </c>
      <c r="V509">
        <f t="shared" si="149"/>
        <v>810.44737333223668</v>
      </c>
      <c r="Y509">
        <f t="shared" si="141"/>
        <v>2.3724484495138332</v>
      </c>
      <c r="Z509">
        <f t="shared" si="150"/>
        <v>0</v>
      </c>
      <c r="AA509">
        <f t="shared" si="142"/>
        <v>18.531841055953908</v>
      </c>
      <c r="AB509">
        <f t="shared" si="153"/>
        <v>5904411.7841411838</v>
      </c>
      <c r="AC509">
        <f t="shared" si="151"/>
        <v>5871054.4702404672</v>
      </c>
      <c r="AD509">
        <f t="shared" si="154"/>
        <v>2.3592191432538532</v>
      </c>
      <c r="AE509">
        <f t="shared" si="143"/>
        <v>18.530205320235968</v>
      </c>
      <c r="AF509">
        <f t="shared" si="152"/>
        <v>5837703.0449883342</v>
      </c>
      <c r="AG509">
        <f t="shared" si="144"/>
        <v>0</v>
      </c>
      <c r="AH509">
        <f t="shared" si="145"/>
        <v>0</v>
      </c>
    </row>
    <row r="510" spans="19:34" x14ac:dyDescent="0.25">
      <c r="S510">
        <f t="shared" si="146"/>
        <v>21</v>
      </c>
      <c r="T510">
        <f t="shared" si="147"/>
        <v>11</v>
      </c>
      <c r="U510">
        <f t="shared" si="148"/>
        <v>491</v>
      </c>
      <c r="V510">
        <f t="shared" si="149"/>
        <v>810.44737333223668</v>
      </c>
      <c r="Y510">
        <f t="shared" si="141"/>
        <v>2.3459830199735725</v>
      </c>
      <c r="Z510">
        <f t="shared" si="150"/>
        <v>0</v>
      </c>
      <c r="AA510">
        <f t="shared" si="142"/>
        <v>18.528568741628508</v>
      </c>
      <c r="AB510">
        <f t="shared" si="153"/>
        <v>5837703.0449883342</v>
      </c>
      <c r="AC510">
        <f t="shared" si="151"/>
        <v>5804351.6212534029</v>
      </c>
      <c r="AD510">
        <f t="shared" si="154"/>
        <v>2.3327409321569363</v>
      </c>
      <c r="AE510">
        <f t="shared" si="143"/>
        <v>18.526931425536787</v>
      </c>
      <c r="AF510">
        <f t="shared" si="152"/>
        <v>5771006.0918564014</v>
      </c>
      <c r="AG510">
        <f t="shared" si="144"/>
        <v>0</v>
      </c>
      <c r="AH510">
        <f t="shared" si="145"/>
        <v>0</v>
      </c>
    </row>
    <row r="511" spans="19:34" x14ac:dyDescent="0.25">
      <c r="S511">
        <f t="shared" si="146"/>
        <v>21</v>
      </c>
      <c r="T511">
        <f t="shared" si="147"/>
        <v>12</v>
      </c>
      <c r="U511">
        <f t="shared" si="148"/>
        <v>492</v>
      </c>
      <c r="V511">
        <f t="shared" si="149"/>
        <v>810.44737333223668</v>
      </c>
      <c r="Y511">
        <f t="shared" si="141"/>
        <v>2.3195011846703895</v>
      </c>
      <c r="Z511">
        <f t="shared" si="150"/>
        <v>0</v>
      </c>
      <c r="AA511">
        <f t="shared" si="142"/>
        <v>18.525294398814854</v>
      </c>
      <c r="AB511">
        <f t="shared" si="153"/>
        <v>5771006.0918564014</v>
      </c>
      <c r="AC511">
        <f t="shared" si="151"/>
        <v>5737660.5619385345</v>
      </c>
      <c r="AD511">
        <f t="shared" si="154"/>
        <v>2.3062614369770342</v>
      </c>
      <c r="AE511">
        <f t="shared" si="143"/>
        <v>18.523657372067348</v>
      </c>
      <c r="AF511">
        <f t="shared" si="152"/>
        <v>5704320.9253169587</v>
      </c>
      <c r="AG511">
        <f t="shared" si="144"/>
        <v>0</v>
      </c>
      <c r="AH511">
        <f t="shared" si="145"/>
        <v>0</v>
      </c>
    </row>
    <row r="512" spans="19:34" x14ac:dyDescent="0.25">
      <c r="S512">
        <f t="shared" si="146"/>
        <v>21</v>
      </c>
      <c r="T512">
        <f t="shared" si="147"/>
        <v>13</v>
      </c>
      <c r="U512">
        <f t="shared" si="148"/>
        <v>493</v>
      </c>
      <c r="V512">
        <f t="shared" si="149"/>
        <v>810.44737333223668</v>
      </c>
      <c r="Y512">
        <f t="shared" si="141"/>
        <v>2.2930240292001889</v>
      </c>
      <c r="Z512">
        <f t="shared" si="150"/>
        <v>0</v>
      </c>
      <c r="AA512">
        <f t="shared" si="142"/>
        <v>18.522020634638491</v>
      </c>
      <c r="AB512">
        <f t="shared" si="153"/>
        <v>5704320.9253169587</v>
      </c>
      <c r="AC512">
        <f t="shared" si="151"/>
        <v>5670981.2881746097</v>
      </c>
      <c r="AD512">
        <f t="shared" si="154"/>
        <v>2.2797866212165721</v>
      </c>
      <c r="AE512">
        <f t="shared" si="143"/>
        <v>18.520383897184068</v>
      </c>
      <c r="AF512">
        <f t="shared" si="152"/>
        <v>5637647.5432870956</v>
      </c>
      <c r="AG512">
        <f t="shared" si="144"/>
        <v>0</v>
      </c>
      <c r="AH512">
        <f t="shared" si="145"/>
        <v>0</v>
      </c>
    </row>
    <row r="513" spans="19:34" x14ac:dyDescent="0.25">
      <c r="S513">
        <f t="shared" si="146"/>
        <v>21</v>
      </c>
      <c r="T513">
        <f t="shared" si="147"/>
        <v>14</v>
      </c>
      <c r="U513">
        <f t="shared" si="148"/>
        <v>494</v>
      </c>
      <c r="V513">
        <f t="shared" si="149"/>
        <v>810.44737333223668</v>
      </c>
      <c r="Y513">
        <f t="shared" si="141"/>
        <v>2.2665515527359577</v>
      </c>
      <c r="Z513">
        <f t="shared" si="150"/>
        <v>0</v>
      </c>
      <c r="AA513">
        <f t="shared" si="142"/>
        <v>18.518747448997164</v>
      </c>
      <c r="AB513">
        <f t="shared" si="153"/>
        <v>5637647.5432870956</v>
      </c>
      <c r="AC513">
        <f t="shared" si="151"/>
        <v>5604313.7978789005</v>
      </c>
      <c r="AD513">
        <f t="shared" si="154"/>
        <v>2.2533164840486082</v>
      </c>
      <c r="AE513">
        <f t="shared" si="143"/>
        <v>18.517111000784702</v>
      </c>
      <c r="AF513">
        <f t="shared" si="152"/>
        <v>5570985.9436842706</v>
      </c>
      <c r="AG513">
        <f t="shared" si="144"/>
        <v>0</v>
      </c>
      <c r="AH513">
        <f t="shared" si="145"/>
        <v>0</v>
      </c>
    </row>
    <row r="514" spans="19:34" x14ac:dyDescent="0.25">
      <c r="S514">
        <f t="shared" si="146"/>
        <v>21</v>
      </c>
      <c r="T514">
        <f t="shared" si="147"/>
        <v>15</v>
      </c>
      <c r="U514">
        <f t="shared" si="148"/>
        <v>495</v>
      </c>
      <c r="V514">
        <f t="shared" si="149"/>
        <v>810.44737333223668</v>
      </c>
      <c r="Y514">
        <f t="shared" si="141"/>
        <v>2.2400758446238362</v>
      </c>
      <c r="Z514">
        <f t="shared" si="150"/>
        <v>0</v>
      </c>
      <c r="AA514">
        <f t="shared" si="142"/>
        <v>18.515473863779189</v>
      </c>
      <c r="AB514">
        <f t="shared" si="153"/>
        <v>5570985.9436842706</v>
      </c>
      <c r="AC514">
        <f t="shared" si="151"/>
        <v>5537658.0907294685</v>
      </c>
      <c r="AD514">
        <f t="shared" si="154"/>
        <v>2.2268279817875887</v>
      </c>
      <c r="AE514">
        <f t="shared" si="143"/>
        <v>18.51383583363598</v>
      </c>
      <c r="AF514">
        <f t="shared" si="152"/>
        <v>5504336.1346831815</v>
      </c>
      <c r="AG514">
        <f t="shared" si="144"/>
        <v>0</v>
      </c>
      <c r="AH514">
        <f t="shared" si="145"/>
        <v>0</v>
      </c>
    </row>
    <row r="515" spans="19:34" x14ac:dyDescent="0.25">
      <c r="S515">
        <f t="shared" si="146"/>
        <v>21</v>
      </c>
      <c r="T515">
        <f t="shared" si="147"/>
        <v>16</v>
      </c>
      <c r="U515">
        <f t="shared" si="148"/>
        <v>496</v>
      </c>
      <c r="V515">
        <f t="shared" si="149"/>
        <v>810.44737333223668</v>
      </c>
      <c r="Y515">
        <f t="shared" si="141"/>
        <v>2.2135824629797813</v>
      </c>
      <c r="Z515">
        <f t="shared" si="150"/>
        <v>0</v>
      </c>
      <c r="AA515">
        <f t="shared" si="142"/>
        <v>18.512198093319835</v>
      </c>
      <c r="AB515">
        <f t="shared" si="153"/>
        <v>5504336.1346831815</v>
      </c>
      <c r="AC515">
        <f t="shared" si="151"/>
        <v>5471014.1781152058</v>
      </c>
      <c r="AD515">
        <f t="shared" si="154"/>
        <v>2.2003369439646021</v>
      </c>
      <c r="AE515">
        <f t="shared" si="143"/>
        <v>18.510560352978054</v>
      </c>
      <c r="AF515">
        <f t="shared" si="152"/>
        <v>5437698.117412461</v>
      </c>
      <c r="AG515">
        <f t="shared" si="144"/>
        <v>0</v>
      </c>
      <c r="AH515">
        <f t="shared" si="145"/>
        <v>0</v>
      </c>
    </row>
    <row r="516" spans="19:34" x14ac:dyDescent="0.25">
      <c r="S516">
        <f t="shared" si="146"/>
        <v>21</v>
      </c>
      <c r="T516">
        <f t="shared" si="147"/>
        <v>17</v>
      </c>
      <c r="U516">
        <f t="shared" si="148"/>
        <v>497</v>
      </c>
      <c r="V516">
        <f t="shared" si="149"/>
        <v>810.44737333223668</v>
      </c>
      <c r="Y516">
        <f t="shared" si="141"/>
        <v>2.1870937685631557</v>
      </c>
      <c r="Z516">
        <f t="shared" si="150"/>
        <v>0</v>
      </c>
      <c r="AA516">
        <f t="shared" si="142"/>
        <v>18.50892290241206</v>
      </c>
      <c r="AB516">
        <f t="shared" si="153"/>
        <v>5437698.117412461</v>
      </c>
      <c r="AC516">
        <f t="shared" si="151"/>
        <v>5404382.0561881196</v>
      </c>
      <c r="AD516">
        <f t="shared" si="154"/>
        <v>2.1738505929543743</v>
      </c>
      <c r="AE516">
        <f t="shared" si="143"/>
        <v>18.507285451820433</v>
      </c>
      <c r="AF516">
        <f t="shared" si="152"/>
        <v>5371071.8897859072</v>
      </c>
      <c r="AG516">
        <f t="shared" si="144"/>
        <v>0</v>
      </c>
      <c r="AH516">
        <f t="shared" si="145"/>
        <v>0</v>
      </c>
    </row>
    <row r="517" spans="19:34" x14ac:dyDescent="0.25">
      <c r="S517">
        <f t="shared" si="146"/>
        <v>21</v>
      </c>
      <c r="T517">
        <f t="shared" si="147"/>
        <v>18</v>
      </c>
      <c r="U517">
        <f t="shared" si="148"/>
        <v>498</v>
      </c>
      <c r="V517">
        <f t="shared" si="149"/>
        <v>810.44737333223668</v>
      </c>
      <c r="Y517">
        <f t="shared" si="141"/>
        <v>2.1606097605446917</v>
      </c>
      <c r="Z517">
        <f t="shared" si="150"/>
        <v>0</v>
      </c>
      <c r="AA517">
        <f t="shared" si="142"/>
        <v>18.505648290953328</v>
      </c>
      <c r="AB517">
        <f t="shared" si="153"/>
        <v>5371071.8897859072</v>
      </c>
      <c r="AC517">
        <f t="shared" si="151"/>
        <v>5337761.7228621915</v>
      </c>
      <c r="AD517">
        <f t="shared" si="154"/>
        <v>2.1473689279277104</v>
      </c>
      <c r="AE517">
        <f t="shared" si="143"/>
        <v>18.504011130060594</v>
      </c>
      <c r="AF517">
        <f t="shared" si="152"/>
        <v>5304457.4497176893</v>
      </c>
      <c r="AG517">
        <f t="shared" si="144"/>
        <v>0</v>
      </c>
      <c r="AH517">
        <f t="shared" si="145"/>
        <v>0</v>
      </c>
    </row>
    <row r="518" spans="19:34" x14ac:dyDescent="0.25">
      <c r="S518">
        <f t="shared" si="146"/>
        <v>21</v>
      </c>
      <c r="T518">
        <f t="shared" si="147"/>
        <v>19</v>
      </c>
      <c r="U518">
        <f t="shared" si="148"/>
        <v>499</v>
      </c>
      <c r="V518">
        <f t="shared" si="149"/>
        <v>810.44737333223668</v>
      </c>
      <c r="Y518">
        <f t="shared" ref="Y518:Y524" si="155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2.1341237210586166</v>
      </c>
      <c r="Z518">
        <f t="shared" si="150"/>
        <v>0</v>
      </c>
      <c r="AA518">
        <f t="shared" si="142"/>
        <v>18.502373428314069</v>
      </c>
      <c r="AB518">
        <f t="shared" si="153"/>
        <v>5304457.4497176893</v>
      </c>
      <c r="AC518">
        <f t="shared" si="151"/>
        <v>5271153.1775467237</v>
      </c>
      <c r="AD518">
        <f t="shared" si="154"/>
        <v>2.1208700816888073</v>
      </c>
      <c r="AE518">
        <f t="shared" si="143"/>
        <v>18.500734683932176</v>
      </c>
      <c r="AF518">
        <f t="shared" si="152"/>
        <v>5237854.8048555339</v>
      </c>
      <c r="AG518">
        <f t="shared" si="144"/>
        <v>0</v>
      </c>
      <c r="AH518">
        <f t="shared" si="145"/>
        <v>0</v>
      </c>
    </row>
    <row r="519" spans="19:34" x14ac:dyDescent="0.25">
      <c r="S519">
        <f t="shared" si="146"/>
        <v>21</v>
      </c>
      <c r="T519">
        <f t="shared" si="147"/>
        <v>20</v>
      </c>
      <c r="U519">
        <f t="shared" si="148"/>
        <v>500</v>
      </c>
      <c r="V519">
        <f t="shared" si="149"/>
        <v>810.44737333223668</v>
      </c>
      <c r="Y519">
        <f t="shared" si="155"/>
        <v>2.1076187900531567</v>
      </c>
      <c r="Z519">
        <f t="shared" si="150"/>
        <v>0</v>
      </c>
      <c r="AA519">
        <f t="shared" si="142"/>
        <v>18.499096229835544</v>
      </c>
      <c r="AB519">
        <f t="shared" si="153"/>
        <v>5237854.8048555339</v>
      </c>
      <c r="AC519">
        <f t="shared" si="151"/>
        <v>5204556.4316418301</v>
      </c>
      <c r="AD519">
        <f t="shared" si="154"/>
        <v>2.0943674982095688</v>
      </c>
      <c r="AE519">
        <f t="shared" si="143"/>
        <v>18.497457775713201</v>
      </c>
      <c r="AF519">
        <f t="shared" si="152"/>
        <v>5171263.9568629665</v>
      </c>
      <c r="AG519">
        <f t="shared" si="144"/>
        <v>0</v>
      </c>
      <c r="AH519">
        <f t="shared" si="145"/>
        <v>0</v>
      </c>
    </row>
    <row r="520" spans="19:34" x14ac:dyDescent="0.25">
      <c r="S520">
        <f t="shared" si="146"/>
        <v>21</v>
      </c>
      <c r="T520">
        <f t="shared" si="147"/>
        <v>21</v>
      </c>
      <c r="U520">
        <f t="shared" si="148"/>
        <v>501</v>
      </c>
      <c r="V520">
        <f t="shared" si="149"/>
        <v>810.44737333223668</v>
      </c>
      <c r="Y520">
        <f t="shared" si="155"/>
        <v>2.0811185536843015</v>
      </c>
      <c r="Z520">
        <f t="shared" si="150"/>
        <v>0</v>
      </c>
      <c r="AA520">
        <f t="shared" si="142"/>
        <v>18.495819611824704</v>
      </c>
      <c r="AB520">
        <f t="shared" si="153"/>
        <v>5171263.9568629665</v>
      </c>
      <c r="AC520">
        <f t="shared" si="151"/>
        <v>5137971.4815616822</v>
      </c>
      <c r="AD520">
        <f t="shared" si="154"/>
        <v>2.0678696089511335</v>
      </c>
      <c r="AE520">
        <f t="shared" si="143"/>
        <v>18.494181447910499</v>
      </c>
      <c r="AF520">
        <f t="shared" si="152"/>
        <v>5104684.9036504887</v>
      </c>
      <c r="AG520">
        <f t="shared" si="144"/>
        <v>0</v>
      </c>
      <c r="AH520">
        <f t="shared" si="145"/>
        <v>0</v>
      </c>
    </row>
    <row r="521" spans="19:34" x14ac:dyDescent="0.25">
      <c r="S521">
        <f t="shared" si="146"/>
        <v>21</v>
      </c>
      <c r="T521">
        <f t="shared" si="147"/>
        <v>22</v>
      </c>
      <c r="U521">
        <f t="shared" si="148"/>
        <v>502</v>
      </c>
      <c r="V521">
        <f t="shared" si="149"/>
        <v>810.44737333223668</v>
      </c>
      <c r="Y521">
        <f t="shared" si="155"/>
        <v>2.0546230111205217</v>
      </c>
      <c r="Z521">
        <f t="shared" si="150"/>
        <v>0</v>
      </c>
      <c r="AA521">
        <f t="shared" si="142"/>
        <v>18.492543574178733</v>
      </c>
      <c r="AB521">
        <f t="shared" si="153"/>
        <v>5104684.9036504896</v>
      </c>
      <c r="AC521">
        <f t="shared" si="151"/>
        <v>5071398.3252169676</v>
      </c>
      <c r="AD521">
        <f t="shared" si="154"/>
        <v>2.041376413082046</v>
      </c>
      <c r="AE521">
        <f t="shared" si="143"/>
        <v>18.490905700421266</v>
      </c>
      <c r="AF521">
        <f t="shared" si="152"/>
        <v>5038117.6431289734</v>
      </c>
      <c r="AG521">
        <f t="shared" si="144"/>
        <v>0</v>
      </c>
      <c r="AH521">
        <f t="shared" si="145"/>
        <v>0</v>
      </c>
    </row>
    <row r="522" spans="19:34" x14ac:dyDescent="0.25">
      <c r="S522">
        <f t="shared" si="146"/>
        <v>21</v>
      </c>
      <c r="T522">
        <f t="shared" si="147"/>
        <v>23</v>
      </c>
      <c r="U522">
        <f t="shared" si="148"/>
        <v>503</v>
      </c>
      <c r="V522">
        <f t="shared" si="149"/>
        <v>810.44737333223668</v>
      </c>
      <c r="Y522">
        <f t="shared" si="155"/>
        <v>2.0281265873138201</v>
      </c>
      <c r="Z522">
        <f t="shared" si="150"/>
        <v>0</v>
      </c>
      <c r="AA522">
        <f t="shared" si="142"/>
        <v>18.489267427571605</v>
      </c>
      <c r="AB522">
        <f t="shared" si="153"/>
        <v>5038117.6431289734</v>
      </c>
      <c r="AC522">
        <f t="shared" si="151"/>
        <v>5004836.9617593447</v>
      </c>
      <c r="AD522">
        <f t="shared" si="154"/>
        <v>2.0148671699069078</v>
      </c>
      <c r="AE522">
        <f t="shared" si="143"/>
        <v>18.487627968765125</v>
      </c>
      <c r="AF522">
        <f t="shared" si="152"/>
        <v>4971562.182441419</v>
      </c>
      <c r="AG522">
        <f t="shared" si="144"/>
        <v>0</v>
      </c>
      <c r="AH522">
        <f t="shared" si="145"/>
        <v>0</v>
      </c>
    </row>
    <row r="523" spans="19:34" x14ac:dyDescent="0.25">
      <c r="S523">
        <f t="shared" si="146"/>
        <v>21</v>
      </c>
      <c r="T523">
        <f t="shared" si="147"/>
        <v>24</v>
      </c>
      <c r="U523">
        <f t="shared" si="148"/>
        <v>504</v>
      </c>
      <c r="V523">
        <f t="shared" si="149"/>
        <v>810.44737333223668</v>
      </c>
      <c r="Y523">
        <f t="shared" si="155"/>
        <v>2.0016101039472574</v>
      </c>
      <c r="Z523">
        <f t="shared" si="150"/>
        <v>0</v>
      </c>
      <c r="AA523">
        <f t="shared" si="142"/>
        <v>18.485988800703012</v>
      </c>
      <c r="AB523">
        <f t="shared" si="153"/>
        <v>4971562.182441419</v>
      </c>
      <c r="AC523">
        <f t="shared" si="151"/>
        <v>4938287.4026001533</v>
      </c>
      <c r="AD523">
        <f t="shared" si="154"/>
        <v>1.9883530377791023</v>
      </c>
      <c r="AE523">
        <f t="shared" si="143"/>
        <v>18.484349632615118</v>
      </c>
      <c r="AF523">
        <f t="shared" si="152"/>
        <v>4905018.5237640049</v>
      </c>
      <c r="AG523">
        <f t="shared" si="144"/>
        <v>0</v>
      </c>
      <c r="AH523">
        <f t="shared" si="145"/>
        <v>0</v>
      </c>
    </row>
    <row r="524" spans="19:34" x14ac:dyDescent="0.25">
      <c r="S524">
        <f t="shared" si="146"/>
        <v>22</v>
      </c>
      <c r="T524">
        <f t="shared" si="147"/>
        <v>1</v>
      </c>
      <c r="U524">
        <f t="shared" si="148"/>
        <v>505</v>
      </c>
      <c r="V524">
        <f t="shared" si="149"/>
        <v>810.44737333223668</v>
      </c>
      <c r="Y524">
        <f t="shared" si="155"/>
        <v>1.9750983226412373</v>
      </c>
      <c r="Z524">
        <f t="shared" si="150"/>
        <v>-9806.4132173200633</v>
      </c>
      <c r="AA524">
        <f t="shared" si="142"/>
        <v>18.482710755220033</v>
      </c>
      <c r="AB524">
        <f t="shared" si="153"/>
        <v>4905018.5237640049</v>
      </c>
      <c r="AC524">
        <f t="shared" si="151"/>
        <v>0</v>
      </c>
      <c r="AD524">
        <f t="shared" si="154"/>
        <v>0</v>
      </c>
      <c r="AE524">
        <f t="shared" si="143"/>
        <v>18.238499999999998</v>
      </c>
      <c r="AF524">
        <f t="shared" si="152"/>
        <v>0</v>
      </c>
      <c r="AG524">
        <f t="shared" si="144"/>
        <v>0</v>
      </c>
      <c r="AH524">
        <f t="shared" si="145"/>
        <v>0</v>
      </c>
    </row>
  </sheetData>
  <pageMargins left="0.7" right="0.7" top="0.75" bottom="0.75" header="0.3" footer="0.3"/>
  <pageSetup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3:D6"/>
  <sheetViews>
    <sheetView workbookViewId="0">
      <selection activeCell="C4" sqref="C4"/>
    </sheetView>
  </sheetViews>
  <sheetFormatPr defaultRowHeight="15" x14ac:dyDescent="0.25"/>
  <sheetData>
    <row r="3" spans="2:4" x14ac:dyDescent="0.25">
      <c r="B3" t="s">
        <v>170</v>
      </c>
      <c r="C3">
        <v>30</v>
      </c>
      <c r="D3" t="s">
        <v>64</v>
      </c>
    </row>
    <row r="4" spans="2:4" x14ac:dyDescent="0.25">
      <c r="C4">
        <v>30</v>
      </c>
      <c r="D4" t="s">
        <v>171</v>
      </c>
    </row>
    <row r="5" spans="2:4" x14ac:dyDescent="0.25">
      <c r="C5">
        <f>PI()*(C4/24)^2</f>
        <v>4.908738521234052</v>
      </c>
      <c r="D5" t="s">
        <v>79</v>
      </c>
    </row>
    <row r="6" spans="2:4" x14ac:dyDescent="0.25">
      <c r="C6">
        <f>C3/C5</f>
        <v>6.1115498147287806</v>
      </c>
      <c r="D6" t="s">
        <v>172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5:F12"/>
  <sheetViews>
    <sheetView workbookViewId="0">
      <selection activeCell="J7" sqref="J7"/>
    </sheetView>
  </sheetViews>
  <sheetFormatPr defaultRowHeight="15" x14ac:dyDescent="0.25"/>
  <cols>
    <col min="2" max="2" width="5.140625" customWidth="1"/>
    <col min="4" max="4" width="3.140625" customWidth="1"/>
    <col min="5" max="5" width="6.85546875" customWidth="1"/>
  </cols>
  <sheetData>
    <row r="5" spans="2:6" x14ac:dyDescent="0.25">
      <c r="B5" t="s">
        <v>156</v>
      </c>
      <c r="C5" t="s">
        <v>157</v>
      </c>
      <c r="E5" t="s">
        <v>158</v>
      </c>
    </row>
    <row r="6" spans="2:6" x14ac:dyDescent="0.25">
      <c r="B6" t="s">
        <v>149</v>
      </c>
      <c r="C6">
        <v>0.4975</v>
      </c>
      <c r="D6" t="s">
        <v>154</v>
      </c>
      <c r="E6">
        <v>0.26</v>
      </c>
      <c r="F6">
        <f>C6*E6</f>
        <v>0.12934999999999999</v>
      </c>
    </row>
    <row r="7" spans="2:6" x14ac:dyDescent="0.25">
      <c r="B7" t="s">
        <v>150</v>
      </c>
      <c r="C7">
        <v>3.4000000000000002E-2</v>
      </c>
      <c r="D7" t="s">
        <v>155</v>
      </c>
      <c r="E7">
        <v>0.56999999999999995</v>
      </c>
      <c r="F7">
        <f t="shared" ref="F7:F10" si="0">C7*E7</f>
        <v>1.9380000000000001E-2</v>
      </c>
    </row>
    <row r="8" spans="2:6" x14ac:dyDescent="0.25">
      <c r="B8" t="s">
        <v>151</v>
      </c>
      <c r="C8">
        <v>0.20899999999999999</v>
      </c>
      <c r="D8" t="s">
        <v>155</v>
      </c>
      <c r="E8">
        <v>0.74</v>
      </c>
      <c r="F8">
        <f t="shared" si="0"/>
        <v>0.15465999999999999</v>
      </c>
    </row>
    <row r="9" spans="2:6" x14ac:dyDescent="0.25">
      <c r="B9" t="s">
        <v>152</v>
      </c>
      <c r="C9">
        <v>2.4299999999999999E-2</v>
      </c>
      <c r="D9" t="s">
        <v>155</v>
      </c>
      <c r="E9">
        <v>0.56999999999999995</v>
      </c>
      <c r="F9">
        <f t="shared" si="0"/>
        <v>1.3850999999999999E-2</v>
      </c>
    </row>
    <row r="10" spans="2:6" x14ac:dyDescent="0.25">
      <c r="B10" t="s">
        <v>153</v>
      </c>
      <c r="C10">
        <v>0.21629999999999999</v>
      </c>
      <c r="D10" t="s">
        <v>154</v>
      </c>
      <c r="E10">
        <v>0.35</v>
      </c>
      <c r="F10">
        <f t="shared" si="0"/>
        <v>7.5704999999999995E-2</v>
      </c>
    </row>
    <row r="11" spans="2:6" x14ac:dyDescent="0.25">
      <c r="B11" t="s">
        <v>159</v>
      </c>
      <c r="C11">
        <f>SUM(C6:C10)</f>
        <v>0.98109999999999986</v>
      </c>
      <c r="E11">
        <f>F11/C11</f>
        <v>0.40051574763021108</v>
      </c>
      <c r="F11">
        <f>SUM(F6:F10)</f>
        <v>0.39294600000000002</v>
      </c>
    </row>
    <row r="12" spans="2:6" x14ac:dyDescent="0.25">
      <c r="C12">
        <f>C11*640</f>
        <v>627.90399999999988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2</vt:i4>
      </vt:variant>
    </vt:vector>
  </HeadingPairs>
  <TitlesOfParts>
    <vt:vector size="7" baseType="lpstr">
      <vt:lpstr>100yr_24hr_2.99</vt:lpstr>
      <vt:lpstr>10-day-rainfall</vt:lpstr>
      <vt:lpstr>Basin Evaluation</vt:lpstr>
      <vt:lpstr>Sheet1</vt:lpstr>
      <vt:lpstr>2012 Trib Area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2022-08-02T23:25:46Z</dcterms:modified>
</cp:coreProperties>
</file>