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8750013_Tracy_Hills_Phase_1B\ToOthers\RJA\Revised spreadsheets\"/>
    </mc:Choice>
  </mc:AlternateContent>
  <bookViews>
    <workbookView xWindow="-120" yWindow="0" windowWidth="3060" windowHeight="0" activeTab="4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s="1"/>
  <c r="U34" i="2" s="1"/>
  <c r="AE7" i="2" l="1"/>
  <c r="AC7" i="2"/>
  <c r="AF7" i="2"/>
  <c r="AD7" i="2"/>
  <c r="U10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U82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R173" i="2" l="1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U184" i="2"/>
  <c r="R212" i="2"/>
  <c r="T188" i="2"/>
  <c r="R216" i="2"/>
  <c r="T192" i="2"/>
  <c r="R220" i="2"/>
  <c r="T196" i="2"/>
  <c r="H16" i="2"/>
  <c r="I15" i="2"/>
  <c r="J15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U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T481" i="3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N903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Q900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T897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N895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Q892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T889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N887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Q884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T881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N879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N877" i="1" s="1"/>
  <c r="T295" i="1"/>
  <c r="T585" i="1" s="1"/>
  <c r="Q295" i="1"/>
  <c r="Q585" i="1" s="1"/>
  <c r="Q876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T873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Q868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T865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N863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T857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N855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Q852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N847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Q844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T841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Q836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T833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N831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T825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N823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Q820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N815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Q812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T809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Q804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T801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N799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T793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N791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Q788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N783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Q780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T777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Q772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T769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N767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T761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N759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Q756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N751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Q748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T745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Q740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T737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N735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T729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N727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Q724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T721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N719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Q716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T713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N711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Q708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T705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N703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Q700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T697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N695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Q692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T689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N687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Q684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T681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N679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Q676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T673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N671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Q668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T665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N663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Q660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T657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N655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Q652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T649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N1094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R33" i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AD30" i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Q110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38" i="3" l="1"/>
  <c r="Z33" i="3"/>
  <c r="Z177" i="3"/>
  <c r="Z157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B47" i="3"/>
  <c r="AA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A55" i="3" l="1"/>
  <c r="AB55" i="3"/>
  <c r="AG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A62" i="3"/>
  <c r="AG62" i="3"/>
  <c r="Z344" i="3"/>
  <c r="V346" i="3"/>
  <c r="AC62" i="3" l="1"/>
  <c r="AD62" i="3" s="1"/>
  <c r="AE62" i="3" s="1"/>
  <c r="AF62" i="3" s="1"/>
  <c r="Y63" i="3" s="1"/>
  <c r="Z345" i="3"/>
  <c r="V347" i="3"/>
  <c r="AG63" i="3" l="1"/>
  <c r="AB63" i="3"/>
  <c r="AA63" i="3"/>
  <c r="Z346" i="3"/>
  <c r="V348" i="3"/>
  <c r="AC63" i="3" l="1"/>
  <c r="AD63" i="3" s="1"/>
  <c r="AE63" i="3" s="1"/>
  <c r="AF63" i="3" s="1"/>
  <c r="Y64" i="3" s="1"/>
  <c r="Z347" i="3"/>
  <c r="V349" i="3"/>
  <c r="AA64" i="3" l="1"/>
  <c r="AB64" i="3"/>
  <c r="AG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A70" i="3"/>
  <c r="AG70" i="3"/>
  <c r="Z360" i="3"/>
  <c r="V362" i="3"/>
  <c r="AC70" i="3" l="1"/>
  <c r="AD70" i="3" s="1"/>
  <c r="AE70" i="3" s="1"/>
  <c r="AF70" i="3" s="1"/>
  <c r="Y71" i="3" s="1"/>
  <c r="Z361" i="3"/>
  <c r="V363" i="3"/>
  <c r="AA71" i="3" l="1"/>
  <c r="AB71" i="3"/>
  <c r="AG71" i="3"/>
  <c r="Z362" i="3"/>
  <c r="V364" i="3"/>
  <c r="AC71" i="3" l="1"/>
  <c r="AD71" i="3" s="1"/>
  <c r="AE71" i="3" s="1"/>
  <c r="AF71" i="3" s="1"/>
  <c r="Y72" i="3" s="1"/>
  <c r="Z363" i="3"/>
  <c r="V365" i="3"/>
  <c r="AB72" i="3" l="1"/>
  <c r="AG72" i="3"/>
  <c r="AA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A79" i="3" l="1"/>
  <c r="AB79" i="3"/>
  <c r="AG79" i="3"/>
  <c r="Z378" i="3"/>
  <c r="V380" i="3"/>
  <c r="AC79" i="3" l="1"/>
  <c r="AD79" i="3" s="1"/>
  <c r="AE79" i="3" s="1"/>
  <c r="AF79" i="3" s="1"/>
  <c r="Y80" i="3" s="1"/>
  <c r="Z379" i="3"/>
  <c r="V381" i="3"/>
  <c r="AB80" i="3" l="1"/>
  <c r="AG80" i="3"/>
  <c r="AA80" i="3"/>
  <c r="Z380" i="3"/>
  <c r="V382" i="3"/>
  <c r="AC80" i="3" l="1"/>
  <c r="AD80" i="3" s="1"/>
  <c r="AE80" i="3" s="1"/>
  <c r="AF80" i="3" s="1"/>
  <c r="Y81" i="3" s="1"/>
  <c r="Z381" i="3"/>
  <c r="V383" i="3"/>
  <c r="AG81" i="3" l="1"/>
  <c r="AB81" i="3"/>
  <c r="AA81" i="3"/>
  <c r="Z382" i="3"/>
  <c r="V384" i="3"/>
  <c r="AC81" i="3" l="1"/>
  <c r="AD81" i="3" s="1"/>
  <c r="AE81" i="3" s="1"/>
  <c r="AF81" i="3" s="1"/>
  <c r="Y82" i="3" s="1"/>
  <c r="Z383" i="3"/>
  <c r="V385" i="3"/>
  <c r="AG82" i="3" l="1"/>
  <c r="AB82" i="3"/>
  <c r="AA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A86" i="3"/>
  <c r="AG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A88" i="3" l="1"/>
  <c r="AB88" i="3"/>
  <c r="AG88" i="3"/>
  <c r="Z396" i="3"/>
  <c r="V398" i="3"/>
  <c r="AC88" i="3" l="1"/>
  <c r="AD88" i="3" s="1"/>
  <c r="AE88" i="3" s="1"/>
  <c r="AF88" i="3" s="1"/>
  <c r="Y89" i="3" s="1"/>
  <c r="V399" i="3"/>
  <c r="Z397" i="3"/>
  <c r="AG89" i="3" l="1"/>
  <c r="AA89" i="3"/>
  <c r="AB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A91" i="3"/>
  <c r="AB91" i="3"/>
  <c r="Z402" i="3"/>
  <c r="V404" i="3"/>
  <c r="AC91" i="3" l="1"/>
  <c r="AD91" i="3" s="1"/>
  <c r="AE91" i="3" s="1"/>
  <c r="AF91" i="3" s="1"/>
  <c r="Y92" i="3" s="1"/>
  <c r="Z403" i="3"/>
  <c r="V405" i="3"/>
  <c r="AA92" i="3" l="1"/>
  <c r="AB92" i="3"/>
  <c r="AG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G96" i="3" l="1"/>
  <c r="AA96" i="3"/>
  <c r="AB96" i="3"/>
  <c r="Z412" i="3"/>
  <c r="V414" i="3"/>
  <c r="AC96" i="3" l="1"/>
  <c r="AD96" i="3" s="1"/>
  <c r="AE96" i="3" s="1"/>
  <c r="AF96" i="3" s="1"/>
  <c r="Y97" i="3" s="1"/>
  <c r="V415" i="3"/>
  <c r="Z413" i="3"/>
  <c r="AG97" i="3" l="1"/>
  <c r="AA97" i="3"/>
  <c r="AB97" i="3"/>
  <c r="Z414" i="3"/>
  <c r="V416" i="3"/>
  <c r="AC97" i="3" l="1"/>
  <c r="AD97" i="3" s="1"/>
  <c r="AE97" i="3" s="1"/>
  <c r="AF97" i="3" s="1"/>
  <c r="Y98" i="3" s="1"/>
  <c r="Z415" i="3"/>
  <c r="V417" i="3"/>
  <c r="AG98" i="3" l="1"/>
  <c r="AB98" i="3"/>
  <c r="AA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B100" i="3"/>
  <c r="AG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A102" i="3" l="1"/>
  <c r="AB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B103" i="3"/>
  <c r="AG103" i="3"/>
  <c r="Z426" i="3"/>
  <c r="V428" i="3"/>
  <c r="AC103" i="3" l="1"/>
  <c r="AD103" i="3" s="1"/>
  <c r="AE103" i="3" s="1"/>
  <c r="AF103" i="3" s="1"/>
  <c r="Y104" i="3" s="1"/>
  <c r="Z427" i="3"/>
  <c r="V429" i="3"/>
  <c r="AA104" i="3" l="1"/>
  <c r="AG104" i="3"/>
  <c r="AB104" i="3"/>
  <c r="Z428" i="3"/>
  <c r="V430" i="3"/>
  <c r="AC104" i="3" l="1"/>
  <c r="AD104" i="3" s="1"/>
  <c r="AE104" i="3" s="1"/>
  <c r="AF104" i="3" s="1"/>
  <c r="Y105" i="3" s="1"/>
  <c r="V431" i="3"/>
  <c r="Z429" i="3"/>
  <c r="AA105" i="3" l="1"/>
  <c r="AB105" i="3"/>
  <c r="AG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G108" i="3"/>
  <c r="AB108" i="3"/>
  <c r="Z436" i="3"/>
  <c r="V438" i="3"/>
  <c r="AC108" i="3" l="1"/>
  <c r="AD108" i="3" s="1"/>
  <c r="AE108" i="3" s="1"/>
  <c r="AF108" i="3" s="1"/>
  <c r="Y109" i="3" s="1"/>
  <c r="V439" i="3"/>
  <c r="Z437" i="3"/>
  <c r="AB109" i="3" l="1"/>
  <c r="AA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A110" i="3"/>
  <c r="AG110" i="3"/>
  <c r="Z440" i="3"/>
  <c r="V442" i="3"/>
  <c r="AC110" i="3" l="1"/>
  <c r="AD110" i="3" s="1"/>
  <c r="AE110" i="3" s="1"/>
  <c r="AF110" i="3" s="1"/>
  <c r="Y111" i="3" s="1"/>
  <c r="V443" i="3"/>
  <c r="Z441" i="3"/>
  <c r="AG111" i="3" l="1"/>
  <c r="AA111" i="3"/>
  <c r="AB111" i="3"/>
  <c r="Z442" i="3"/>
  <c r="V444" i="3"/>
  <c r="AC111" i="3" l="1"/>
  <c r="AD111" i="3" s="1"/>
  <c r="AE111" i="3" s="1"/>
  <c r="AF111" i="3" s="1"/>
  <c r="Y112" i="3" s="1"/>
  <c r="Z443" i="3"/>
  <c r="V445" i="3"/>
  <c r="AG112" i="3" l="1"/>
  <c r="AA112" i="3"/>
  <c r="AB112" i="3"/>
  <c r="Z444" i="3"/>
  <c r="V446" i="3"/>
  <c r="AC112" i="3" l="1"/>
  <c r="AD112" i="3" s="1"/>
  <c r="AE112" i="3" s="1"/>
  <c r="AF112" i="3" s="1"/>
  <c r="Y113" i="3" s="1"/>
  <c r="V447" i="3"/>
  <c r="Z445" i="3"/>
  <c r="AB113" i="3" l="1"/>
  <c r="AG113" i="3"/>
  <c r="AA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B114" i="3"/>
  <c r="AA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B117" i="3" l="1"/>
  <c r="AA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G118" i="3"/>
  <c r="AB118" i="3"/>
  <c r="V458" i="3"/>
  <c r="Z456" i="3"/>
  <c r="AC118" i="3" l="1"/>
  <c r="AD118" i="3" s="1"/>
  <c r="AE118" i="3" s="1"/>
  <c r="AF118" i="3" s="1"/>
  <c r="Y119" i="3" s="1"/>
  <c r="Z457" i="3"/>
  <c r="V459" i="3"/>
  <c r="AA119" i="3" l="1"/>
  <c r="AB119" i="3"/>
  <c r="AG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G123" i="3" l="1"/>
  <c r="AA123" i="3"/>
  <c r="AB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G124" i="3"/>
  <c r="AA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G126" i="3"/>
  <c r="AA126" i="3"/>
  <c r="Z472" i="3"/>
  <c r="V474" i="3"/>
  <c r="AC126" i="3" l="1"/>
  <c r="AD126" i="3" s="1"/>
  <c r="AE126" i="3" s="1"/>
  <c r="AF126" i="3" s="1"/>
  <c r="Y127" i="3" s="1"/>
  <c r="Z473" i="3"/>
  <c r="V475" i="3"/>
  <c r="AA127" i="3" l="1"/>
  <c r="AB127" i="3"/>
  <c r="AG127" i="3"/>
  <c r="V476" i="3"/>
  <c r="Z474" i="3"/>
  <c r="AC127" i="3" l="1"/>
  <c r="AD127" i="3" s="1"/>
  <c r="AE127" i="3" s="1"/>
  <c r="AF127" i="3" s="1"/>
  <c r="Y128" i="3" s="1"/>
  <c r="Z475" i="3"/>
  <c r="V477" i="3"/>
  <c r="AA128" i="3" l="1"/>
  <c r="AB128" i="3"/>
  <c r="AG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G131" i="3" l="1"/>
  <c r="AA131" i="3"/>
  <c r="AB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G132" i="3"/>
  <c r="AA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G133" i="3"/>
  <c r="AB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A134" i="3"/>
  <c r="AG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A136" i="3" l="1"/>
  <c r="AG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B137" i="3"/>
  <c r="AA137" i="3"/>
  <c r="Z495" i="3"/>
  <c r="V497" i="3"/>
  <c r="AC137" i="3" l="1"/>
  <c r="AD137" i="3" s="1"/>
  <c r="AE137" i="3" s="1"/>
  <c r="AF137" i="3" s="1"/>
  <c r="Y138" i="3" s="1"/>
  <c r="Z496" i="3"/>
  <c r="V498" i="3"/>
  <c r="AG138" i="3" l="1"/>
  <c r="AA138" i="3"/>
  <c r="AB138" i="3"/>
  <c r="Z497" i="3"/>
  <c r="V499" i="3"/>
  <c r="AC138" i="3" l="1"/>
  <c r="AD138" i="3" s="1"/>
  <c r="AE138" i="3" s="1"/>
  <c r="AF138" i="3" s="1"/>
  <c r="Y139" i="3" s="1"/>
  <c r="Z498" i="3"/>
  <c r="V500" i="3"/>
  <c r="AG139" i="3" l="1"/>
  <c r="AA139" i="3"/>
  <c r="AB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G141" i="3"/>
  <c r="AB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A142" i="3"/>
  <c r="AG142" i="3"/>
  <c r="Z505" i="3"/>
  <c r="V507" i="3"/>
  <c r="AC142" i="3" l="1"/>
  <c r="AD142" i="3" s="1"/>
  <c r="AE142" i="3" s="1"/>
  <c r="AF142" i="3" s="1"/>
  <c r="Y143" i="3" s="1"/>
  <c r="Z506" i="3"/>
  <c r="V508" i="3"/>
  <c r="AB143" i="3" l="1"/>
  <c r="AG143" i="3"/>
  <c r="AA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G147" i="3" l="1"/>
  <c r="AA147" i="3"/>
  <c r="AB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A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B149" i="3"/>
  <c r="AG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A151" i="3" l="1"/>
  <c r="AB151" i="3"/>
  <c r="AG151" i="3"/>
  <c r="Z523" i="3"/>
  <c r="Z524" i="3"/>
  <c r="AC151" i="3" l="1"/>
  <c r="AD151" i="3" s="1"/>
  <c r="AE151" i="3" s="1"/>
  <c r="AF151" i="3" s="1"/>
  <c r="Y152" i="3" s="1"/>
  <c r="AG152" i="3" l="1"/>
  <c r="AA152" i="3"/>
  <c r="AB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G155" i="3" l="1"/>
  <c r="AA155" i="3"/>
  <c r="AB155" i="3"/>
  <c r="AC155" i="3" l="1"/>
  <c r="AD155" i="3" s="1"/>
  <c r="AE155" i="3" s="1"/>
  <c r="AF155" i="3" s="1"/>
  <c r="Y156" i="3" s="1"/>
  <c r="AG156" i="3" l="1"/>
  <c r="AA156" i="3"/>
  <c r="AB156" i="3"/>
  <c r="AC156" i="3" l="1"/>
  <c r="AD156" i="3" s="1"/>
  <c r="AE156" i="3" s="1"/>
  <c r="AF156" i="3" s="1"/>
  <c r="Y157" i="3" s="1"/>
  <c r="AA157" i="3" l="1"/>
  <c r="AG157" i="3"/>
  <c r="AB157" i="3"/>
  <c r="AC157" i="3" l="1"/>
  <c r="AD157" i="3" s="1"/>
  <c r="AE157" i="3" s="1"/>
  <c r="AF157" i="3" s="1"/>
  <c r="Y158" i="3" s="1"/>
  <c r="AB158" i="3" l="1"/>
  <c r="AA158" i="3"/>
  <c r="AG158" i="3"/>
  <c r="AC158" i="3" l="1"/>
  <c r="AD158" i="3" s="1"/>
  <c r="AE158" i="3" s="1"/>
  <c r="AF158" i="3" s="1"/>
  <c r="Y159" i="3" s="1"/>
  <c r="AB159" i="3" l="1"/>
  <c r="AG159" i="3"/>
  <c r="AA159" i="3"/>
  <c r="AC159" i="3" l="1"/>
  <c r="AD159" i="3" s="1"/>
  <c r="AE159" i="3" s="1"/>
  <c r="AF159" i="3" s="1"/>
  <c r="Y160" i="3" s="1"/>
  <c r="AG160" i="3" l="1"/>
  <c r="AA160" i="3"/>
  <c r="AB160" i="3"/>
  <c r="AC160" i="3" l="1"/>
  <c r="AD160" i="3" s="1"/>
  <c r="AE160" i="3" s="1"/>
  <c r="AF160" i="3" s="1"/>
  <c r="Y161" i="3" s="1"/>
  <c r="AG161" i="3" l="1"/>
  <c r="AB161" i="3"/>
  <c r="AA161" i="3"/>
  <c r="AC161" i="3" l="1"/>
  <c r="AD161" i="3" s="1"/>
  <c r="AE161" i="3" s="1"/>
  <c r="AF161" i="3" s="1"/>
  <c r="Y162" i="3" s="1"/>
  <c r="AA162" i="3" l="1"/>
  <c r="AB162" i="3"/>
  <c r="AG162" i="3"/>
  <c r="AC162" i="3" l="1"/>
  <c r="AD162" i="3" s="1"/>
  <c r="AE162" i="3" s="1"/>
  <c r="AF162" i="3" s="1"/>
  <c r="Y163" i="3" s="1"/>
  <c r="AA163" i="3" l="1"/>
  <c r="AB163" i="3"/>
  <c r="AG163" i="3"/>
  <c r="AC163" i="3" l="1"/>
  <c r="AD163" i="3" s="1"/>
  <c r="AE163" i="3" s="1"/>
  <c r="AF163" i="3" s="1"/>
  <c r="Y164" i="3" s="1"/>
  <c r="AB164" i="3" l="1"/>
  <c r="AA164" i="3"/>
  <c r="AG164" i="3"/>
  <c r="AC164" i="3" l="1"/>
  <c r="AD164" i="3" s="1"/>
  <c r="AE164" i="3" s="1"/>
  <c r="AF164" i="3" s="1"/>
  <c r="Y165" i="3" s="1"/>
  <c r="AG165" i="3" l="1"/>
  <c r="AA165" i="3"/>
  <c r="AB165" i="3"/>
  <c r="AC165" i="3" l="1"/>
  <c r="AD165" i="3" s="1"/>
  <c r="AE165" i="3" s="1"/>
  <c r="AF165" i="3" s="1"/>
  <c r="Y166" i="3" s="1"/>
  <c r="AA166" i="3" l="1"/>
  <c r="AB166" i="3"/>
  <c r="AG166" i="3"/>
  <c r="AC166" i="3" l="1"/>
  <c r="AD166" i="3" s="1"/>
  <c r="AE166" i="3" s="1"/>
  <c r="AF166" i="3" s="1"/>
  <c r="Y167" i="3" s="1"/>
  <c r="AG167" i="3" l="1"/>
  <c r="AA167" i="3"/>
  <c r="AB167" i="3"/>
  <c r="AC167" i="3" l="1"/>
  <c r="AD167" i="3" s="1"/>
  <c r="AE167" i="3" s="1"/>
  <c r="AF167" i="3" s="1"/>
  <c r="Y168" i="3" s="1"/>
  <c r="AG168" i="3" l="1"/>
  <c r="AA168" i="3"/>
  <c r="AB168" i="3"/>
  <c r="AC168" i="3" l="1"/>
  <c r="AD168" i="3" s="1"/>
  <c r="AE168" i="3" s="1"/>
  <c r="AF168" i="3" s="1"/>
  <c r="Y169" i="3" s="1"/>
  <c r="AG169" i="3" l="1"/>
  <c r="AA169" i="3"/>
  <c r="AB169" i="3"/>
  <c r="AC169" i="3" l="1"/>
  <c r="AD169" i="3" s="1"/>
  <c r="AE169" i="3" s="1"/>
  <c r="AF169" i="3" s="1"/>
  <c r="Y170" i="3" s="1"/>
  <c r="AA170" i="3" l="1"/>
  <c r="AB170" i="3"/>
  <c r="AG170" i="3"/>
  <c r="AC170" i="3" l="1"/>
  <c r="AD170" i="3" s="1"/>
  <c r="AE170" i="3" s="1"/>
  <c r="AF170" i="3" s="1"/>
  <c r="Y171" i="3" s="1"/>
  <c r="AA171" i="3" l="1"/>
  <c r="AB171" i="3"/>
  <c r="AG171" i="3"/>
  <c r="AC171" i="3" l="1"/>
  <c r="AD171" i="3" s="1"/>
  <c r="AE171" i="3" s="1"/>
  <c r="AF171" i="3" s="1"/>
  <c r="Y172" i="3" s="1"/>
  <c r="AB172" i="3" l="1"/>
  <c r="AG172" i="3"/>
  <c r="AA172" i="3"/>
  <c r="AC172" i="3" l="1"/>
  <c r="AD172" i="3" s="1"/>
  <c r="AE172" i="3" s="1"/>
  <c r="AF172" i="3" s="1"/>
  <c r="Y173" i="3" s="1"/>
  <c r="AA173" i="3" l="1"/>
  <c r="AB173" i="3"/>
  <c r="AG173" i="3"/>
  <c r="AC173" i="3" l="1"/>
  <c r="AD173" i="3" s="1"/>
  <c r="AE173" i="3" s="1"/>
  <c r="AF173" i="3" s="1"/>
  <c r="Y174" i="3" s="1"/>
  <c r="AG174" i="3" l="1"/>
  <c r="AA174" i="3"/>
  <c r="AB174" i="3"/>
  <c r="AC174" i="3" l="1"/>
  <c r="AD174" i="3" s="1"/>
  <c r="AE174" i="3" s="1"/>
  <c r="AF174" i="3" s="1"/>
  <c r="Y175" i="3" s="1"/>
  <c r="AG175" i="3" l="1"/>
  <c r="AA175" i="3"/>
  <c r="AB175" i="3"/>
  <c r="AC175" i="3" l="1"/>
  <c r="AD175" i="3" s="1"/>
  <c r="AE175" i="3" s="1"/>
  <c r="AF175" i="3" s="1"/>
  <c r="Y176" i="3" s="1"/>
  <c r="AG176" i="3" l="1"/>
  <c r="AA176" i="3"/>
  <c r="AB176" i="3"/>
  <c r="AC176" i="3" l="1"/>
  <c r="AD176" i="3" s="1"/>
  <c r="AE176" i="3" s="1"/>
  <c r="AF176" i="3" s="1"/>
  <c r="Y177" i="3" s="1"/>
  <c r="AG177" i="3" l="1"/>
  <c r="AA177" i="3"/>
  <c r="AB177" i="3"/>
  <c r="AC177" i="3" l="1"/>
  <c r="AD177" i="3" s="1"/>
  <c r="AE177" i="3" s="1"/>
  <c r="AF177" i="3" s="1"/>
  <c r="Y178" i="3" s="1"/>
  <c r="AA178" i="3" l="1"/>
  <c r="AB178" i="3"/>
  <c r="AG178" i="3"/>
  <c r="AC178" i="3" l="1"/>
  <c r="AD178" i="3" s="1"/>
  <c r="AE178" i="3" s="1"/>
  <c r="AF178" i="3" s="1"/>
  <c r="Y179" i="3" s="1"/>
  <c r="AA179" i="3" l="1"/>
  <c r="AB179" i="3"/>
  <c r="AG179" i="3"/>
  <c r="AC179" i="3" l="1"/>
  <c r="AD179" i="3" s="1"/>
  <c r="AE179" i="3" s="1"/>
  <c r="AF179" i="3" s="1"/>
  <c r="Y180" i="3" s="1"/>
  <c r="AB180" i="3" l="1"/>
  <c r="AA180" i="3"/>
  <c r="AG180" i="3"/>
  <c r="AC180" i="3" l="1"/>
  <c r="AD180" i="3" s="1"/>
  <c r="AE180" i="3" s="1"/>
  <c r="AF180" i="3" s="1"/>
  <c r="Y181" i="3" s="1"/>
  <c r="AG181" i="3" l="1"/>
  <c r="AA181" i="3"/>
  <c r="AB181" i="3"/>
  <c r="AC181" i="3" l="1"/>
  <c r="AD181" i="3" s="1"/>
  <c r="AE181" i="3" s="1"/>
  <c r="AF181" i="3" s="1"/>
  <c r="Y182" i="3" s="1"/>
  <c r="AA182" i="3" l="1"/>
  <c r="AB182" i="3"/>
  <c r="AG182" i="3"/>
  <c r="AC182" i="3" l="1"/>
  <c r="AD182" i="3" s="1"/>
  <c r="AE182" i="3" s="1"/>
  <c r="AF182" i="3" s="1"/>
  <c r="Y183" i="3" s="1"/>
  <c r="AG183" i="3" l="1"/>
  <c r="AA183" i="3"/>
  <c r="AB183" i="3"/>
  <c r="AC183" i="3" l="1"/>
  <c r="AD183" i="3" s="1"/>
  <c r="AE183" i="3" s="1"/>
  <c r="AF183" i="3" s="1"/>
  <c r="Y184" i="3" s="1"/>
  <c r="AG184" i="3" l="1"/>
  <c r="AA184" i="3"/>
  <c r="AB184" i="3"/>
  <c r="AC184" i="3" l="1"/>
  <c r="AD184" i="3" s="1"/>
  <c r="AE184" i="3" s="1"/>
  <c r="AF184" i="3" s="1"/>
  <c r="Y185" i="3" s="1"/>
  <c r="AG185" i="3" l="1"/>
  <c r="AA185" i="3"/>
  <c r="AB185" i="3"/>
  <c r="AC185" i="3" l="1"/>
  <c r="AD185" i="3" s="1"/>
  <c r="AE185" i="3" s="1"/>
  <c r="AF185" i="3" s="1"/>
  <c r="Y186" i="3" s="1"/>
  <c r="AA186" i="3" l="1"/>
  <c r="AB186" i="3"/>
  <c r="AG186" i="3"/>
  <c r="AC186" i="3" l="1"/>
  <c r="AD186" i="3" s="1"/>
  <c r="AE186" i="3" s="1"/>
  <c r="AF186" i="3" s="1"/>
  <c r="Y187" i="3" s="1"/>
  <c r="AA187" i="3" l="1"/>
  <c r="AB187" i="3"/>
  <c r="AG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B189" i="3" l="1"/>
  <c r="AG189" i="3"/>
  <c r="AA189" i="3"/>
  <c r="AC189" i="3" l="1"/>
  <c r="AD189" i="3" s="1"/>
  <c r="AE189" i="3" s="1"/>
  <c r="AF189" i="3" s="1"/>
  <c r="Y190" i="3" s="1"/>
  <c r="AG190" i="3" l="1"/>
  <c r="AA190" i="3"/>
  <c r="AB190" i="3"/>
  <c r="AC190" i="3" l="1"/>
  <c r="AD190" i="3" s="1"/>
  <c r="AE190" i="3" s="1"/>
  <c r="AF190" i="3" s="1"/>
  <c r="Y191" i="3" s="1"/>
  <c r="AG191" i="3" l="1"/>
  <c r="AB191" i="3"/>
  <c r="AA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G193" i="3" l="1"/>
  <c r="AA193" i="3"/>
  <c r="AB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A195" i="3" l="1"/>
  <c r="AB195" i="3"/>
  <c r="AG195" i="3"/>
  <c r="AC195" i="3" l="1"/>
  <c r="AD195" i="3" s="1"/>
  <c r="AE195" i="3" s="1"/>
  <c r="AF195" i="3" s="1"/>
  <c r="Y196" i="3" s="1"/>
  <c r="AB196" i="3" l="1"/>
  <c r="AA196" i="3"/>
  <c r="AG196" i="3"/>
  <c r="AC196" i="3" l="1"/>
  <c r="AD196" i="3" s="1"/>
  <c r="AE196" i="3" s="1"/>
  <c r="AF196" i="3" s="1"/>
  <c r="Y197" i="3" s="1"/>
  <c r="AG197" i="3" l="1"/>
  <c r="AA197" i="3"/>
  <c r="AB197" i="3"/>
  <c r="AC197" i="3" l="1"/>
  <c r="AD197" i="3" s="1"/>
  <c r="AE197" i="3" s="1"/>
  <c r="AF197" i="3" s="1"/>
  <c r="Y198" i="3" s="1"/>
  <c r="AA198" i="3" l="1"/>
  <c r="AB198" i="3"/>
  <c r="AG198" i="3"/>
  <c r="AC198" i="3" l="1"/>
  <c r="AD198" i="3" s="1"/>
  <c r="AE198" i="3" s="1"/>
  <c r="AF198" i="3" s="1"/>
  <c r="Y199" i="3" s="1"/>
  <c r="AG199" i="3" l="1"/>
  <c r="AA199" i="3"/>
  <c r="AB199" i="3"/>
  <c r="AC199" i="3" l="1"/>
  <c r="AD199" i="3" s="1"/>
  <c r="AE199" i="3" s="1"/>
  <c r="AF199" i="3" s="1"/>
  <c r="Y200" i="3" s="1"/>
  <c r="AG200" i="3" l="1"/>
  <c r="AA200" i="3"/>
  <c r="AB200" i="3"/>
  <c r="AC200" i="3" l="1"/>
  <c r="AD200" i="3" s="1"/>
  <c r="AE200" i="3" s="1"/>
  <c r="AF200" i="3" s="1"/>
  <c r="Y201" i="3" s="1"/>
  <c r="AG201" i="3" l="1"/>
  <c r="AA201" i="3"/>
  <c r="AB201" i="3"/>
  <c r="AC201" i="3" l="1"/>
  <c r="AD201" i="3" s="1"/>
  <c r="AE201" i="3" s="1"/>
  <c r="AF201" i="3" s="1"/>
  <c r="Y202" i="3" s="1"/>
  <c r="AA202" i="3" l="1"/>
  <c r="AB202" i="3"/>
  <c r="AG202" i="3"/>
  <c r="AC202" i="3" l="1"/>
  <c r="AD202" i="3" s="1"/>
  <c r="AE202" i="3" s="1"/>
  <c r="AF202" i="3" s="1"/>
  <c r="Y203" i="3" s="1"/>
  <c r="AA203" i="3" l="1"/>
  <c r="AB203" i="3"/>
  <c r="AG203" i="3"/>
  <c r="AC203" i="3" l="1"/>
  <c r="AD203" i="3" s="1"/>
  <c r="AE203" i="3" s="1"/>
  <c r="AF203" i="3" s="1"/>
  <c r="Y204" i="3" s="1"/>
  <c r="AB204" i="3" l="1"/>
  <c r="AA204" i="3"/>
  <c r="AG204" i="3"/>
  <c r="AC204" i="3" l="1"/>
  <c r="AD204" i="3" s="1"/>
  <c r="AE204" i="3" s="1"/>
  <c r="AF204" i="3" s="1"/>
  <c r="Y205" i="3" s="1"/>
  <c r="AG205" i="3" l="1"/>
  <c r="AA205" i="3"/>
  <c r="AB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A207" i="3" l="1"/>
  <c r="AB207" i="3"/>
  <c r="AG207" i="3"/>
  <c r="AC207" i="3" l="1"/>
  <c r="AD207" i="3" s="1"/>
  <c r="AE207" i="3" s="1"/>
  <c r="AF207" i="3" s="1"/>
  <c r="Y208" i="3" s="1"/>
  <c r="AG208" i="3" l="1"/>
  <c r="AB208" i="3"/>
  <c r="AA208" i="3"/>
  <c r="AC208" i="3" l="1"/>
  <c r="AD208" i="3" s="1"/>
  <c r="AE208" i="3" s="1"/>
  <c r="AF208" i="3" s="1"/>
  <c r="Y209" i="3" s="1"/>
  <c r="AG209" i="3" l="1"/>
  <c r="AA209" i="3"/>
  <c r="AB209" i="3"/>
  <c r="AC209" i="3" l="1"/>
  <c r="AD209" i="3" s="1"/>
  <c r="AE209" i="3" s="1"/>
  <c r="AF209" i="3" s="1"/>
  <c r="Y210" i="3" s="1"/>
  <c r="AA210" i="3" l="1"/>
  <c r="AB210" i="3"/>
  <c r="AG210" i="3"/>
  <c r="AC210" i="3" l="1"/>
  <c r="AD210" i="3" s="1"/>
  <c r="AE210" i="3" s="1"/>
  <c r="AF210" i="3" s="1"/>
  <c r="Y211" i="3" s="1"/>
  <c r="AI5" i="3" l="1"/>
  <c r="AA211" i="3"/>
  <c r="AB211" i="3"/>
  <c r="AG211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A213" i="3" l="1"/>
  <c r="AB213" i="3"/>
  <c r="AG213" i="3"/>
  <c r="AC213" i="3" l="1"/>
  <c r="AD213" i="3" s="1"/>
  <c r="AE213" i="3" s="1"/>
  <c r="AF213" i="3" s="1"/>
  <c r="Y214" i="3" s="1"/>
  <c r="AB214" i="3" l="1"/>
  <c r="AA214" i="3"/>
  <c r="AG214" i="3"/>
  <c r="AC214" i="3" l="1"/>
  <c r="AD214" i="3" s="1"/>
  <c r="AE214" i="3" s="1"/>
  <c r="AF214" i="3" s="1"/>
  <c r="Y215" i="3" s="1"/>
  <c r="AG215" i="3" l="1"/>
  <c r="AA215" i="3"/>
  <c r="AB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B219" i="3" l="1"/>
  <c r="AA219" i="3"/>
  <c r="AG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G221" i="3"/>
  <c r="AB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G223" i="3"/>
  <c r="AA223" i="3"/>
  <c r="AC223" i="3" l="1"/>
  <c r="AD223" i="3" s="1"/>
  <c r="AE223" i="3" s="1"/>
  <c r="AF223" i="3" s="1"/>
  <c r="Y224" i="3" s="1"/>
  <c r="AG224" i="3" l="1"/>
  <c r="AA224" i="3"/>
  <c r="AB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B227" i="3" l="1"/>
  <c r="AG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G229" i="3" l="1"/>
  <c r="AA229" i="3"/>
  <c r="AB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G233" i="3" l="1"/>
  <c r="AA233" i="3"/>
  <c r="AB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B237" i="3"/>
  <c r="AG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A239" i="3"/>
  <c r="AG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B245" i="3"/>
  <c r="AG245" i="3"/>
  <c r="AC245" i="3" l="1"/>
  <c r="AD245" i="3" s="1"/>
  <c r="AE245" i="3" s="1"/>
  <c r="AF245" i="3" s="1"/>
  <c r="Y246" i="3" s="1"/>
  <c r="AA246" i="3" l="1"/>
  <c r="AB246" i="3"/>
  <c r="AG246" i="3"/>
  <c r="AC246" i="3" l="1"/>
  <c r="AD246" i="3" s="1"/>
  <c r="AE246" i="3" s="1"/>
  <c r="AF246" i="3" s="1"/>
  <c r="Y247" i="3" s="1"/>
  <c r="AB247" i="3" l="1"/>
  <c r="AA247" i="3"/>
  <c r="AG247" i="3"/>
  <c r="AC247" i="3" l="1"/>
  <c r="AD247" i="3" s="1"/>
  <c r="AE247" i="3" s="1"/>
  <c r="AF247" i="3" s="1"/>
  <c r="Y248" i="3" s="1"/>
  <c r="AA248" i="3" l="1"/>
  <c r="AB248" i="3"/>
  <c r="AG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G250" i="3" l="1"/>
  <c r="AA250" i="3"/>
  <c r="AB250" i="3"/>
  <c r="AC250" i="3" l="1"/>
  <c r="AD250" i="3" s="1"/>
  <c r="AE250" i="3" s="1"/>
  <c r="AF250" i="3" s="1"/>
  <c r="Y251" i="3" s="1"/>
  <c r="AG251" i="3" l="1"/>
  <c r="AA251" i="3"/>
  <c r="AB251" i="3"/>
  <c r="AC251" i="3" l="1"/>
  <c r="AD251" i="3" s="1"/>
  <c r="AE251" i="3" s="1"/>
  <c r="AF251" i="3" s="1"/>
  <c r="Y252" i="3" s="1"/>
  <c r="AG252" i="3" l="1"/>
  <c r="AA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A254" i="3" l="1"/>
  <c r="AB254" i="3"/>
  <c r="AG254" i="3"/>
  <c r="AC254" i="3" l="1"/>
  <c r="AD254" i="3" s="1"/>
  <c r="AE254" i="3" s="1"/>
  <c r="AF254" i="3" s="1"/>
  <c r="Y255" i="3" s="1"/>
  <c r="AB255" i="3" l="1"/>
  <c r="AG255" i="3"/>
  <c r="AA255" i="3"/>
  <c r="AC255" i="3" l="1"/>
  <c r="AD255" i="3" s="1"/>
  <c r="AE255" i="3" s="1"/>
  <c r="AF255" i="3" s="1"/>
  <c r="Y256" i="3" s="1"/>
  <c r="AA256" i="3" l="1"/>
  <c r="AG256" i="3"/>
  <c r="AB256" i="3"/>
  <c r="AC256" i="3" l="1"/>
  <c r="AD256" i="3" s="1"/>
  <c r="AE256" i="3" s="1"/>
  <c r="AF256" i="3" s="1"/>
  <c r="Y257" i="3" s="1"/>
  <c r="AB257" i="3" l="1"/>
  <c r="AG257" i="3"/>
  <c r="AA257" i="3"/>
  <c r="AC257" i="3" l="1"/>
  <c r="AD257" i="3" s="1"/>
  <c r="AE257" i="3" s="1"/>
  <c r="AF257" i="3" s="1"/>
  <c r="Y258" i="3" s="1"/>
  <c r="AG258" i="3" l="1"/>
  <c r="AA258" i="3"/>
  <c r="AB258" i="3"/>
  <c r="AC258" i="3" l="1"/>
  <c r="AD258" i="3" s="1"/>
  <c r="AE258" i="3" s="1"/>
  <c r="AF258" i="3" s="1"/>
  <c r="Y259" i="3" s="1"/>
  <c r="AG259" i="3" l="1"/>
  <c r="C16" i="3" s="1"/>
  <c r="AB259" i="3"/>
  <c r="AA259" i="3"/>
  <c r="U7" i="3" s="1"/>
  <c r="D16" i="3"/>
  <c r="AG5" i="3"/>
  <c r="AG6" i="3"/>
  <c r="AI4" i="3"/>
  <c r="AC259" i="3" l="1"/>
  <c r="AD259" i="3" s="1"/>
  <c r="AE259" i="3" s="1"/>
  <c r="AF259" i="3" s="1"/>
  <c r="Y260" i="3" s="1"/>
  <c r="AG4" i="3"/>
  <c r="AG260" i="3" l="1"/>
  <c r="AA260" i="3"/>
  <c r="AB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A262" i="3" l="1"/>
  <c r="AB262" i="3"/>
  <c r="AG262" i="3"/>
  <c r="AC262" i="3" l="1"/>
  <c r="AD262" i="3" s="1"/>
  <c r="AE262" i="3" s="1"/>
  <c r="AF262" i="3" s="1"/>
  <c r="Y263" i="3" s="1"/>
  <c r="AB263" i="3" l="1"/>
  <c r="AA263" i="3"/>
  <c r="AG263" i="3"/>
  <c r="AC263" i="3" l="1"/>
  <c r="AD263" i="3" s="1"/>
  <c r="AE263" i="3" s="1"/>
  <c r="AF263" i="3" s="1"/>
  <c r="Y264" i="3" s="1"/>
  <c r="AG264" i="3" l="1"/>
  <c r="AA264" i="3"/>
  <c r="AB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G266" i="3" l="1"/>
  <c r="AA266" i="3"/>
  <c r="AB266" i="3"/>
  <c r="AC266" i="3" l="1"/>
  <c r="AD266" i="3" s="1"/>
  <c r="AE266" i="3" s="1"/>
  <c r="AF266" i="3" s="1"/>
  <c r="Y267" i="3" s="1"/>
  <c r="AG267" i="3" l="1"/>
  <c r="AA267" i="3"/>
  <c r="AB267" i="3"/>
  <c r="AC267" i="3" l="1"/>
  <c r="AD267" i="3" s="1"/>
  <c r="AE267" i="3" s="1"/>
  <c r="AF267" i="3" s="1"/>
  <c r="Y268" i="3" s="1"/>
  <c r="AG268" i="3" l="1"/>
  <c r="AA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A270" i="3" l="1"/>
  <c r="AB270" i="3"/>
  <c r="AG270" i="3"/>
  <c r="AC270" i="3" l="1"/>
  <c r="AD270" i="3" s="1"/>
  <c r="AE270" i="3" s="1"/>
  <c r="AF270" i="3" s="1"/>
  <c r="Y271" i="3" s="1"/>
  <c r="AB271" i="3" l="1"/>
  <c r="AG271" i="3"/>
  <c r="AA271" i="3"/>
  <c r="AC271" i="3" l="1"/>
  <c r="AD271" i="3" s="1"/>
  <c r="AE271" i="3" s="1"/>
  <c r="AF271" i="3" s="1"/>
  <c r="Y272" i="3" s="1"/>
  <c r="AA272" i="3" l="1"/>
  <c r="AB272" i="3"/>
  <c r="AG272" i="3"/>
  <c r="AC272" i="3" l="1"/>
  <c r="AD272" i="3" s="1"/>
  <c r="AE272" i="3" s="1"/>
  <c r="AF272" i="3" s="1"/>
  <c r="Y273" i="3" s="1"/>
  <c r="AG273" i="3" l="1"/>
  <c r="AB273" i="3"/>
  <c r="AA273" i="3"/>
  <c r="AC273" i="3" l="1"/>
  <c r="AD273" i="3" s="1"/>
  <c r="AE273" i="3" s="1"/>
  <c r="AF273" i="3" s="1"/>
  <c r="Y274" i="3" s="1"/>
  <c r="AG274" i="3" l="1"/>
  <c r="AA274" i="3"/>
  <c r="AB274" i="3"/>
  <c r="AC274" i="3" l="1"/>
  <c r="AD274" i="3" s="1"/>
  <c r="AE274" i="3" s="1"/>
  <c r="AF274" i="3" s="1"/>
  <c r="Y275" i="3" s="1"/>
  <c r="AG275" i="3" l="1"/>
  <c r="AB275" i="3"/>
  <c r="AA275" i="3"/>
  <c r="AC275" i="3" l="1"/>
  <c r="AD275" i="3" s="1"/>
  <c r="AE275" i="3" s="1"/>
  <c r="AF275" i="3" s="1"/>
  <c r="Y276" i="3" s="1"/>
  <c r="AG276" i="3" l="1"/>
  <c r="AA276" i="3"/>
  <c r="AB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A278" i="3" l="1"/>
  <c r="AB278" i="3"/>
  <c r="AG278" i="3"/>
  <c r="AC278" i="3" l="1"/>
  <c r="AD278" i="3" s="1"/>
  <c r="AE278" i="3" s="1"/>
  <c r="AF278" i="3" s="1"/>
  <c r="Y279" i="3" s="1"/>
  <c r="AB279" i="3" l="1"/>
  <c r="AA279" i="3"/>
  <c r="AG279" i="3"/>
  <c r="AC279" i="3" l="1"/>
  <c r="AD279" i="3" s="1"/>
  <c r="AE279" i="3" s="1"/>
  <c r="AF279" i="3" s="1"/>
  <c r="Y280" i="3" s="1"/>
  <c r="AA280" i="3" l="1"/>
  <c r="AB280" i="3"/>
  <c r="AG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G282" i="3" l="1"/>
  <c r="AB282" i="3"/>
  <c r="AA282" i="3"/>
  <c r="AC282" i="3" l="1"/>
  <c r="AD282" i="3" s="1"/>
  <c r="AE282" i="3" s="1"/>
  <c r="AF282" i="3" s="1"/>
  <c r="Y283" i="3" s="1"/>
  <c r="AG283" i="3" l="1"/>
  <c r="AA283" i="3"/>
  <c r="AB283" i="3"/>
  <c r="AC283" i="3" l="1"/>
  <c r="AD283" i="3" s="1"/>
  <c r="AE283" i="3" s="1"/>
  <c r="AF283" i="3" s="1"/>
  <c r="Y284" i="3" s="1"/>
  <c r="AG284" i="3" l="1"/>
  <c r="AB284" i="3"/>
  <c r="AA284" i="3"/>
  <c r="AC284" i="3" l="1"/>
  <c r="AD284" i="3" s="1"/>
  <c r="AE284" i="3" s="1"/>
  <c r="AF284" i="3" s="1"/>
  <c r="Y285" i="3" s="1"/>
  <c r="AA285" i="3" l="1"/>
  <c r="AG285" i="3"/>
  <c r="AB285" i="3"/>
  <c r="AC285" i="3" l="1"/>
  <c r="AD285" i="3" s="1"/>
  <c r="AE285" i="3" s="1"/>
  <c r="AF285" i="3" s="1"/>
  <c r="Y286" i="3" s="1"/>
  <c r="AA286" i="3" l="1"/>
  <c r="AB286" i="3"/>
  <c r="AG286" i="3"/>
  <c r="AC286" i="3" l="1"/>
  <c r="AD286" i="3" s="1"/>
  <c r="AE286" i="3" s="1"/>
  <c r="AF286" i="3" s="1"/>
  <c r="Y287" i="3" s="1"/>
  <c r="AB287" i="3" l="1"/>
  <c r="AG287" i="3"/>
  <c r="AA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B289" i="3"/>
  <c r="AG289" i="3"/>
  <c r="AC289" i="3" l="1"/>
  <c r="AD289" i="3" s="1"/>
  <c r="AE289" i="3" s="1"/>
  <c r="AF289" i="3" s="1"/>
  <c r="Y290" i="3" s="1"/>
  <c r="AG290" i="3" l="1"/>
  <c r="AB290" i="3"/>
  <c r="AA290" i="3"/>
  <c r="AC290" i="3" l="1"/>
  <c r="AD290" i="3" s="1"/>
  <c r="AE290" i="3" s="1"/>
  <c r="AF290" i="3" s="1"/>
  <c r="Y291" i="3" s="1"/>
  <c r="AG291" i="3" l="1"/>
  <c r="AA291" i="3"/>
  <c r="AB291" i="3"/>
  <c r="AC291" i="3" l="1"/>
  <c r="AD291" i="3" s="1"/>
  <c r="AE291" i="3" s="1"/>
  <c r="AF291" i="3" s="1"/>
  <c r="Y292" i="3" s="1"/>
  <c r="AG292" i="3" l="1"/>
  <c r="AB292" i="3"/>
  <c r="AA292" i="3"/>
  <c r="AC292" i="3" l="1"/>
  <c r="AD292" i="3" s="1"/>
  <c r="AE292" i="3" s="1"/>
  <c r="AF292" i="3" s="1"/>
  <c r="Y293" i="3" s="1"/>
  <c r="AA293" i="3" l="1"/>
  <c r="AG293" i="3"/>
  <c r="AB293" i="3"/>
  <c r="AC293" i="3" l="1"/>
  <c r="AD293" i="3" s="1"/>
  <c r="AE293" i="3" s="1"/>
  <c r="AF293" i="3" s="1"/>
  <c r="Y294" i="3" s="1"/>
  <c r="AA294" i="3" l="1"/>
  <c r="AB294" i="3"/>
  <c r="AG294" i="3"/>
  <c r="AC294" i="3" l="1"/>
  <c r="AD294" i="3" s="1"/>
  <c r="AE294" i="3" s="1"/>
  <c r="AF294" i="3" s="1"/>
  <c r="Y295" i="3" s="1"/>
  <c r="AB295" i="3" l="1"/>
  <c r="AA295" i="3"/>
  <c r="AG295" i="3"/>
  <c r="AC295" i="3" l="1"/>
  <c r="AD295" i="3" s="1"/>
  <c r="AE295" i="3" s="1"/>
  <c r="AF295" i="3" s="1"/>
  <c r="Y296" i="3" s="1"/>
  <c r="AG296" i="3" l="1"/>
  <c r="AB296" i="3"/>
  <c r="AA296" i="3"/>
  <c r="AC296" i="3" l="1"/>
  <c r="AD296" i="3" s="1"/>
  <c r="AE296" i="3" s="1"/>
  <c r="AF296" i="3" s="1"/>
  <c r="Y297" i="3" s="1"/>
  <c r="AA297" i="3" l="1"/>
  <c r="AG297" i="3"/>
  <c r="AB297" i="3"/>
  <c r="AC297" i="3" l="1"/>
  <c r="AD297" i="3" s="1"/>
  <c r="AE297" i="3" s="1"/>
  <c r="AF297" i="3" s="1"/>
  <c r="Y298" i="3" s="1"/>
  <c r="AB298" i="3" l="1"/>
  <c r="AA298" i="3"/>
  <c r="AG298" i="3"/>
  <c r="AC298" i="3" l="1"/>
  <c r="AD298" i="3" s="1"/>
  <c r="AE298" i="3" s="1"/>
  <c r="AF298" i="3" s="1"/>
  <c r="Y299" i="3" s="1"/>
  <c r="AG299" i="3" l="1"/>
  <c r="AA299" i="3"/>
  <c r="AB299" i="3"/>
  <c r="AC299" i="3" l="1"/>
  <c r="AD299" i="3" s="1"/>
  <c r="AE299" i="3" s="1"/>
  <c r="AF299" i="3" s="1"/>
  <c r="Y300" i="3" s="1"/>
  <c r="AG300" i="3" l="1"/>
  <c r="AA300" i="3"/>
  <c r="AB300" i="3"/>
  <c r="AC300" i="3" l="1"/>
  <c r="AD300" i="3" s="1"/>
  <c r="AE300" i="3" s="1"/>
  <c r="AF300" i="3" s="1"/>
  <c r="Y301" i="3" s="1"/>
  <c r="AA301" i="3" l="1"/>
  <c r="AB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B303" i="3" l="1"/>
  <c r="AA303" i="3"/>
  <c r="AG303" i="3"/>
  <c r="AC303" i="3" l="1"/>
  <c r="AD303" i="3" s="1"/>
  <c r="AE303" i="3" s="1"/>
  <c r="AF303" i="3" s="1"/>
  <c r="Y304" i="3" s="1"/>
  <c r="AB304" i="3" l="1"/>
  <c r="AA304" i="3"/>
  <c r="AG304" i="3"/>
  <c r="AC304" i="3" l="1"/>
  <c r="AD304" i="3" s="1"/>
  <c r="AE304" i="3" s="1"/>
  <c r="AF304" i="3" s="1"/>
  <c r="Y305" i="3" s="1"/>
  <c r="AG305" i="3" l="1"/>
  <c r="AA305" i="3"/>
  <c r="AB305" i="3"/>
  <c r="AC305" i="3" l="1"/>
  <c r="AD305" i="3" s="1"/>
  <c r="AE305" i="3" s="1"/>
  <c r="AF305" i="3" s="1"/>
  <c r="Y306" i="3" s="1"/>
  <c r="AA306" i="3" l="1"/>
  <c r="AB306" i="3"/>
  <c r="AG306" i="3"/>
  <c r="AC306" i="3" l="1"/>
  <c r="AD306" i="3" s="1"/>
  <c r="AE306" i="3" s="1"/>
  <c r="AF306" i="3" s="1"/>
  <c r="Y307" i="3" s="1"/>
  <c r="AG307" i="3" l="1"/>
  <c r="AA307" i="3"/>
  <c r="AB307" i="3"/>
  <c r="AC307" i="3" l="1"/>
  <c r="AD307" i="3" s="1"/>
  <c r="AE307" i="3" s="1"/>
  <c r="AF307" i="3" s="1"/>
  <c r="Y308" i="3" s="1"/>
  <c r="AG308" i="3" l="1"/>
  <c r="AA308" i="3"/>
  <c r="AB308" i="3"/>
  <c r="AC308" i="3" l="1"/>
  <c r="AD308" i="3" s="1"/>
  <c r="AE308" i="3" s="1"/>
  <c r="AF308" i="3" s="1"/>
  <c r="Y309" i="3" s="1"/>
  <c r="AA309" i="3" l="1"/>
  <c r="AG309" i="3"/>
  <c r="AB309" i="3"/>
  <c r="AC309" i="3" l="1"/>
  <c r="AD309" i="3" s="1"/>
  <c r="AE309" i="3" s="1"/>
  <c r="AF309" i="3" s="1"/>
  <c r="Y310" i="3" s="1"/>
  <c r="AB310" i="3" l="1"/>
  <c r="AA310" i="3"/>
  <c r="AG310" i="3"/>
  <c r="AC310" i="3" l="1"/>
  <c r="AD310" i="3" s="1"/>
  <c r="AE310" i="3" s="1"/>
  <c r="AF310" i="3" s="1"/>
  <c r="Y311" i="3" s="1"/>
  <c r="AB311" i="3" l="1"/>
  <c r="AA311" i="3"/>
  <c r="AG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G313" i="3" l="1"/>
  <c r="AA313" i="3"/>
  <c r="AB313" i="3"/>
  <c r="AC313" i="3" l="1"/>
  <c r="AD313" i="3" s="1"/>
  <c r="AE313" i="3" s="1"/>
  <c r="AF313" i="3" s="1"/>
  <c r="Y314" i="3" s="1"/>
  <c r="AA314" i="3" l="1"/>
  <c r="AB314" i="3"/>
  <c r="AG314" i="3"/>
  <c r="AC314" i="3" l="1"/>
  <c r="AD314" i="3" s="1"/>
  <c r="AE314" i="3" s="1"/>
  <c r="AF314" i="3" s="1"/>
  <c r="Y315" i="3" s="1"/>
  <c r="AG315" i="3" l="1"/>
  <c r="AB315" i="3"/>
  <c r="AA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A317" i="3" l="1"/>
  <c r="AG317" i="3"/>
  <c r="AB317" i="3"/>
  <c r="AC317" i="3" l="1"/>
  <c r="AD317" i="3" s="1"/>
  <c r="AE317" i="3" s="1"/>
  <c r="AF317" i="3" s="1"/>
  <c r="Y318" i="3" s="1"/>
  <c r="AB318" i="3" l="1"/>
  <c r="AA318" i="3"/>
  <c r="AG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A320" i="3" l="1"/>
  <c r="AB320" i="3"/>
  <c r="AG320" i="3"/>
  <c r="AC320" i="3" l="1"/>
  <c r="AD320" i="3" s="1"/>
  <c r="AE320" i="3" s="1"/>
  <c r="AF320" i="3" s="1"/>
  <c r="Y321" i="3" s="1"/>
  <c r="AG321" i="3" l="1"/>
  <c r="AB321" i="3"/>
  <c r="AA321" i="3"/>
  <c r="AC321" i="3" l="1"/>
  <c r="AD321" i="3" s="1"/>
  <c r="AE321" i="3" s="1"/>
  <c r="AF321" i="3" s="1"/>
  <c r="Y322" i="3" s="1"/>
  <c r="AA322" i="3" l="1"/>
  <c r="AB322" i="3"/>
  <c r="AG322" i="3"/>
  <c r="AC322" i="3" l="1"/>
  <c r="AD322" i="3" s="1"/>
  <c r="AE322" i="3" s="1"/>
  <c r="AF322" i="3" s="1"/>
  <c r="Y323" i="3" s="1"/>
  <c r="AG323" i="3" l="1"/>
  <c r="AA323" i="3"/>
  <c r="AB323" i="3"/>
  <c r="AC323" i="3" l="1"/>
  <c r="AD323" i="3" s="1"/>
  <c r="AE323" i="3" s="1"/>
  <c r="AF323" i="3" s="1"/>
  <c r="Y324" i="3" s="1"/>
  <c r="AA324" i="3" l="1"/>
  <c r="AB324" i="3"/>
  <c r="AG324" i="3"/>
  <c r="AC324" i="3" l="1"/>
  <c r="AD324" i="3" s="1"/>
  <c r="AE324" i="3" s="1"/>
  <c r="AF324" i="3" s="1"/>
  <c r="Y325" i="3" s="1"/>
  <c r="AA325" i="3" l="1"/>
  <c r="AG325" i="3"/>
  <c r="AB325" i="3"/>
  <c r="AC325" i="3" l="1"/>
  <c r="AD325" i="3" s="1"/>
  <c r="AE325" i="3" s="1"/>
  <c r="AF325" i="3" s="1"/>
  <c r="Y326" i="3" s="1"/>
  <c r="AB326" i="3" l="1"/>
  <c r="AG326" i="3"/>
  <c r="AA326" i="3"/>
  <c r="AC326" i="3" l="1"/>
  <c r="AD326" i="3" s="1"/>
  <c r="AE326" i="3" s="1"/>
  <c r="AF326" i="3" s="1"/>
  <c r="Y327" i="3" s="1"/>
  <c r="AA327" i="3" l="1"/>
  <c r="AB327" i="3"/>
  <c r="AG327" i="3"/>
  <c r="AC327" i="3" l="1"/>
  <c r="AD327" i="3" s="1"/>
  <c r="AE327" i="3" s="1"/>
  <c r="AF327" i="3" s="1"/>
  <c r="Y328" i="3" s="1"/>
  <c r="AB328" i="3" l="1"/>
  <c r="AA328" i="3"/>
  <c r="AG328" i="3"/>
  <c r="AC328" i="3" l="1"/>
  <c r="AD328" i="3" s="1"/>
  <c r="AE328" i="3" s="1"/>
  <c r="AF328" i="3" s="1"/>
  <c r="Y329" i="3" s="1"/>
  <c r="AG329" i="3" l="1"/>
  <c r="AA329" i="3"/>
  <c r="AB329" i="3"/>
  <c r="AC329" i="3" l="1"/>
  <c r="AD329" i="3" s="1"/>
  <c r="AE329" i="3" s="1"/>
  <c r="AF329" i="3" s="1"/>
  <c r="Y330" i="3" s="1"/>
  <c r="AG330" i="3" l="1"/>
  <c r="AA330" i="3"/>
  <c r="AB330" i="3"/>
  <c r="AC330" i="3" l="1"/>
  <c r="AD330" i="3" s="1"/>
  <c r="AE330" i="3" s="1"/>
  <c r="AF330" i="3" s="1"/>
  <c r="Y331" i="3" s="1"/>
  <c r="AG331" i="3" l="1"/>
  <c r="AA331" i="3"/>
  <c r="AB331" i="3"/>
  <c r="AC331" i="3" l="1"/>
  <c r="AD331" i="3" s="1"/>
  <c r="AE331" i="3" s="1"/>
  <c r="AF331" i="3" s="1"/>
  <c r="Y332" i="3" s="1"/>
  <c r="AB332" i="3" l="1"/>
  <c r="AA332" i="3"/>
  <c r="AG332" i="3"/>
  <c r="AC332" i="3" l="1"/>
  <c r="AD332" i="3" s="1"/>
  <c r="AE332" i="3" s="1"/>
  <c r="AF332" i="3" s="1"/>
  <c r="Y333" i="3" s="1"/>
  <c r="AA333" i="3" l="1"/>
  <c r="AG333" i="3"/>
  <c r="AB333" i="3"/>
  <c r="AC333" i="3" l="1"/>
  <c r="AD333" i="3" s="1"/>
  <c r="AE333" i="3" s="1"/>
  <c r="AF333" i="3" s="1"/>
  <c r="Y334" i="3" s="1"/>
  <c r="AB334" i="3" l="1"/>
  <c r="AG334" i="3"/>
  <c r="AA334" i="3"/>
  <c r="AC334" i="3" l="1"/>
  <c r="AD334" i="3" s="1"/>
  <c r="AE334" i="3" s="1"/>
  <c r="AF334" i="3" s="1"/>
  <c r="Y335" i="3" s="1"/>
  <c r="AA335" i="3" l="1"/>
  <c r="AG335" i="3"/>
  <c r="AB335" i="3"/>
  <c r="AC335" i="3" l="1"/>
  <c r="AD335" i="3" s="1"/>
  <c r="AE335" i="3" s="1"/>
  <c r="AF335" i="3" s="1"/>
  <c r="Y336" i="3" s="1"/>
  <c r="AA336" i="3" l="1"/>
  <c r="AB336" i="3"/>
  <c r="AG336" i="3"/>
  <c r="AC336" i="3" l="1"/>
  <c r="AD336" i="3" s="1"/>
  <c r="AE336" i="3" s="1"/>
  <c r="AF336" i="3" s="1"/>
  <c r="Y337" i="3" s="1"/>
  <c r="AA337" i="3" l="1"/>
  <c r="AB337" i="3"/>
  <c r="AG337" i="3"/>
  <c r="AC337" i="3" l="1"/>
  <c r="AD337" i="3" s="1"/>
  <c r="AE337" i="3" s="1"/>
  <c r="AF337" i="3" s="1"/>
  <c r="Y338" i="3" s="1"/>
  <c r="AG338" i="3" l="1"/>
  <c r="AA338" i="3"/>
  <c r="AB338" i="3"/>
  <c r="AC338" i="3" l="1"/>
  <c r="AD338" i="3" s="1"/>
  <c r="AE338" i="3" s="1"/>
  <c r="AF338" i="3" s="1"/>
  <c r="Y339" i="3" s="1"/>
  <c r="AG339" i="3" l="1"/>
  <c r="AA339" i="3"/>
  <c r="AB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A341" i="3" l="1"/>
  <c r="AB341" i="3"/>
  <c r="AG341" i="3"/>
  <c r="AC341" i="3" l="1"/>
  <c r="AD341" i="3" s="1"/>
  <c r="AE341" i="3" s="1"/>
  <c r="AF341" i="3" s="1"/>
  <c r="Y342" i="3" s="1"/>
  <c r="AA342" i="3" l="1"/>
  <c r="AB342" i="3"/>
  <c r="AG342" i="3"/>
  <c r="AC342" i="3" l="1"/>
  <c r="AD342" i="3" s="1"/>
  <c r="AE342" i="3" s="1"/>
  <c r="AF342" i="3" s="1"/>
  <c r="Y343" i="3" s="1"/>
  <c r="AG343" i="3" l="1"/>
  <c r="AA343" i="3"/>
  <c r="AB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G345" i="3" l="1"/>
  <c r="AA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A347" i="3" l="1"/>
  <c r="AB347" i="3"/>
  <c r="AG347" i="3"/>
  <c r="AC347" i="3" l="1"/>
  <c r="AD347" i="3" s="1"/>
  <c r="AE347" i="3" s="1"/>
  <c r="AF347" i="3" s="1"/>
  <c r="Y348" i="3" s="1"/>
  <c r="AB348" i="3" l="1"/>
  <c r="AA348" i="3"/>
  <c r="AG348" i="3"/>
  <c r="AC348" i="3" l="1"/>
  <c r="AD348" i="3" s="1"/>
  <c r="AE348" i="3" s="1"/>
  <c r="AF348" i="3" s="1"/>
  <c r="Y349" i="3" s="1"/>
  <c r="AB349" i="3" l="1"/>
  <c r="AG349" i="3"/>
  <c r="AA349" i="3"/>
  <c r="AC349" i="3" l="1"/>
  <c r="AD349" i="3" s="1"/>
  <c r="AE349" i="3" s="1"/>
  <c r="AF349" i="3" s="1"/>
  <c r="Y350" i="3" s="1"/>
  <c r="AA350" i="3" l="1"/>
  <c r="AB350" i="3"/>
  <c r="AG350" i="3"/>
  <c r="AC350" i="3" l="1"/>
  <c r="AD350" i="3" s="1"/>
  <c r="AE350" i="3" s="1"/>
  <c r="AF350" i="3" s="1"/>
  <c r="Y351" i="3" s="1"/>
  <c r="AG351" i="3" l="1"/>
  <c r="AB351" i="3"/>
  <c r="AA351" i="3"/>
  <c r="AC351" i="3" l="1"/>
  <c r="AD351" i="3" s="1"/>
  <c r="AE351" i="3" s="1"/>
  <c r="AF351" i="3" s="1"/>
  <c r="Y352" i="3" s="1"/>
  <c r="AG352" i="3" l="1"/>
  <c r="AA352" i="3"/>
  <c r="AB352" i="3"/>
  <c r="AC352" i="3" l="1"/>
  <c r="AD352" i="3" s="1"/>
  <c r="AE352" i="3" s="1"/>
  <c r="AF352" i="3" s="1"/>
  <c r="Y353" i="3" s="1"/>
  <c r="AG353" i="3" l="1"/>
  <c r="AA353" i="3"/>
  <c r="AB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A355" i="3" l="1"/>
  <c r="AB355" i="3"/>
  <c r="AG355" i="3"/>
  <c r="AC355" i="3" l="1"/>
  <c r="AD355" i="3" s="1"/>
  <c r="AE355" i="3" s="1"/>
  <c r="AF355" i="3" s="1"/>
  <c r="Y356" i="3" s="1"/>
  <c r="AB356" i="3" l="1"/>
  <c r="AG356" i="3"/>
  <c r="AA356" i="3"/>
  <c r="AC356" i="3" l="1"/>
  <c r="AD356" i="3" s="1"/>
  <c r="AE356" i="3" s="1"/>
  <c r="AF356" i="3" s="1"/>
  <c r="Y357" i="3" s="1"/>
  <c r="AA357" i="3" l="1"/>
  <c r="AB357" i="3"/>
  <c r="AG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G359" i="3" l="1"/>
  <c r="AA359" i="3"/>
  <c r="AB359" i="3"/>
  <c r="AC359" i="3" l="1"/>
  <c r="AD359" i="3" s="1"/>
  <c r="AE359" i="3" s="1"/>
  <c r="AF359" i="3" s="1"/>
  <c r="Y360" i="3" s="1"/>
  <c r="AG360" i="3" l="1"/>
  <c r="AB360" i="3"/>
  <c r="AA360" i="3"/>
  <c r="AC360" i="3" l="1"/>
  <c r="AD360" i="3" s="1"/>
  <c r="AE360" i="3" s="1"/>
  <c r="AF360" i="3" s="1"/>
  <c r="Y361" i="3" s="1"/>
  <c r="AG361" i="3" l="1"/>
  <c r="AA361" i="3"/>
  <c r="AB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A363" i="3" l="1"/>
  <c r="AB363" i="3"/>
  <c r="AG363" i="3"/>
  <c r="AC363" i="3" l="1"/>
  <c r="AD363" i="3" s="1"/>
  <c r="AE363" i="3" s="1"/>
  <c r="AF363" i="3" s="1"/>
  <c r="Y364" i="3" s="1"/>
  <c r="AB364" i="3" l="1"/>
  <c r="AA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A366" i="3" l="1"/>
  <c r="AB366" i="3"/>
  <c r="AG366" i="3"/>
  <c r="AC366" i="3" l="1"/>
  <c r="AD366" i="3" s="1"/>
  <c r="AE366" i="3" s="1"/>
  <c r="AF366" i="3" s="1"/>
  <c r="Y367" i="3" s="1"/>
  <c r="AG367" i="3" l="1"/>
  <c r="AA367" i="3"/>
  <c r="AB367" i="3"/>
  <c r="AC367" i="3" l="1"/>
  <c r="AD367" i="3" s="1"/>
  <c r="AE367" i="3" s="1"/>
  <c r="AF367" i="3" s="1"/>
  <c r="Y368" i="3" s="1"/>
  <c r="AG368" i="3" l="1"/>
  <c r="AA368" i="3"/>
  <c r="AB368" i="3"/>
  <c r="AC368" i="3" l="1"/>
  <c r="AD368" i="3" s="1"/>
  <c r="AE368" i="3" s="1"/>
  <c r="AF368" i="3" s="1"/>
  <c r="Y369" i="3" s="1"/>
  <c r="AG369" i="3" l="1"/>
  <c r="AA369" i="3"/>
  <c r="AB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A371" i="3" l="1"/>
  <c r="AB371" i="3"/>
  <c r="AG371" i="3"/>
  <c r="AC371" i="3" l="1"/>
  <c r="AD371" i="3" s="1"/>
  <c r="AE371" i="3" s="1"/>
  <c r="AF371" i="3" s="1"/>
  <c r="Y372" i="3" s="1"/>
  <c r="AB372" i="3" l="1"/>
  <c r="AG372" i="3"/>
  <c r="AA372" i="3"/>
  <c r="AC372" i="3" l="1"/>
  <c r="AD372" i="3" s="1"/>
  <c r="AE372" i="3" s="1"/>
  <c r="AF372" i="3" s="1"/>
  <c r="Y373" i="3" s="1"/>
  <c r="AA373" i="3" l="1"/>
  <c r="AG373" i="3"/>
  <c r="AB373" i="3"/>
  <c r="AC373" i="3" l="1"/>
  <c r="AD373" i="3" s="1"/>
  <c r="AE373" i="3" s="1"/>
  <c r="AF373" i="3" s="1"/>
  <c r="Y374" i="3" s="1"/>
  <c r="AG374" i="3" l="1"/>
  <c r="AB374" i="3"/>
  <c r="AA374" i="3"/>
  <c r="AC374" i="3" l="1"/>
  <c r="AD374" i="3" s="1"/>
  <c r="AE374" i="3" s="1"/>
  <c r="AF374" i="3" s="1"/>
  <c r="Y375" i="3" s="1"/>
  <c r="AG375" i="3" l="1"/>
  <c r="AA375" i="3"/>
  <c r="AB375" i="3"/>
  <c r="AC375" i="3" l="1"/>
  <c r="AD375" i="3" s="1"/>
  <c r="AE375" i="3" s="1"/>
  <c r="AF375" i="3" s="1"/>
  <c r="Y376" i="3" s="1"/>
  <c r="AG376" i="3" l="1"/>
  <c r="AA376" i="3"/>
  <c r="AB376" i="3"/>
  <c r="AC376" i="3" l="1"/>
  <c r="AD376" i="3" s="1"/>
  <c r="AE376" i="3" s="1"/>
  <c r="AF376" i="3" s="1"/>
  <c r="Y377" i="3" s="1"/>
  <c r="AG377" i="3" l="1"/>
  <c r="AA377" i="3"/>
  <c r="AB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A379" i="3" l="1"/>
  <c r="AB379" i="3"/>
  <c r="AG379" i="3"/>
  <c r="AC379" i="3" l="1"/>
  <c r="AD379" i="3" s="1"/>
  <c r="AE379" i="3" s="1"/>
  <c r="AF379" i="3" s="1"/>
  <c r="Y380" i="3" s="1"/>
  <c r="AB380" i="3" l="1"/>
  <c r="AG380" i="3"/>
  <c r="AA380" i="3"/>
  <c r="AC380" i="3" l="1"/>
  <c r="AD380" i="3" s="1"/>
  <c r="AE380" i="3" s="1"/>
  <c r="AF380" i="3" s="1"/>
  <c r="Y381" i="3" s="1"/>
  <c r="AA381" i="3" l="1"/>
  <c r="AG381" i="3"/>
  <c r="AB381" i="3"/>
  <c r="AC381" i="3" l="1"/>
  <c r="AD381" i="3" s="1"/>
  <c r="AE381" i="3" s="1"/>
  <c r="AF381" i="3" s="1"/>
  <c r="Y382" i="3" s="1"/>
  <c r="AB382" i="3" l="1"/>
  <c r="AG382" i="3"/>
  <c r="AA382" i="3"/>
  <c r="AC382" i="3" l="1"/>
  <c r="AD382" i="3" s="1"/>
  <c r="AE382" i="3" s="1"/>
  <c r="AF382" i="3" s="1"/>
  <c r="Y383" i="3" s="1"/>
  <c r="AG383" i="3" l="1"/>
  <c r="AA383" i="3"/>
  <c r="AB383" i="3"/>
  <c r="AC383" i="3" l="1"/>
  <c r="AD383" i="3" s="1"/>
  <c r="AE383" i="3" s="1"/>
  <c r="AF383" i="3" s="1"/>
  <c r="Y384" i="3" s="1"/>
  <c r="AG384" i="3" l="1"/>
  <c r="AB384" i="3"/>
  <c r="AA384" i="3"/>
  <c r="AC384" i="3" l="1"/>
  <c r="AD384" i="3" s="1"/>
  <c r="AE384" i="3" s="1"/>
  <c r="AF384" i="3" s="1"/>
  <c r="Y385" i="3" s="1"/>
  <c r="AG385" i="3" l="1"/>
  <c r="AA385" i="3"/>
  <c r="AB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A387" i="3" l="1"/>
  <c r="AB387" i="3"/>
  <c r="AG387" i="3"/>
  <c r="AC387" i="3" l="1"/>
  <c r="AD387" i="3" s="1"/>
  <c r="AE387" i="3" s="1"/>
  <c r="AF387" i="3" s="1"/>
  <c r="Y388" i="3" s="1"/>
  <c r="AB388" i="3" l="1"/>
  <c r="AA388" i="3"/>
  <c r="AG388" i="3"/>
  <c r="AC388" i="3" l="1"/>
  <c r="AD388" i="3" s="1"/>
  <c r="AE388" i="3" s="1"/>
  <c r="AF388" i="3" s="1"/>
  <c r="Y389" i="3" s="1"/>
  <c r="AG389" i="3" l="1"/>
  <c r="AA389" i="3"/>
  <c r="AB389" i="3"/>
  <c r="AC389" i="3" l="1"/>
  <c r="AD389" i="3" s="1"/>
  <c r="AE389" i="3" s="1"/>
  <c r="AF389" i="3" s="1"/>
  <c r="Y390" i="3" s="1"/>
  <c r="AA390" i="3" l="1"/>
  <c r="AB390" i="3"/>
  <c r="AG390" i="3"/>
  <c r="AC390" i="3" l="1"/>
  <c r="AD390" i="3" s="1"/>
  <c r="AE390" i="3" s="1"/>
  <c r="AF390" i="3" s="1"/>
  <c r="Y391" i="3" s="1"/>
  <c r="AG391" i="3" l="1"/>
  <c r="AA391" i="3"/>
  <c r="AB391" i="3"/>
  <c r="AC391" i="3" l="1"/>
  <c r="AD391" i="3" s="1"/>
  <c r="AE391" i="3" s="1"/>
  <c r="AF391" i="3" s="1"/>
  <c r="Y392" i="3" s="1"/>
  <c r="AG392" i="3" l="1"/>
  <c r="AA392" i="3"/>
  <c r="AB392" i="3"/>
  <c r="AC392" i="3" l="1"/>
  <c r="AD392" i="3" s="1"/>
  <c r="AE392" i="3" s="1"/>
  <c r="AF392" i="3" s="1"/>
  <c r="Y393" i="3" s="1"/>
  <c r="AG393" i="3" l="1"/>
  <c r="AA393" i="3"/>
  <c r="AB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A395" i="3" l="1"/>
  <c r="AB395" i="3"/>
  <c r="AG395" i="3"/>
  <c r="AC395" i="3" l="1"/>
  <c r="AD395" i="3" s="1"/>
  <c r="AE395" i="3" s="1"/>
  <c r="AF395" i="3" s="1"/>
  <c r="Y396" i="3" s="1"/>
  <c r="AB396" i="3" l="1"/>
  <c r="AG396" i="3"/>
  <c r="AA396" i="3"/>
  <c r="AC396" i="3" l="1"/>
  <c r="AD396" i="3" s="1"/>
  <c r="AE396" i="3" s="1"/>
  <c r="AF396" i="3" s="1"/>
  <c r="Y397" i="3" s="1"/>
  <c r="AA397" i="3" l="1"/>
  <c r="AB397" i="3"/>
  <c r="AG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G399" i="3" l="1"/>
  <c r="AA399" i="3"/>
  <c r="AB399" i="3"/>
  <c r="AC399" i="3" l="1"/>
  <c r="AD399" i="3" s="1"/>
  <c r="AE399" i="3" s="1"/>
  <c r="AF399" i="3" s="1"/>
  <c r="Y400" i="3" s="1"/>
  <c r="AG400" i="3" l="1"/>
  <c r="AB400" i="3"/>
  <c r="AA400" i="3"/>
  <c r="AC400" i="3" l="1"/>
  <c r="AD400" i="3" s="1"/>
  <c r="AE400" i="3" s="1"/>
  <c r="AF400" i="3" s="1"/>
  <c r="Y401" i="3" s="1"/>
  <c r="AG401" i="3" l="1"/>
  <c r="AA401" i="3"/>
  <c r="AB401" i="3"/>
  <c r="AC401" i="3" l="1"/>
  <c r="AD401" i="3" s="1"/>
  <c r="AE401" i="3" s="1"/>
  <c r="AF401" i="3" s="1"/>
  <c r="Y402" i="3" s="1"/>
  <c r="AA402" i="3" l="1"/>
  <c r="AB402" i="3"/>
  <c r="AG402" i="3"/>
  <c r="AC402" i="3" l="1"/>
  <c r="AD402" i="3" s="1"/>
  <c r="AE402" i="3" s="1"/>
  <c r="AF402" i="3" s="1"/>
  <c r="Y403" i="3" s="1"/>
  <c r="AA403" i="3" l="1"/>
  <c r="AB403" i="3"/>
  <c r="AG403" i="3"/>
  <c r="AC403" i="3" l="1"/>
  <c r="AD403" i="3" s="1"/>
  <c r="AE403" i="3" s="1"/>
  <c r="AF403" i="3" s="1"/>
  <c r="Y404" i="3" s="1"/>
  <c r="AB404" i="3" l="1"/>
  <c r="AA404" i="3"/>
  <c r="AG404" i="3"/>
  <c r="AC404" i="3" l="1"/>
  <c r="AD404" i="3" s="1"/>
  <c r="AE404" i="3" s="1"/>
  <c r="AF404" i="3" s="1"/>
  <c r="Y405" i="3" s="1"/>
  <c r="AA405" i="3" l="1"/>
  <c r="AB405" i="3"/>
  <c r="AG405" i="3"/>
  <c r="AC405" i="3" l="1"/>
  <c r="AD405" i="3" s="1"/>
  <c r="AE405" i="3" s="1"/>
  <c r="AF405" i="3" s="1"/>
  <c r="Y406" i="3" s="1"/>
  <c r="AA406" i="3" l="1"/>
  <c r="AB406" i="3"/>
  <c r="AG406" i="3"/>
  <c r="AC406" i="3" l="1"/>
  <c r="AD406" i="3" s="1"/>
  <c r="AE406" i="3" s="1"/>
  <c r="AF406" i="3" s="1"/>
  <c r="Y407" i="3" s="1"/>
  <c r="AG407" i="3" l="1"/>
  <c r="AA407" i="3"/>
  <c r="AB407" i="3"/>
  <c r="AC407" i="3" l="1"/>
  <c r="AD407" i="3" s="1"/>
  <c r="AE407" i="3" s="1"/>
  <c r="AF407" i="3" s="1"/>
  <c r="Y408" i="3" s="1"/>
  <c r="AG408" i="3" l="1"/>
  <c r="AA408" i="3"/>
  <c r="AB408" i="3"/>
  <c r="AC408" i="3" l="1"/>
  <c r="AD408" i="3" s="1"/>
  <c r="AE408" i="3" s="1"/>
  <c r="AF408" i="3" s="1"/>
  <c r="Y409" i="3" s="1"/>
  <c r="AG409" i="3" l="1"/>
  <c r="AA409" i="3"/>
  <c r="AB409" i="3"/>
  <c r="AC409" i="3" l="1"/>
  <c r="AD409" i="3" s="1"/>
  <c r="AE409" i="3" s="1"/>
  <c r="AF409" i="3" s="1"/>
  <c r="Y410" i="3" s="1"/>
  <c r="AA410" i="3" l="1"/>
  <c r="AG410" i="3"/>
  <c r="AB410" i="3"/>
  <c r="AC410" i="3" l="1"/>
  <c r="AD410" i="3" s="1"/>
  <c r="AE410" i="3" s="1"/>
  <c r="AF410" i="3" s="1"/>
  <c r="Y411" i="3" s="1"/>
  <c r="AA411" i="3" l="1"/>
  <c r="AB411" i="3"/>
  <c r="AG411" i="3"/>
  <c r="AC411" i="3" l="1"/>
  <c r="AD411" i="3" s="1"/>
  <c r="AE411" i="3" s="1"/>
  <c r="AF411" i="3" s="1"/>
  <c r="Y412" i="3" s="1"/>
  <c r="AB412" i="3" l="1"/>
  <c r="AG412" i="3"/>
  <c r="AA412" i="3"/>
  <c r="AC412" i="3" l="1"/>
  <c r="AD412" i="3" s="1"/>
  <c r="AE412" i="3" s="1"/>
  <c r="AF412" i="3" s="1"/>
  <c r="Y413" i="3" s="1"/>
  <c r="AA413" i="3" l="1"/>
  <c r="AG413" i="3"/>
  <c r="AB413" i="3"/>
  <c r="AC413" i="3" l="1"/>
  <c r="AD413" i="3" s="1"/>
  <c r="AE413" i="3" s="1"/>
  <c r="AF413" i="3" s="1"/>
  <c r="Y414" i="3" s="1"/>
  <c r="AA414" i="3" l="1"/>
  <c r="AB414" i="3"/>
  <c r="AG414" i="3"/>
  <c r="AC414" i="3" l="1"/>
  <c r="AD414" i="3" s="1"/>
  <c r="AE414" i="3" s="1"/>
  <c r="AF414" i="3" s="1"/>
  <c r="Y415" i="3" s="1"/>
  <c r="AG415" i="3" l="1"/>
  <c r="AA415" i="3"/>
  <c r="AB415" i="3"/>
  <c r="AC415" i="3" l="1"/>
  <c r="AD415" i="3" s="1"/>
  <c r="AE415" i="3" s="1"/>
  <c r="AF415" i="3" s="1"/>
  <c r="Y416" i="3" s="1"/>
  <c r="AG416" i="3" l="1"/>
  <c r="AB416" i="3"/>
  <c r="AA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B419" i="3" l="1"/>
  <c r="AG419" i="3"/>
  <c r="AA419" i="3"/>
  <c r="AC419" i="3" l="1"/>
  <c r="AD419" i="3" s="1"/>
  <c r="AE419" i="3" s="1"/>
  <c r="AF419" i="3" s="1"/>
  <c r="Y420" i="3" s="1"/>
  <c r="AA420" i="3" l="1"/>
  <c r="AB420" i="3"/>
  <c r="AG420" i="3"/>
  <c r="AC420" i="3" l="1"/>
  <c r="AD420" i="3" s="1"/>
  <c r="AE420" i="3" s="1"/>
  <c r="AF420" i="3" s="1"/>
  <c r="Y421" i="3" s="1"/>
  <c r="AA421" i="3" l="1"/>
  <c r="AB421" i="3"/>
  <c r="AG421" i="3"/>
  <c r="AC421" i="3" l="1"/>
  <c r="AD421" i="3" s="1"/>
  <c r="AE421" i="3" s="1"/>
  <c r="AF421" i="3" s="1"/>
  <c r="Y422" i="3" s="1"/>
  <c r="AG422" i="3" l="1"/>
  <c r="AA422" i="3"/>
  <c r="AB422" i="3"/>
  <c r="AC422" i="3" l="1"/>
  <c r="AD422" i="3" s="1"/>
  <c r="AE422" i="3" s="1"/>
  <c r="AF422" i="3" s="1"/>
  <c r="Y423" i="3" s="1"/>
  <c r="AG423" i="3" l="1"/>
  <c r="AA423" i="3"/>
  <c r="AB423" i="3"/>
  <c r="AC423" i="3" l="1"/>
  <c r="AD423" i="3" s="1"/>
  <c r="AE423" i="3" s="1"/>
  <c r="AF423" i="3" s="1"/>
  <c r="Y424" i="3" s="1"/>
  <c r="AG424" i="3" l="1"/>
  <c r="AB424" i="3"/>
  <c r="AA424" i="3"/>
  <c r="AC424" i="3" l="1"/>
  <c r="AD424" i="3" s="1"/>
  <c r="AE424" i="3" s="1"/>
  <c r="AF424" i="3" s="1"/>
  <c r="Y425" i="3" s="1"/>
  <c r="AA425" i="3" l="1"/>
  <c r="AB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G427" i="3"/>
  <c r="AA427" i="3"/>
  <c r="AC427" i="3" l="1"/>
  <c r="AD427" i="3" s="1"/>
  <c r="AE427" i="3" s="1"/>
  <c r="AF427" i="3" s="1"/>
  <c r="Y428" i="3" s="1"/>
  <c r="AG428" i="3" l="1"/>
  <c r="AA428" i="3"/>
  <c r="AB428" i="3"/>
  <c r="AC428" i="3" l="1"/>
  <c r="AD428" i="3" s="1"/>
  <c r="AE428" i="3" s="1"/>
  <c r="AF428" i="3" s="1"/>
  <c r="Y429" i="3" s="1"/>
  <c r="AA429" i="3" l="1"/>
  <c r="AB429" i="3"/>
  <c r="AG429" i="3"/>
  <c r="AC429" i="3" l="1"/>
  <c r="AD429" i="3" s="1"/>
  <c r="AE429" i="3" s="1"/>
  <c r="AF429" i="3" s="1"/>
  <c r="Y430" i="3" s="1"/>
  <c r="AB430" i="3" l="1"/>
  <c r="AA430" i="3"/>
  <c r="AG430" i="3"/>
  <c r="AC430" i="3" l="1"/>
  <c r="AD430" i="3" s="1"/>
  <c r="AE430" i="3" s="1"/>
  <c r="AF430" i="3" s="1"/>
  <c r="Y431" i="3" s="1"/>
  <c r="AG431" i="3" l="1"/>
  <c r="AA431" i="3"/>
  <c r="AB431" i="3"/>
  <c r="AC431" i="3" l="1"/>
  <c r="AD431" i="3" s="1"/>
  <c r="AE431" i="3" s="1"/>
  <c r="AF431" i="3" s="1"/>
  <c r="Y432" i="3" s="1"/>
  <c r="AG432" i="3" l="1"/>
  <c r="AA432" i="3"/>
  <c r="AB432" i="3"/>
  <c r="AC432" i="3" l="1"/>
  <c r="AD432" i="3" s="1"/>
  <c r="AE432" i="3" s="1"/>
  <c r="AF432" i="3" s="1"/>
  <c r="Y433" i="3" s="1"/>
  <c r="AA433" i="3" l="1"/>
  <c r="AB433" i="3"/>
  <c r="AG433" i="3"/>
  <c r="AC433" i="3" l="1"/>
  <c r="AD433" i="3" s="1"/>
  <c r="AE433" i="3" s="1"/>
  <c r="AF433" i="3" s="1"/>
  <c r="Y434" i="3" s="1"/>
  <c r="AA434" i="3" l="1"/>
  <c r="AB434" i="3"/>
  <c r="AG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G436" i="3" l="1"/>
  <c r="AB436" i="3"/>
  <c r="AA436" i="3"/>
  <c r="AC436" i="3" l="1"/>
  <c r="AD436" i="3" s="1"/>
  <c r="AE436" i="3" s="1"/>
  <c r="AF436" i="3" s="1"/>
  <c r="Y437" i="3" s="1"/>
  <c r="AB437" i="3" l="1"/>
  <c r="AA437" i="3"/>
  <c r="AG437" i="3"/>
  <c r="AC437" i="3" l="1"/>
  <c r="AD437" i="3" s="1"/>
  <c r="AE437" i="3" s="1"/>
  <c r="AF437" i="3" s="1"/>
  <c r="Y438" i="3" s="1"/>
  <c r="AA438" i="3" l="1"/>
  <c r="AB438" i="3"/>
  <c r="AG438" i="3"/>
  <c r="AC438" i="3" l="1"/>
  <c r="AD438" i="3" s="1"/>
  <c r="AE438" i="3" s="1"/>
  <c r="AF438" i="3" s="1"/>
  <c r="Y439" i="3" s="1"/>
  <c r="AG439" i="3" l="1"/>
  <c r="AA439" i="3"/>
  <c r="AB439" i="3"/>
  <c r="AC439" i="3" l="1"/>
  <c r="AD439" i="3" s="1"/>
  <c r="AE439" i="3" s="1"/>
  <c r="AF439" i="3" s="1"/>
  <c r="Y440" i="3" s="1"/>
  <c r="AG440" i="3" l="1"/>
  <c r="AA440" i="3"/>
  <c r="AB440" i="3"/>
  <c r="AC440" i="3" l="1"/>
  <c r="AD440" i="3" s="1"/>
  <c r="AE440" i="3" s="1"/>
  <c r="AF440" i="3" s="1"/>
  <c r="Y441" i="3" s="1"/>
  <c r="AG441" i="3" l="1"/>
  <c r="AB441" i="3"/>
  <c r="AA441" i="3"/>
  <c r="AC441" i="3" l="1"/>
  <c r="AD441" i="3" s="1"/>
  <c r="AE441" i="3" s="1"/>
  <c r="AF441" i="3" s="1"/>
  <c r="Y442" i="3" s="1"/>
  <c r="AA442" i="3" l="1"/>
  <c r="AB442" i="3"/>
  <c r="AG442" i="3"/>
  <c r="AC442" i="3" l="1"/>
  <c r="AD442" i="3" s="1"/>
  <c r="AE442" i="3" s="1"/>
  <c r="AF442" i="3" s="1"/>
  <c r="Y443" i="3" s="1"/>
  <c r="AB443" i="3" l="1"/>
  <c r="AA443" i="3"/>
  <c r="AG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G445" i="3" l="1"/>
  <c r="AA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B447" i="3" l="1"/>
  <c r="AG447" i="3"/>
  <c r="AA447" i="3"/>
  <c r="AC447" i="3" l="1"/>
  <c r="AD447" i="3" s="1"/>
  <c r="AE447" i="3" s="1"/>
  <c r="AF447" i="3" s="1"/>
  <c r="Y448" i="3" s="1"/>
  <c r="AG448" i="3" l="1"/>
  <c r="AB448" i="3"/>
  <c r="AA448" i="3"/>
  <c r="AC448" i="3" l="1"/>
  <c r="AD448" i="3" s="1"/>
  <c r="AE448" i="3" s="1"/>
  <c r="AF448" i="3" s="1"/>
  <c r="Y449" i="3" s="1"/>
  <c r="AG449" i="3" l="1"/>
  <c r="AA449" i="3"/>
  <c r="AB449" i="3"/>
  <c r="AC449" i="3" l="1"/>
  <c r="AD449" i="3" s="1"/>
  <c r="AE449" i="3" s="1"/>
  <c r="AF449" i="3" s="1"/>
  <c r="Y450" i="3" s="1"/>
  <c r="AA450" i="3" l="1"/>
  <c r="AB450" i="3"/>
  <c r="AG450" i="3"/>
  <c r="AC450" i="3" l="1"/>
  <c r="AD450" i="3" s="1"/>
  <c r="AE450" i="3" s="1"/>
  <c r="AF450" i="3" s="1"/>
  <c r="Y451" i="3" s="1"/>
  <c r="AB451" i="3" l="1"/>
  <c r="AA451" i="3"/>
  <c r="AG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G453" i="3" l="1"/>
  <c r="AA453" i="3"/>
  <c r="AB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A457" i="3" l="1"/>
  <c r="AB457" i="3"/>
  <c r="AG457" i="3"/>
  <c r="AC457" i="3" l="1"/>
  <c r="AD457" i="3" s="1"/>
  <c r="AE457" i="3" s="1"/>
  <c r="AF457" i="3" s="1"/>
  <c r="Y458" i="3" s="1"/>
  <c r="AG458" i="3" l="1"/>
  <c r="AB458" i="3"/>
  <c r="AA458" i="3"/>
  <c r="AC458" i="3" l="1"/>
  <c r="AD458" i="3" s="1"/>
  <c r="AE458" i="3" s="1"/>
  <c r="AF458" i="3" s="1"/>
  <c r="Y459" i="3" s="1"/>
  <c r="AG459" i="3" l="1"/>
  <c r="AB459" i="3"/>
  <c r="AA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B461" i="3"/>
  <c r="AA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B464" i="3" l="1"/>
  <c r="AA464" i="3"/>
  <c r="AG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G466" i="3" l="1"/>
  <c r="AA466" i="3"/>
  <c r="AB466" i="3"/>
  <c r="AC466" i="3" l="1"/>
  <c r="AD466" i="3" s="1"/>
  <c r="AE466" i="3" s="1"/>
  <c r="AF466" i="3" s="1"/>
  <c r="Y467" i="3" s="1"/>
  <c r="AG467" i="3" l="1"/>
  <c r="AA467" i="3"/>
  <c r="AB467" i="3"/>
  <c r="AC467" i="3" l="1"/>
  <c r="AD467" i="3" s="1"/>
  <c r="AE467" i="3" s="1"/>
  <c r="AF467" i="3" s="1"/>
  <c r="Y468" i="3" s="1"/>
  <c r="AA468" i="3" l="1"/>
  <c r="AG468" i="3"/>
  <c r="AB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B472" i="3" l="1"/>
  <c r="AA472" i="3"/>
  <c r="AG472" i="3"/>
  <c r="AC472" i="3" l="1"/>
  <c r="AD472" i="3" s="1"/>
  <c r="AE472" i="3" s="1"/>
  <c r="AF472" i="3" s="1"/>
  <c r="Y473" i="3" s="1"/>
  <c r="AA473" i="3" l="1"/>
  <c r="AG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B478" i="3"/>
  <c r="AG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B480" i="3" l="1"/>
  <c r="AG480" i="3"/>
  <c r="AA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G483" i="3" l="1"/>
  <c r="AA483" i="3"/>
  <c r="AB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A486" i="3" l="1"/>
  <c r="AB486" i="3"/>
  <c r="AG486" i="3"/>
  <c r="AC486" i="3" l="1"/>
  <c r="AD486" i="3" s="1"/>
  <c r="AE486" i="3" s="1"/>
  <c r="AF486" i="3" s="1"/>
  <c r="Y487" i="3" s="1"/>
  <c r="AA487" i="3" l="1"/>
  <c r="AB487" i="3"/>
  <c r="AG487" i="3"/>
  <c r="AC487" i="3" l="1"/>
  <c r="AD487" i="3" s="1"/>
  <c r="AE487" i="3" s="1"/>
  <c r="AF487" i="3" s="1"/>
  <c r="Y488" i="3" s="1"/>
  <c r="AB488" i="3" l="1"/>
  <c r="AA488" i="3"/>
  <c r="AG488" i="3"/>
  <c r="AC488" i="3" l="1"/>
  <c r="AD488" i="3" s="1"/>
  <c r="AE488" i="3" s="1"/>
  <c r="AF488" i="3" s="1"/>
  <c r="Y489" i="3" s="1"/>
  <c r="AA489" i="3" l="1"/>
  <c r="AB489" i="3"/>
  <c r="AG489" i="3"/>
  <c r="AC489" i="3" l="1"/>
  <c r="AD489" i="3" s="1"/>
  <c r="AE489" i="3" s="1"/>
  <c r="AF489" i="3" s="1"/>
  <c r="Y490" i="3" s="1"/>
  <c r="AA490" i="3" l="1"/>
  <c r="AB490" i="3"/>
  <c r="AG490" i="3"/>
  <c r="AC490" i="3" l="1"/>
  <c r="AD490" i="3" s="1"/>
  <c r="AE490" i="3" s="1"/>
  <c r="AF490" i="3" s="1"/>
  <c r="Y491" i="3" s="1"/>
  <c r="AG491" i="3" l="1"/>
  <c r="AA491" i="3"/>
  <c r="AB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B494" i="3"/>
  <c r="AG494" i="3"/>
  <c r="AC494" i="3" l="1"/>
  <c r="AD494" i="3" s="1"/>
  <c r="AE494" i="3" s="1"/>
  <c r="AF494" i="3" s="1"/>
  <c r="Y495" i="3" s="1"/>
  <c r="AA495" i="3" l="1"/>
  <c r="AB495" i="3"/>
  <c r="AG495" i="3"/>
  <c r="AC495" i="3" l="1"/>
  <c r="AD495" i="3" s="1"/>
  <c r="AE495" i="3" s="1"/>
  <c r="AF495" i="3" s="1"/>
  <c r="Y496" i="3" s="1"/>
  <c r="AB496" i="3" l="1"/>
  <c r="AA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A498" i="3" l="1"/>
  <c r="AG498" i="3"/>
  <c r="AB498" i="3"/>
  <c r="AC498" i="3" l="1"/>
  <c r="AD498" i="3" s="1"/>
  <c r="AE498" i="3" s="1"/>
  <c r="AF498" i="3" s="1"/>
  <c r="Y499" i="3" s="1"/>
  <c r="AG499" i="3" l="1"/>
  <c r="AB499" i="3"/>
  <c r="AA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G501" i="3" l="1"/>
  <c r="AA501" i="3"/>
  <c r="AB501" i="3"/>
  <c r="AC501" i="3" l="1"/>
  <c r="AD501" i="3" s="1"/>
  <c r="AE501" i="3" s="1"/>
  <c r="AF501" i="3" s="1"/>
  <c r="Y502" i="3" s="1"/>
  <c r="AA502" i="3" l="1"/>
  <c r="AB502" i="3"/>
  <c r="AG502" i="3"/>
  <c r="AC502" i="3" l="1"/>
  <c r="AD502" i="3" s="1"/>
  <c r="AE502" i="3" s="1"/>
  <c r="AF502" i="3" s="1"/>
  <c r="Y503" i="3" s="1"/>
  <c r="AA503" i="3" l="1"/>
  <c r="AB503" i="3"/>
  <c r="AG503" i="3"/>
  <c r="AC503" i="3" l="1"/>
  <c r="AD503" i="3" s="1"/>
  <c r="AE503" i="3" s="1"/>
  <c r="AF503" i="3" s="1"/>
  <c r="Y504" i="3" s="1"/>
  <c r="AB504" i="3" l="1"/>
  <c r="AG504" i="3"/>
  <c r="AA504" i="3"/>
  <c r="AC504" i="3" l="1"/>
  <c r="AD504" i="3" s="1"/>
  <c r="AE504" i="3" s="1"/>
  <c r="AF504" i="3" s="1"/>
  <c r="Y505" i="3" s="1"/>
  <c r="AB505" i="3" l="1"/>
  <c r="AA505" i="3"/>
  <c r="AG505" i="3"/>
  <c r="AC505" i="3" l="1"/>
  <c r="AD505" i="3" s="1"/>
  <c r="AE505" i="3" s="1"/>
  <c r="AF505" i="3" s="1"/>
  <c r="Y506" i="3" s="1"/>
  <c r="AG506" i="3" l="1"/>
  <c r="AA506" i="3"/>
  <c r="AB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A511" i="3" l="1"/>
  <c r="AB511" i="3"/>
  <c r="AG511" i="3"/>
  <c r="AC511" i="3" l="1"/>
  <c r="AD511" i="3" s="1"/>
  <c r="AE511" i="3" s="1"/>
  <c r="AF511" i="3" s="1"/>
  <c r="Y512" i="3" s="1"/>
  <c r="AB512" i="3" l="1"/>
  <c r="AG512" i="3"/>
  <c r="AA512" i="3"/>
  <c r="AC512" i="3" l="1"/>
  <c r="AD512" i="3" s="1"/>
  <c r="AE512" i="3" s="1"/>
  <c r="AF512" i="3" s="1"/>
  <c r="Y513" i="3" s="1"/>
  <c r="AG513" i="3" l="1"/>
  <c r="AA513" i="3"/>
  <c r="AB513" i="3"/>
  <c r="AC513" i="3" l="1"/>
  <c r="AD513" i="3" s="1"/>
  <c r="AE513" i="3" s="1"/>
  <c r="AF513" i="3" s="1"/>
  <c r="Y514" i="3" s="1"/>
  <c r="AA514" i="3" l="1"/>
  <c r="AB514" i="3"/>
  <c r="AG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B516" i="3"/>
  <c r="AA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A518" i="3" l="1"/>
  <c r="AB518" i="3"/>
  <c r="AG518" i="3"/>
  <c r="AC518" i="3" l="1"/>
  <c r="AD518" i="3" s="1"/>
  <c r="AE518" i="3" s="1"/>
  <c r="AF518" i="3" s="1"/>
  <c r="Y519" i="3" s="1"/>
  <c r="AA519" i="3" l="1"/>
  <c r="AB519" i="3"/>
  <c r="AG519" i="3"/>
  <c r="AC519" i="3" l="1"/>
  <c r="AD519" i="3" s="1"/>
  <c r="AE519" i="3" s="1"/>
  <c r="AF519" i="3" s="1"/>
  <c r="Y520" i="3" s="1"/>
  <c r="AB520" i="3" l="1"/>
  <c r="AA520" i="3"/>
  <c r="AG520" i="3"/>
  <c r="AC520" i="3" l="1"/>
  <c r="AD520" i="3" s="1"/>
  <c r="AE520" i="3" s="1"/>
  <c r="AF520" i="3" s="1"/>
  <c r="Y521" i="3" s="1"/>
  <c r="AA521" i="3" l="1"/>
  <c r="AG521" i="3"/>
  <c r="AB521" i="3"/>
  <c r="AC521" i="3" l="1"/>
  <c r="AD521" i="3" s="1"/>
  <c r="AE521" i="3" s="1"/>
  <c r="AF521" i="3" s="1"/>
  <c r="Y522" i="3" s="1"/>
  <c r="AA522" i="3" l="1"/>
  <c r="AB522" i="3"/>
  <c r="AG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comments1.xml><?xml version="1.0" encoding="utf-8"?>
<comments xmlns="http://schemas.openxmlformats.org/spreadsheetml/2006/main">
  <authors>
    <author>Harvey Oslick</author>
  </authors>
  <commentList>
    <comment ref="B3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User defined parameters are highlighted</t>
        </r>
      </text>
    </comment>
    <comment ref="C4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Set bottom area to obtain 25% storage freeboard with last peak lower than peak from peak day</t>
        </r>
      </text>
    </comment>
    <comment ref="I4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Nominal pumping rate in cfs</t>
        </r>
      </text>
    </comment>
    <comment ref="AG6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Adjust input to get "Yes"</t>
        </r>
      </text>
    </comment>
    <comment ref="AG7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Adjust input to get 25% or more.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Set at or below bottom elevation</t>
        </r>
      </text>
    </comment>
    <comment ref="U10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Set this value to the average 10-day, 100-year depth for the tributary area</t>
        </r>
      </text>
    </comment>
    <comment ref="G16" authorId="0" shapeId="0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G16 and H16 should be blank if there are no constraints on outflow.  Orifice and pump outflow are stopped between these hours for situations where there is a reason to stop outflow for a period of the simulation</t>
        </r>
      </text>
    </comment>
  </commentList>
</comments>
</file>

<file path=xl/sharedStrings.xml><?xml version="1.0" encoding="utf-8"?>
<sst xmlns="http://schemas.openxmlformats.org/spreadsheetml/2006/main" count="220" uniqueCount="156">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</sst>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E+00"/>
    <numFmt numFmtId="165" formatCode="0.0"/>
    <numFmt numFmtId="166" formatCode="0.000"/>
    <numFmt numFmtId="167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color theme="9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0" fontId="14" fillId="0" borderId="18" xfId="0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0" fontId="5" fillId="0" borderId="0" xfId="0" applyFont="1" applyFill="1" applyBorder="1"/>
    <xf numFmtId="0" fontId="14" fillId="3" borderId="0" xfId="0" applyFont="1" applyFill="1"/>
    <xf numFmtId="0" fontId="2" fillId="3" borderId="0" xfId="0" applyFont="1" applyFill="1"/>
    <xf numFmtId="0" fontId="17" fillId="0" borderId="0" xfId="0" applyFont="1"/>
    <xf numFmtId="0" fontId="17" fillId="0" borderId="0" xfId="0" applyFont="1" applyAlignment="1">
      <alignment horizontal="right"/>
    </xf>
    <xf numFmtId="167" fontId="17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  <xf numFmtId="0" fontId="14" fillId="5" borderId="0" xfId="0" applyFont="1" applyFill="1" applyBorder="1"/>
    <xf numFmtId="2" fontId="14" fillId="5" borderId="0" xfId="0" applyNumberFormat="1" applyFont="1" applyFill="1" applyBorder="1"/>
    <xf numFmtId="2" fontId="14" fillId="5" borderId="18" xfId="0" applyNumberFormat="1" applyFont="1" applyFill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98</c:v>
                </c:pt>
                <c:pt idx="1">
                  <c:v>99.128571428571433</c:v>
                </c:pt>
                <c:pt idx="2">
                  <c:v>100.25714285714287</c:v>
                </c:pt>
                <c:pt idx="3">
                  <c:v>101.3857142857143</c:v>
                </c:pt>
                <c:pt idx="4">
                  <c:v>102.51428571428573</c:v>
                </c:pt>
                <c:pt idx="5">
                  <c:v>103.64285714285717</c:v>
                </c:pt>
                <c:pt idx="6">
                  <c:v>104.7714285714286</c:v>
                </c:pt>
                <c:pt idx="7">
                  <c:v>105.9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1.8771445567752565E-2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3.3663766722001665E-2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3.3855578957334043E-2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1.8839138836513669E-2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1.8249224698611455E-2</c:v>
                </c:pt>
                <c:pt idx="12">
                  <c:v>1.9824828183322651E-2</c:v>
                </c:pt>
                <c:pt idx="13">
                  <c:v>2.1406141371408172E-2</c:v>
                </c:pt>
                <c:pt idx="14">
                  <c:v>2.2998978601026732E-2</c:v>
                </c:pt>
                <c:pt idx="15">
                  <c:v>2.4597630813811389E-2</c:v>
                </c:pt>
                <c:pt idx="16">
                  <c:v>2.620802056145588E-2</c:v>
                </c:pt>
                <c:pt idx="17">
                  <c:v>2.7824333531071943E-2</c:v>
                </c:pt>
                <c:pt idx="18">
                  <c:v>2.94526035622098E-2</c:v>
                </c:pt>
                <c:pt idx="19">
                  <c:v>3.1086908129740243E-2</c:v>
                </c:pt>
                <c:pt idx="20">
                  <c:v>3.2733395557952294E-2</c:v>
                </c:pt>
                <c:pt idx="21">
                  <c:v>3.438603203523849E-2</c:v>
                </c:pt>
                <c:pt idx="22">
                  <c:v>3.6051083696454933E-2</c:v>
                </c:pt>
                <c:pt idx="23">
                  <c:v>3.7722402246734843E-2</c:v>
                </c:pt>
                <c:pt idx="24">
                  <c:v>3.940637509312106E-2</c:v>
                </c:pt>
                <c:pt idx="25">
                  <c:v>4.1096736131744693E-2</c:v>
                </c:pt>
                <c:pt idx="26">
                  <c:v>4.2799997646524979E-2</c:v>
                </c:pt>
                <c:pt idx="27">
                  <c:v>4.4509772263075176E-2</c:v>
                </c:pt>
                <c:pt idx="28">
                  <c:v>4.6232700897697487E-2</c:v>
                </c:pt>
                <c:pt idx="29">
                  <c:v>4.7962271300915571E-2</c:v>
                </c:pt>
                <c:pt idx="30">
                  <c:v>4.9705256936038555E-2</c:v>
                </c:pt>
                <c:pt idx="31">
                  <c:v>5.1455016923110497E-2</c:v>
                </c:pt>
                <c:pt idx="32">
                  <c:v>5.3218461355046376E-2</c:v>
                </c:pt>
                <c:pt idx="33">
                  <c:v>5.4988816806917473E-2</c:v>
                </c:pt>
                <c:pt idx="34">
                  <c:v>5.6773134261279168E-2</c:v>
                </c:pt>
                <c:pt idx="35">
                  <c:v>5.856450366577981E-2</c:v>
                </c:pt>
                <c:pt idx="36">
                  <c:v>6.037012134023545E-2</c:v>
                </c:pt>
                <c:pt idx="37">
                  <c:v>6.2182936344986617E-2</c:v>
                </c:pt>
                <c:pt idx="38">
                  <c:v>6.4010294983172678E-2</c:v>
                </c:pt>
                <c:pt idx="39">
                  <c:v>6.5845000980377932E-2</c:v>
                </c:pt>
                <c:pt idx="40">
                  <c:v>6.7694555479217433E-2</c:v>
                </c:pt>
                <c:pt idx="41">
                  <c:v>6.9551612224634018E-2</c:v>
                </c:pt>
                <c:pt idx="42">
                  <c:v>7.1423832277466293E-2</c:v>
                </c:pt>
                <c:pt idx="43">
                  <c:v>7.3303714546061993E-2</c:v>
                </c:pt>
                <c:pt idx="44">
                  <c:v>7.5199085324246573E-2</c:v>
                </c:pt>
                <c:pt idx="45">
                  <c:v>7.7102283605243294E-2</c:v>
                </c:pt>
                <c:pt idx="46">
                  <c:v>7.9021306481092957E-2</c:v>
                </c:pt>
                <c:pt idx="47">
                  <c:v>8.0948327715362645E-2</c:v>
                </c:pt>
                <c:pt idx="48">
                  <c:v>8.2891521029543114E-2</c:v>
                </c:pt>
                <c:pt idx="49">
                  <c:v>8.4842889392575449E-2</c:v>
                </c:pt>
                <c:pt idx="50">
                  <c:v>8.6810789269390121E-2</c:v>
                </c:pt>
                <c:pt idx="51">
                  <c:v>8.878704700334894E-2</c:v>
                </c:pt>
                <c:pt idx="52">
                  <c:v>9.0780208217640546E-2</c:v>
                </c:pt>
                <c:pt idx="53">
                  <c:v>9.2781916516358809E-2</c:v>
                </c:pt>
                <c:pt idx="54">
                  <c:v>9.4800913416104748E-2</c:v>
                </c:pt>
                <c:pt idx="55">
                  <c:v>9.6828653367228013E-2</c:v>
                </c:pt>
                <c:pt idx="56">
                  <c:v>9.8874080856318658E-2</c:v>
                </c:pt>
                <c:pt idx="57">
                  <c:v>0.10092845444519805</c:v>
                </c:pt>
                <c:pt idx="58">
                  <c:v>0.10300092903128499</c:v>
                </c:pt>
                <c:pt idx="59">
                  <c:v>0.10508256021169537</c:v>
                </c:pt>
                <c:pt idx="60">
                  <c:v>0.10718272112450911</c:v>
                </c:pt>
                <c:pt idx="61">
                  <c:v>0.10929225696174361</c:v>
                </c:pt>
                <c:pt idx="62">
                  <c:v>0.11142076734780093</c:v>
                </c:pt>
                <c:pt idx="63">
                  <c:v>0.11355887924026087</c:v>
                </c:pt>
                <c:pt idx="64">
                  <c:v>0.11571642744049027</c:v>
                </c:pt>
                <c:pt idx="65">
                  <c:v>0.1178838124265118</c:v>
                </c:pt>
                <c:pt idx="66">
                  <c:v>0.12007111334399134</c:v>
                </c:pt>
                <c:pt idx="67">
                  <c:v>0.12226849550134844</c:v>
                </c:pt>
                <c:pt idx="68">
                  <c:v>0.12448629206711082</c:v>
                </c:pt>
                <c:pt idx="69">
                  <c:v>0.12671442401342325</c:v>
                </c:pt>
                <c:pt idx="70">
                  <c:v>0.12896348875912467</c:v>
                </c:pt>
                <c:pt idx="71">
                  <c:v>0.13122315326225631</c:v>
                </c:pt>
                <c:pt idx="72">
                  <c:v>0.13350429000945496</c:v>
                </c:pt>
                <c:pt idx="73">
                  <c:v>0.13579630171801993</c:v>
                </c:pt>
                <c:pt idx="74">
                  <c:v>0.13811034739489036</c:v>
                </c:pt>
                <c:pt idx="75">
                  <c:v>0.14043555470005065</c:v>
                </c:pt>
                <c:pt idx="76">
                  <c:v>0.14278338129757207</c:v>
                </c:pt>
                <c:pt idx="77">
                  <c:v>0.14514266833862277</c:v>
                </c:pt>
                <c:pt idx="78">
                  <c:v>0.14752518501963641</c:v>
                </c:pt>
                <c:pt idx="79">
                  <c:v>0.14991947384726778</c:v>
                </c:pt>
                <c:pt idx="80">
                  <c:v>0.15233762922338157</c:v>
                </c:pt>
                <c:pt idx="81">
                  <c:v>0.15476788213614734</c:v>
                </c:pt>
                <c:pt idx="82">
                  <c:v>0.15722266672920227</c:v>
                </c:pt>
                <c:pt idx="83">
                  <c:v>0.15968988880057711</c:v>
                </c:pt>
                <c:pt idx="84">
                  <c:v>0.16218233770743939</c:v>
                </c:pt>
                <c:pt idx="85">
                  <c:v>0.16468757952292679</c:v>
                </c:pt>
                <c:pt idx="86">
                  <c:v>0.16721877530463392</c:v>
                </c:pt>
                <c:pt idx="87">
                  <c:v>0.16976313593082848</c:v>
                </c:pt>
                <c:pt idx="88">
                  <c:v>0.17233421174978081</c:v>
                </c:pt>
                <c:pt idx="89">
                  <c:v>0.1749188419600114</c:v>
                </c:pt>
                <c:pt idx="90">
                  <c:v>0.17753098499190467</c:v>
                </c:pt>
                <c:pt idx="91">
                  <c:v>0.18015709077626485</c:v>
                </c:pt>
                <c:pt idx="92">
                  <c:v>0.18281154592694326</c:v>
                </c:pt>
                <c:pt idx="93">
                  <c:v>0.18548039231816715</c:v>
                </c:pt>
                <c:pt idx="94">
                  <c:v>0.18817846627957957</c:v>
                </c:pt>
                <c:pt idx="95">
                  <c:v>0.19089138153041152</c:v>
                </c:pt>
                <c:pt idx="96">
                  <c:v>0.19363444721449485</c:v>
                </c:pt>
                <c:pt idx="97">
                  <c:v>0.1963928273670823</c:v>
                </c:pt>
                <c:pt idx="98">
                  <c:v>0.19918232876178033</c:v>
                </c:pt>
                <c:pt idx="99">
                  <c:v>0.20198764265528046</c:v>
                </c:pt>
                <c:pt idx="100">
                  <c:v>0.20482510015316191</c:v>
                </c:pt>
                <c:pt idx="101">
                  <c:v>0.20767889492233715</c:v>
                </c:pt>
                <c:pt idx="102">
                  <c:v>0.21056591117958767</c:v>
                </c:pt>
                <c:pt idx="103">
                  <c:v>0.21346981830486911</c:v>
                </c:pt>
                <c:pt idx="104">
                  <c:v>0.21640808469699657</c:v>
                </c:pt>
                <c:pt idx="105">
                  <c:v>0.21936382667551901</c:v>
                </c:pt>
                <c:pt idx="106">
                  <c:v>0.22235513042616029</c:v>
                </c:pt>
                <c:pt idx="107">
                  <c:v>0.22536452814391483</c:v>
                </c:pt>
                <c:pt idx="108">
                  <c:v>0.22841076021501805</c:v>
                </c:pt>
                <c:pt idx="109">
                  <c:v>0.23147574111278779</c:v>
                </c:pt>
                <c:pt idx="110">
                  <c:v>0.23457890495846601</c:v>
                </c:pt>
                <c:pt idx="111">
                  <c:v>0.23770151209910706</c:v>
                </c:pt>
                <c:pt idx="112">
                  <c:v>0.2408637334021696</c:v>
                </c:pt>
                <c:pt idx="113">
                  <c:v>0.24404613556448662</c:v>
                </c:pt>
                <c:pt idx="114">
                  <c:v>0.24726967309457604</c:v>
                </c:pt>
                <c:pt idx="115">
                  <c:v>0.25051417604018766</c:v>
                </c:pt>
                <c:pt idx="116">
                  <c:v>0.2538014337963127</c:v>
                </c:pt>
                <c:pt idx="117">
                  <c:v>0.25711049288131427</c:v>
                </c:pt>
                <c:pt idx="118">
                  <c:v>0.26046403371033955</c:v>
                </c:pt>
                <c:pt idx="119">
                  <c:v>0.26384026804414418</c:v>
                </c:pt>
                <c:pt idx="120">
                  <c:v>0.26726282896154563</c:v>
                </c:pt>
                <c:pt idx="121">
                  <c:v>0.27070903735241802</c:v>
                </c:pt>
                <c:pt idx="122">
                  <c:v>0.27420354683390824</c:v>
                </c:pt>
                <c:pt idx="123">
                  <c:v>0.27772272580584667</c:v>
                </c:pt>
                <c:pt idx="124">
                  <c:v>0.28129232337012688</c:v>
                </c:pt>
                <c:pt idx="125">
                  <c:v>0.28488768759107552</c:v>
                </c:pt>
                <c:pt idx="126">
                  <c:v>0.28853574605747367</c:v>
                </c:pt>
                <c:pt idx="127">
                  <c:v>0.29221075158692589</c:v>
                </c:pt>
                <c:pt idx="128">
                  <c:v>0.29594090247017069</c:v>
                </c:pt>
                <c:pt idx="129">
                  <c:v>0.29969927331860613</c:v>
                </c:pt>
                <c:pt idx="130">
                  <c:v>0.30351543592061814</c:v>
                </c:pt>
                <c:pt idx="131">
                  <c:v>0.30736119451834354</c:v>
                </c:pt>
                <c:pt idx="132">
                  <c:v>0.31126760939917952</c:v>
                </c:pt>
                <c:pt idx="133">
                  <c:v>0.3152051117041299</c:v>
                </c:pt>
                <c:pt idx="134">
                  <c:v>0.31920637936837248</c:v>
                </c:pt>
                <c:pt idx="135">
                  <c:v>0.32324035550923702</c:v>
                </c:pt>
                <c:pt idx="136">
                  <c:v>0.32734148133993535</c:v>
                </c:pt>
                <c:pt idx="137">
                  <c:v>0.33147708290341693</c:v>
                </c:pt>
                <c:pt idx="138">
                  <c:v>0.33568352962645831</c:v>
                </c:pt>
                <c:pt idx="139">
                  <c:v>0.33992638497030281</c:v>
                </c:pt>
                <c:pt idx="140">
                  <c:v>0.3442441342559206</c:v>
                </c:pt>
                <c:pt idx="141">
                  <c:v>0.34860041358268934</c:v>
                </c:pt>
                <c:pt idx="142">
                  <c:v>0.35303603881286627</c:v>
                </c:pt>
                <c:pt idx="143">
                  <c:v>0.35751253120143989</c:v>
                </c:pt>
                <c:pt idx="144">
                  <c:v>0.36207328398739913</c:v>
                </c:pt>
                <c:pt idx="145">
                  <c:v>0.3666774891892699</c:v>
                </c:pt>
                <c:pt idx="146">
                  <c:v>0.37137140296199145</c:v>
                </c:pt>
                <c:pt idx="147">
                  <c:v>0.37611164158385069</c:v>
                </c:pt>
                <c:pt idx="148">
                  <c:v>0.38094765657433294</c:v>
                </c:pt>
                <c:pt idx="149">
                  <c:v>0.38583320336845806</c:v>
                </c:pt>
                <c:pt idx="150">
                  <c:v>0.39082131864791536</c:v>
                </c:pt>
                <c:pt idx="151">
                  <c:v>0.39586256513652651</c:v>
                </c:pt>
                <c:pt idx="152">
                  <c:v>0.4010140252549611</c:v>
                </c:pt>
                <c:pt idx="153">
                  <c:v>0.40622268000149597</c:v>
                </c:pt>
                <c:pt idx="154">
                  <c:v>0.41155020637990369</c:v>
                </c:pt>
                <c:pt idx="155">
                  <c:v>0.41693954415832446</c:v>
                </c:pt>
                <c:pt idx="156">
                  <c:v>0.42245762511450125</c:v>
                </c:pt>
                <c:pt idx="157">
                  <c:v>0.42804280043366394</c:v>
                </c:pt>
                <c:pt idx="158">
                  <c:v>0.43376805911765393</c:v>
                </c:pt>
                <c:pt idx="159">
                  <c:v>0.43956650568955369</c:v>
                </c:pt>
                <c:pt idx="160">
                  <c:v>0.44551817317670228</c:v>
                </c:pt>
                <c:pt idx="161">
                  <c:v>0.45155012003971673</c:v>
                </c:pt>
                <c:pt idx="162">
                  <c:v>0.4577506528657419</c:v>
                </c:pt>
                <c:pt idx="163">
                  <c:v>0.46403980175546511</c:v>
                </c:pt>
                <c:pt idx="164">
                  <c:v>0.47051570179981217</c:v>
                </c:pt>
                <c:pt idx="165">
                  <c:v>0.4770901320259866</c:v>
                </c:pt>
                <c:pt idx="166">
                  <c:v>0.48387305626326071</c:v>
                </c:pt>
                <c:pt idx="167">
                  <c:v>0.49076645815087305</c:v>
                </c:pt>
                <c:pt idx="168">
                  <c:v>0.49789475437949038</c:v>
                </c:pt>
                <c:pt idx="169">
                  <c:v>0.50514815008559255</c:v>
                </c:pt>
                <c:pt idx="170">
                  <c:v>0.51266903738226632</c:v>
                </c:pt>
                <c:pt idx="171">
                  <c:v>0.52033324742950338</c:v>
                </c:pt>
                <c:pt idx="172">
                  <c:v>0.52830600661209104</c:v>
                </c:pt>
                <c:pt idx="173">
                  <c:v>0.53644529970763744</c:v>
                </c:pt>
                <c:pt idx="174">
                  <c:v>0.54494611197564513</c:v>
                </c:pt>
                <c:pt idx="175">
                  <c:v>0.55364381563149978</c:v>
                </c:pt>
                <c:pt idx="176">
                  <c:v>0.56277342640811301</c:v>
                </c:pt>
                <c:pt idx="177">
                  <c:v>0.57214096220543631</c:v>
                </c:pt>
                <c:pt idx="178">
                  <c:v>0.58203748999913885</c:v>
                </c:pt>
                <c:pt idx="179">
                  <c:v>0.59222979338027293</c:v>
                </c:pt>
                <c:pt idx="180">
                  <c:v>0.60309165325077729</c:v>
                </c:pt>
                <c:pt idx="181">
                  <c:v>0.61433553002367125</c:v>
                </c:pt>
                <c:pt idx="182">
                  <c:v>0.62646633560062104</c:v>
                </c:pt>
                <c:pt idx="183">
                  <c:v>0.63911809836747591</c:v>
                </c:pt>
                <c:pt idx="184">
                  <c:v>0.6530263733784778</c:v>
                </c:pt>
                <c:pt idx="185">
                  <c:v>0.66770689294726038</c:v>
                </c:pt>
                <c:pt idx="186">
                  <c:v>0.68437344551288326</c:v>
                </c:pt>
                <c:pt idx="187">
                  <c:v>0.70236313624040192</c:v>
                </c:pt>
                <c:pt idx="188">
                  <c:v>0.72423431169146435</c:v>
                </c:pt>
                <c:pt idx="189">
                  <c:v>0.74922110563025013</c:v>
                </c:pt>
                <c:pt idx="190">
                  <c:v>0.78859553680617522</c:v>
                </c:pt>
                <c:pt idx="191">
                  <c:v>0.88775503546325618</c:v>
                </c:pt>
                <c:pt idx="192">
                  <c:v>0.91763156993637962</c:v>
                </c:pt>
                <c:pt idx="193">
                  <c:v>0.93729352339131256</c:v>
                </c:pt>
                <c:pt idx="194">
                  <c:v>0.95287903984569722</c:v>
                </c:pt>
                <c:pt idx="195">
                  <c:v>0.96611811506300271</c:v>
                </c:pt>
                <c:pt idx="196">
                  <c:v>0.97778262405118954</c:v>
                </c:pt>
                <c:pt idx="197">
                  <c:v>0.98829546997128537</c:v>
                </c:pt>
                <c:pt idx="198">
                  <c:v>0.99791792721810513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1.2709235524427156</c:v>
                </c:pt>
                <c:pt idx="282">
                  <c:v>1.2724766585594702</c:v>
                </c:pt>
                <c:pt idx="283">
                  <c:v>1.2740132416355927</c:v>
                </c:pt>
                <c:pt idx="284">
                  <c:v>1.2755335928239722</c:v>
                </c:pt>
                <c:pt idx="285">
                  <c:v>1.2770379956390379</c:v>
                </c:pt>
                <c:pt idx="286">
                  <c:v>1.2785267262310163</c:v>
                </c:pt>
                <c:pt idx="287">
                  <c:v>1.280000053647588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5.7472372276328315E-3</c:v>
                </c:pt>
                <c:pt idx="1">
                  <c:v>6.2393153236866518E-3</c:v>
                </c:pt>
                <c:pt idx="2">
                  <c:v>6.7992862635455238E-3</c:v>
                </c:pt>
                <c:pt idx="3">
                  <c:v>7.4411584858045925E-3</c:v>
                </c:pt>
                <c:pt idx="4">
                  <c:v>8.1830691886379224E-3</c:v>
                </c:pt>
                <c:pt idx="5">
                  <c:v>9.0489696959144411E-3</c:v>
                </c:pt>
                <c:pt idx="6">
                  <c:v>1.0071241610831084E-2</c:v>
                </c:pt>
                <c:pt idx="7">
                  <c:v>1.1294927365495672E-2</c:v>
                </c:pt>
                <c:pt idx="8">
                  <c:v>1.2784919796581289E-2</c:v>
                </c:pt>
                <c:pt idx="9">
                  <c:v>1.4638956778635692E-2</c:v>
                </c:pt>
                <c:pt idx="10">
                  <c:v>1.7013026091069507E-2</c:v>
                </c:pt>
                <c:pt idx="11">
                  <c:v>2.0176463525246248E-2</c:v>
                </c:pt>
                <c:pt idx="12">
                  <c:v>2.4650050306966945E-2</c:v>
                </c:pt>
                <c:pt idx="13">
                  <c:v>3.1637201951027719E-2</c:v>
                </c:pt>
                <c:pt idx="14">
                  <c:v>4.5023467548263481E-2</c:v>
                </c:pt>
                <c:pt idx="15">
                  <c:v>0.13649155104881819</c:v>
                </c:pt>
                <c:pt idx="16">
                  <c:v>6.7915470820676949E-2</c:v>
                </c:pt>
                <c:pt idx="17">
                  <c:v>2.755188409990211E-2</c:v>
                </c:pt>
                <c:pt idx="18">
                  <c:v>1.8330847605763308E-2</c:v>
                </c:pt>
                <c:pt idx="19">
                  <c:v>1.3557720010552285E-2</c:v>
                </c:pt>
                <c:pt idx="20">
                  <c:v>1.0581379630258431E-2</c:v>
                </c:pt>
                <c:pt idx="21">
                  <c:v>8.5440669539738699E-3</c:v>
                </c:pt>
                <c:pt idx="22">
                  <c:v>7.0668865608051875E-3</c:v>
                </c:pt>
                <c:pt idx="23">
                  <c:v>5.9523850758425555E-3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3.4983183124721435E-3</c:v>
                </c:pt>
                <c:pt idx="73">
                  <c:v>3.7978441100701196E-3</c:v>
                </c:pt>
                <c:pt idx="74">
                  <c:v>4.1386959865059528E-3</c:v>
                </c:pt>
                <c:pt idx="75">
                  <c:v>4.5294008174462542E-3</c:v>
                </c:pt>
                <c:pt idx="76">
                  <c:v>4.9809986365621913E-3</c:v>
                </c:pt>
                <c:pt idx="77">
                  <c:v>5.5080685105565923E-3</c:v>
                </c:pt>
                <c:pt idx="78">
                  <c:v>6.1303209805058509E-3</c:v>
                </c:pt>
                <c:pt idx="79">
                  <c:v>6.8751731789973361E-3</c:v>
                </c:pt>
                <c:pt idx="80">
                  <c:v>7.7821250935711864E-3</c:v>
                </c:pt>
                <c:pt idx="81">
                  <c:v>8.9106693435173391E-3</c:v>
                </c:pt>
                <c:pt idx="82">
                  <c:v>1.0355755011955306E-2</c:v>
                </c:pt>
                <c:pt idx="83">
                  <c:v>1.228132562406288E-2</c:v>
                </c:pt>
                <c:pt idx="84">
                  <c:v>1.5004378447718946E-2</c:v>
                </c:pt>
                <c:pt idx="85">
                  <c:v>1.9257427274538528E-2</c:v>
                </c:pt>
                <c:pt idx="86">
                  <c:v>2.7405588942421132E-2</c:v>
                </c:pt>
                <c:pt idx="87">
                  <c:v>8.3081813681888966E-2</c:v>
                </c:pt>
                <c:pt idx="88">
                  <c:v>4.1339851803890139E-2</c:v>
                </c:pt>
                <c:pt idx="89">
                  <c:v>1.6770712060809906E-2</c:v>
                </c:pt>
                <c:pt idx="90">
                  <c:v>1.115790723829066E-2</c:v>
                </c:pt>
                <c:pt idx="91">
                  <c:v>8.2525252238143994E-3</c:v>
                </c:pt>
                <c:pt idx="92">
                  <c:v>6.4408397749398869E-3</c:v>
                </c:pt>
                <c:pt idx="93">
                  <c:v>5.2007364067666812E-3</c:v>
                </c:pt>
                <c:pt idx="94">
                  <c:v>4.3015831239683567E-3</c:v>
                </c:pt>
                <c:pt idx="95">
                  <c:v>3.6231909157302352E-3</c:v>
                </c:pt>
                <c:pt idx="96">
                  <c:v>4.997597589245931E-3</c:v>
                </c:pt>
                <c:pt idx="97">
                  <c:v>5.4254915858144692E-3</c:v>
                </c:pt>
                <c:pt idx="98">
                  <c:v>5.912422837865661E-3</c:v>
                </c:pt>
                <c:pt idx="99">
                  <c:v>6.4705725963518064E-3</c:v>
                </c:pt>
                <c:pt idx="100">
                  <c:v>7.1157123379460051E-3</c:v>
                </c:pt>
                <c:pt idx="101">
                  <c:v>7.868669300795151E-3</c:v>
                </c:pt>
                <c:pt idx="102">
                  <c:v>8.7576014007226654E-3</c:v>
                </c:pt>
                <c:pt idx="103">
                  <c:v>9.8216759699962172E-3</c:v>
                </c:pt>
                <c:pt idx="104">
                  <c:v>1.1117321562244578E-2</c:v>
                </c:pt>
                <c:pt idx="105">
                  <c:v>1.2729527633596228E-2</c:v>
                </c:pt>
                <c:pt idx="106">
                  <c:v>1.4793935731364758E-2</c:v>
                </c:pt>
                <c:pt idx="107">
                  <c:v>1.7544750891518444E-2</c:v>
                </c:pt>
                <c:pt idx="108">
                  <c:v>2.1434826353884259E-2</c:v>
                </c:pt>
                <c:pt idx="109">
                  <c:v>2.7510610392197963E-2</c:v>
                </c:pt>
                <c:pt idx="110">
                  <c:v>3.9150841346315995E-2</c:v>
                </c:pt>
                <c:pt idx="111">
                  <c:v>0.11868830525984166</c:v>
                </c:pt>
                <c:pt idx="112">
                  <c:v>5.9056931148414628E-2</c:v>
                </c:pt>
                <c:pt idx="113">
                  <c:v>2.3958160086871353E-2</c:v>
                </c:pt>
                <c:pt idx="114">
                  <c:v>1.5939867483272408E-2</c:v>
                </c:pt>
                <c:pt idx="115">
                  <c:v>1.1789321748306311E-2</c:v>
                </c:pt>
                <c:pt idx="116">
                  <c:v>9.2011996784855735E-3</c:v>
                </c:pt>
                <c:pt idx="117">
                  <c:v>7.4296234382381331E-3</c:v>
                </c:pt>
                <c:pt idx="118">
                  <c:v>6.1451187485262381E-3</c:v>
                </c:pt>
                <c:pt idx="119">
                  <c:v>5.175987022471777E-3</c:v>
                </c:pt>
                <c:pt idx="120">
                  <c:v>3.735704197961337E-2</c:v>
                </c:pt>
                <c:pt idx="121">
                  <c:v>4.0555549603963195E-2</c:v>
                </c:pt>
                <c:pt idx="122">
                  <c:v>4.4195360713045855E-2</c:v>
                </c:pt>
                <c:pt idx="123">
                  <c:v>4.83675301577298E-2</c:v>
                </c:pt>
                <c:pt idx="124">
                  <c:v>5.3189949726146435E-2</c:v>
                </c:pt>
                <c:pt idx="125">
                  <c:v>5.8818303023443805E-2</c:v>
                </c:pt>
                <c:pt idx="126">
                  <c:v>6.5463070470401979E-2</c:v>
                </c:pt>
                <c:pt idx="127">
                  <c:v>7.3417027875721796E-2</c:v>
                </c:pt>
                <c:pt idx="128">
                  <c:v>8.3101978677778299E-2</c:v>
                </c:pt>
                <c:pt idx="129">
                  <c:v>9.5153219061131902E-2</c:v>
                </c:pt>
                <c:pt idx="130">
                  <c:v>0.11058466959195168</c:v>
                </c:pt>
                <c:pt idx="131">
                  <c:v>0.1311470129141005</c:v>
                </c:pt>
                <c:pt idx="132">
                  <c:v>0.16022532699528497</c:v>
                </c:pt>
                <c:pt idx="133">
                  <c:v>0.20564181268167997</c:v>
                </c:pt>
                <c:pt idx="134">
                  <c:v>0.29265253906371236</c:v>
                </c:pt>
                <c:pt idx="135">
                  <c:v>0.88719508181731721</c:v>
                </c:pt>
                <c:pt idx="136">
                  <c:v>0.44145056033439972</c:v>
                </c:pt>
                <c:pt idx="137">
                  <c:v>0.17908724664936354</c:v>
                </c:pt>
                <c:pt idx="138">
                  <c:v>0.11915050943746137</c:v>
                </c:pt>
                <c:pt idx="139">
                  <c:v>8.812518006858977E-2</c:v>
                </c:pt>
                <c:pt idx="140">
                  <c:v>6.877896759667973E-2</c:v>
                </c:pt>
                <c:pt idx="141">
                  <c:v>5.5536435200830098E-2</c:v>
                </c:pt>
                <c:pt idx="142">
                  <c:v>4.5934762645233669E-2</c:v>
                </c:pt>
                <c:pt idx="143">
                  <c:v>3.8690502992976571E-2</c:v>
                </c:pt>
                <c:pt idx="144">
                  <c:v>2.3738588548918231E-3</c:v>
                </c:pt>
                <c:pt idx="145">
                  <c:v>2.5771085032618795E-3</c:v>
                </c:pt>
                <c:pt idx="146">
                  <c:v>2.8084008479861964E-3</c:v>
                </c:pt>
                <c:pt idx="147">
                  <c:v>3.0735219832671162E-3</c:v>
                </c:pt>
                <c:pt idx="148">
                  <c:v>3.379963360524361E-3</c:v>
                </c:pt>
                <c:pt idx="149">
                  <c:v>3.7376179178777061E-3</c:v>
                </c:pt>
                <c:pt idx="150">
                  <c:v>4.1598606653432766E-3</c:v>
                </c:pt>
                <c:pt idx="151">
                  <c:v>4.6652960857482152E-3</c:v>
                </c:pt>
                <c:pt idx="152">
                  <c:v>5.2807277420661887E-3</c:v>
                </c:pt>
                <c:pt idx="153">
                  <c:v>6.0465256259582241E-3</c:v>
                </c:pt>
                <c:pt idx="154">
                  <c:v>7.0271194723982786E-3</c:v>
                </c:pt>
                <c:pt idx="155">
                  <c:v>8.3337566734712817E-3</c:v>
                </c:pt>
                <c:pt idx="156">
                  <c:v>1.018154251809505E-2</c:v>
                </c:pt>
                <c:pt idx="157">
                  <c:v>1.3067539936294066E-2</c:v>
                </c:pt>
                <c:pt idx="158">
                  <c:v>1.8596649639500147E-2</c:v>
                </c:pt>
                <c:pt idx="159">
                  <c:v>5.6376944998424931E-2</c:v>
                </c:pt>
                <c:pt idx="160">
                  <c:v>2.8052042295497022E-2</c:v>
                </c:pt>
                <c:pt idx="161">
                  <c:v>1.1380126041263922E-2</c:v>
                </c:pt>
                <c:pt idx="162">
                  <c:v>7.5714370545544142E-3</c:v>
                </c:pt>
                <c:pt idx="163">
                  <c:v>5.5999278304455129E-3</c:v>
                </c:pt>
                <c:pt idx="164">
                  <c:v>4.3705698472806592E-3</c:v>
                </c:pt>
                <c:pt idx="165">
                  <c:v>3.5290711331631224E-3</c:v>
                </c:pt>
                <c:pt idx="166">
                  <c:v>2.9189314055499704E-3</c:v>
                </c:pt>
                <c:pt idx="167">
                  <c:v>2.4585938356741005E-3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8.3709759619869442E-3</c:v>
                </c:pt>
                <c:pt idx="193">
                  <c:v>9.0876984062392471E-3</c:v>
                </c:pt>
                <c:pt idx="194">
                  <c:v>9.9033082534249941E-3</c:v>
                </c:pt>
                <c:pt idx="195">
                  <c:v>1.0838209098889289E-2</c:v>
                </c:pt>
                <c:pt idx="196">
                  <c:v>1.1918818166059572E-2</c:v>
                </c:pt>
                <c:pt idx="197">
                  <c:v>1.3180021078831893E-2</c:v>
                </c:pt>
                <c:pt idx="198">
                  <c:v>1.4668982346210481E-2</c:v>
                </c:pt>
                <c:pt idx="199">
                  <c:v>1.6451307249743682E-2</c:v>
                </c:pt>
                <c:pt idx="200">
                  <c:v>1.8621513616759691E-2</c:v>
                </c:pt>
                <c:pt idx="201">
                  <c:v>2.1321958786273708E-2</c:v>
                </c:pt>
                <c:pt idx="202">
                  <c:v>2.4779842350036E-2</c:v>
                </c:pt>
                <c:pt idx="203">
                  <c:v>2.9387457743293429E-2</c:v>
                </c:pt>
                <c:pt idx="204">
                  <c:v>3.5903334142756177E-2</c:v>
                </c:pt>
                <c:pt idx="205">
                  <c:v>4.6080272406931647E-2</c:v>
                </c:pt>
                <c:pt idx="206">
                  <c:v>6.5577659255079371E-2</c:v>
                </c:pt>
                <c:pt idx="207">
                  <c:v>0.198802911310235</c:v>
                </c:pt>
                <c:pt idx="208">
                  <c:v>9.8920359673594624E-2</c:v>
                </c:pt>
                <c:pt idx="209">
                  <c:v>4.0129918145509563E-2</c:v>
                </c:pt>
                <c:pt idx="210">
                  <c:v>2.6699278034481317E-2</c:v>
                </c:pt>
                <c:pt idx="211">
                  <c:v>1.9747113928413097E-2</c:v>
                </c:pt>
                <c:pt idx="212">
                  <c:v>1.5412009461463354E-2</c:v>
                </c:pt>
                <c:pt idx="213">
                  <c:v>1.2444619259048889E-2</c:v>
                </c:pt>
                <c:pt idx="214">
                  <c:v>1.0293073903781461E-2</c:v>
                </c:pt>
                <c:pt idx="215">
                  <c:v>8.6697782626402372E-3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3.0470811352664461E-3</c:v>
                </c:pt>
                <c:pt idx="5">
                  <c:v>6.4202160002599123E-2</c:v>
                </c:pt>
                <c:pt idx="6">
                  <c:v>0.1606869402907983</c:v>
                </c:pt>
                <c:pt idx="7">
                  <c:v>0.2789768772841027</c:v>
                </c:pt>
                <c:pt idx="8">
                  <c:v>0.42685917137366708</c:v>
                </c:pt>
                <c:pt idx="9">
                  <c:v>0.61668542653391856</c:v>
                </c:pt>
                <c:pt idx="10">
                  <c:v>0.86964479890876889</c:v>
                </c:pt>
                <c:pt idx="11">
                  <c:v>1.2264314625466126</c:v>
                </c:pt>
                <c:pt idx="12">
                  <c:v>1.7804188820886289</c:v>
                </c:pt>
                <c:pt idx="13">
                  <c:v>2.8308615934485943</c:v>
                </c:pt>
                <c:pt idx="14">
                  <c:v>9.8577492020668878</c:v>
                </c:pt>
                <c:pt idx="15">
                  <c:v>5.3219261079357194</c:v>
                </c:pt>
                <c:pt idx="16">
                  <c:v>2.2087146472994701</c:v>
                </c:pt>
                <c:pt idx="17">
                  <c:v>1.4825949566479575</c:v>
                </c:pt>
                <c:pt idx="18">
                  <c:v>1.102666465966581</c:v>
                </c:pt>
                <c:pt idx="19">
                  <c:v>0.86398349832506227</c:v>
                </c:pt>
                <c:pt idx="20">
                  <c:v>0.69969621319818331</c:v>
                </c:pt>
                <c:pt idx="21">
                  <c:v>0.58006477916911714</c:v>
                </c:pt>
                <c:pt idx="22">
                  <c:v>0.48949521456343126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1.7685058667313094E-2</c:v>
                </c:pt>
                <c:pt idx="80">
                  <c:v>7.898467365142911E-2</c:v>
                </c:pt>
                <c:pt idx="81">
                  <c:v>0.1624150110667982</c:v>
                </c:pt>
                <c:pt idx="82">
                  <c:v>0.27819424221983191</c:v>
                </c:pt>
                <c:pt idx="83">
                  <c:v>0.44744734613337256</c:v>
                </c:pt>
                <c:pt idx="84">
                  <c:v>0.71843753787004982</c:v>
                </c:pt>
                <c:pt idx="85">
                  <c:v>1.2451025434860217</c:v>
                </c:pt>
                <c:pt idx="86">
                  <c:v>4.8368719701373672</c:v>
                </c:pt>
                <c:pt idx="87">
                  <c:v>2.7908758803305056</c:v>
                </c:pt>
                <c:pt idx="88">
                  <c:v>1.1818861561100695</c:v>
                </c:pt>
                <c:pt idx="89">
                  <c:v>0.79980839600661358</c:v>
                </c:pt>
                <c:pt idx="90">
                  <c:v>0.5979348098940318</c:v>
                </c:pt>
                <c:pt idx="91">
                  <c:v>0.47023562756933401</c:v>
                </c:pt>
                <c:pt idx="92">
                  <c:v>0.38188367149870378</c:v>
                </c:pt>
                <c:pt idx="93">
                  <c:v>0.31728680682566512</c:v>
                </c:pt>
                <c:pt idx="94">
                  <c:v>0.26822339351028279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1.41226664098427E-2</c:v>
                </c:pt>
                <c:pt idx="102">
                  <c:v>8.5217921240108838E-2</c:v>
                </c:pt>
                <c:pt idx="103">
                  <c:v>0.17869516751182341</c:v>
                </c:pt>
                <c:pt idx="104">
                  <c:v>0.29701790027089187</c:v>
                </c:pt>
                <c:pt idx="105">
                  <c:v>0.4505949945881903</c:v>
                </c:pt>
                <c:pt idx="106">
                  <c:v>0.65725838348962029</c:v>
                </c:pt>
                <c:pt idx="107">
                  <c:v>0.9512058794394479</c:v>
                </c:pt>
                <c:pt idx="108">
                  <c:v>1.4107922660311747</c:v>
                </c:pt>
                <c:pt idx="109">
                  <c:v>2.2867838907749287</c:v>
                </c:pt>
                <c:pt idx="110">
                  <c:v>8.1663266624200013</c:v>
                </c:pt>
                <c:pt idx="111">
                  <c:v>4.477907110723085</c:v>
                </c:pt>
                <c:pt idx="112">
                  <c:v>1.8671231782135076</c:v>
                </c:pt>
                <c:pt idx="113">
                  <c:v>1.2556445634683286</c:v>
                </c:pt>
                <c:pt idx="114">
                  <c:v>0.93498201989016272</c:v>
                </c:pt>
                <c:pt idx="115">
                  <c:v>0.73321386654128307</c:v>
                </c:pt>
                <c:pt idx="116">
                  <c:v>0.59417104191417569</c:v>
                </c:pt>
                <c:pt idx="117">
                  <c:v>0.49282882591656058</c:v>
                </c:pt>
                <c:pt idx="118">
                  <c:v>0.41604870365501212</c:v>
                </c:pt>
                <c:pt idx="119">
                  <c:v>0</c:v>
                </c:pt>
                <c:pt idx="120">
                  <c:v>0.51463533463906874</c:v>
                </c:pt>
                <c:pt idx="121">
                  <c:v>1.5739637289469393</c:v>
                </c:pt>
                <c:pt idx="122">
                  <c:v>2.4547261712402153</c:v>
                </c:pt>
                <c:pt idx="123">
                  <c:v>3.2501145384265619</c:v>
                </c:pt>
                <c:pt idx="124">
                  <c:v>4.023975234038673</c:v>
                </c:pt>
                <c:pt idx="125">
                  <c:v>4.8251949321570367</c:v>
                </c:pt>
                <c:pt idx="126">
                  <c:v>5.6989780736993083</c:v>
                </c:pt>
                <c:pt idx="127">
                  <c:v>6.6956084688055846</c:v>
                </c:pt>
                <c:pt idx="128">
                  <c:v>7.8805374245376649</c:v>
                </c:pt>
                <c:pt idx="129">
                  <c:v>9.3508134005316812</c:v>
                </c:pt>
                <c:pt idx="130">
                  <c:v>11.323050576427848</c:v>
                </c:pt>
                <c:pt idx="131">
                  <c:v>14.130279933157759</c:v>
                </c:pt>
                <c:pt idx="132">
                  <c:v>18.488428184969106</c:v>
                </c:pt>
                <c:pt idx="133">
                  <c:v>26.807598885392192</c:v>
                </c:pt>
                <c:pt idx="134">
                  <c:v>83.472505329646111</c:v>
                </c:pt>
                <c:pt idx="135">
                  <c:v>42.317554783228836</c:v>
                </c:pt>
                <c:pt idx="136">
                  <c:v>17.270182216646379</c:v>
                </c:pt>
                <c:pt idx="137">
                  <c:v>11.518448723370845</c:v>
                </c:pt>
                <c:pt idx="138">
                  <c:v>8.5326580059349002</c:v>
                </c:pt>
                <c:pt idx="139">
                  <c:v>6.6670333790911984</c:v>
                </c:pt>
                <c:pt idx="140">
                  <c:v>5.3880302200241585</c:v>
                </c:pt>
                <c:pt idx="141">
                  <c:v>4.4595406652571024</c:v>
                </c:pt>
                <c:pt idx="142">
                  <c:v>3.7583234093373816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8.0534793197571727E-3</c:v>
                </c:pt>
                <c:pt idx="154">
                  <c:v>5.8514324780830761E-2</c:v>
                </c:pt>
                <c:pt idx="155">
                  <c:v>0.14058685938987309</c:v>
                </c:pt>
                <c:pt idx="156">
                  <c:v>0.27713988729567518</c:v>
                </c:pt>
                <c:pt idx="157">
                  <c:v>0.55150229079141155</c:v>
                </c:pt>
                <c:pt idx="158">
                  <c:v>2.4843571696699627</c:v>
                </c:pt>
                <c:pt idx="159">
                  <c:v>1.5546680606700971</c:v>
                </c:pt>
                <c:pt idx="160">
                  <c:v>0.67472796482400843</c:v>
                </c:pt>
                <c:pt idx="161">
                  <c:v>0.46116193651290127</c:v>
                </c:pt>
                <c:pt idx="162">
                  <c:v>0.34695790248859698</c:v>
                </c:pt>
                <c:pt idx="163">
                  <c:v>0.27409817757123844</c:v>
                </c:pt>
                <c:pt idx="164">
                  <c:v>0.22336439306064229</c:v>
                </c:pt>
                <c:pt idx="165">
                  <c:v>0.1860851408184388</c:v>
                </c:pt>
                <c:pt idx="166">
                  <c:v>0.15765610243195347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3.657890638291228E-2</c:v>
                </c:pt>
                <c:pt idx="196">
                  <c:v>0.16464625632923707</c:v>
                </c:pt>
                <c:pt idx="197">
                  <c:v>0.31483046089356109</c:v>
                </c:pt>
                <c:pt idx="198">
                  <c:v>0.48963944707317497</c:v>
                </c:pt>
                <c:pt idx="199">
                  <c:v>0.69707253101613809</c:v>
                </c:pt>
                <c:pt idx="200">
                  <c:v>0.94913505789002772</c:v>
                </c:pt>
                <c:pt idx="201">
                  <c:v>1.2649175563461215</c:v>
                </c:pt>
                <c:pt idx="202">
                  <c:v>1.6772578647288334</c:v>
                </c:pt>
                <c:pt idx="203">
                  <c:v>2.2493984921381918</c:v>
                </c:pt>
                <c:pt idx="204">
                  <c:v>3.1268678444393196</c:v>
                </c:pt>
                <c:pt idx="205">
                  <c:v>4.7774354505088121</c:v>
                </c:pt>
                <c:pt idx="206">
                  <c:v>15.788682103308316</c:v>
                </c:pt>
                <c:pt idx="207">
                  <c:v>8.2542544873406296</c:v>
                </c:pt>
                <c:pt idx="208">
                  <c:v>3.3935700144211438</c:v>
                </c:pt>
                <c:pt idx="209">
                  <c:v>2.2694398814805199</c:v>
                </c:pt>
                <c:pt idx="210">
                  <c:v>1.6848391121645192</c:v>
                </c:pt>
                <c:pt idx="211">
                  <c:v>1.3195387521358717</c:v>
                </c:pt>
                <c:pt idx="212">
                  <c:v>1.0682978103493903</c:v>
                </c:pt>
                <c:pt idx="213">
                  <c:v>0.88544630080887576</c:v>
                </c:pt>
                <c:pt idx="214">
                  <c:v>0.74706971094135921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2.5650186493577549</c:v>
                </c:pt>
                <c:pt idx="15">
                  <c:v>2.7666556557330249</c:v>
                </c:pt>
                <c:pt idx="16">
                  <c:v>2.798924639958285</c:v>
                </c:pt>
                <c:pt idx="17">
                  <c:v>2.7915561837070824</c:v>
                </c:pt>
                <c:pt idx="18">
                  <c:v>2.7750015479616126</c:v>
                </c:pt>
                <c:pt idx="19">
                  <c:v>2.753723000526711</c:v>
                </c:pt>
                <c:pt idx="20">
                  <c:v>2.7293960035415901</c:v>
                </c:pt>
                <c:pt idx="21">
                  <c:v>2.7030620692336575</c:v>
                </c:pt>
                <c:pt idx="22">
                  <c:v>2.5762108466459908</c:v>
                </c:pt>
                <c:pt idx="23">
                  <c:v>2.6083532724215241</c:v>
                </c:pt>
                <c:pt idx="24">
                  <c:v>2.6083532724215241</c:v>
                </c:pt>
                <c:pt idx="25">
                  <c:v>2.6083532724215241</c:v>
                </c:pt>
                <c:pt idx="26">
                  <c:v>2.6083532724215241</c:v>
                </c:pt>
                <c:pt idx="27">
                  <c:v>2.6083532724215241</c:v>
                </c:pt>
                <c:pt idx="28">
                  <c:v>2.6083532724215241</c:v>
                </c:pt>
                <c:pt idx="29">
                  <c:v>2.6083532724215241</c:v>
                </c:pt>
                <c:pt idx="30">
                  <c:v>2.6083532724215241</c:v>
                </c:pt>
                <c:pt idx="31">
                  <c:v>2.6083532724215241</c:v>
                </c:pt>
                <c:pt idx="32">
                  <c:v>2.6083532724215241</c:v>
                </c:pt>
                <c:pt idx="33">
                  <c:v>2.6083532724215241</c:v>
                </c:pt>
                <c:pt idx="34">
                  <c:v>2.6083532724215241</c:v>
                </c:pt>
                <c:pt idx="35">
                  <c:v>2.6083532724215241</c:v>
                </c:pt>
                <c:pt idx="36">
                  <c:v>2.6083532724215241</c:v>
                </c:pt>
                <c:pt idx="37">
                  <c:v>2.6083532724215241</c:v>
                </c:pt>
                <c:pt idx="38">
                  <c:v>2.6083532724215241</c:v>
                </c:pt>
                <c:pt idx="39">
                  <c:v>2.6083532724215241</c:v>
                </c:pt>
                <c:pt idx="40">
                  <c:v>2.6083532724215241</c:v>
                </c:pt>
                <c:pt idx="41">
                  <c:v>2.6083532724215241</c:v>
                </c:pt>
                <c:pt idx="42">
                  <c:v>2.6083532724215241</c:v>
                </c:pt>
                <c:pt idx="43">
                  <c:v>2.6083532724215241</c:v>
                </c:pt>
                <c:pt idx="44">
                  <c:v>2.6083532724215241</c:v>
                </c:pt>
                <c:pt idx="45">
                  <c:v>2.6083532724215241</c:v>
                </c:pt>
                <c:pt idx="46">
                  <c:v>2.6083532724215241</c:v>
                </c:pt>
                <c:pt idx="47">
                  <c:v>2.6083532724215241</c:v>
                </c:pt>
                <c:pt idx="48">
                  <c:v>2.6083532724215241</c:v>
                </c:pt>
                <c:pt idx="49">
                  <c:v>2.6083532724215241</c:v>
                </c:pt>
                <c:pt idx="50">
                  <c:v>2.6083532724215241</c:v>
                </c:pt>
                <c:pt idx="51">
                  <c:v>2.6083532724215241</c:v>
                </c:pt>
                <c:pt idx="52">
                  <c:v>2.6083532724215241</c:v>
                </c:pt>
                <c:pt idx="53">
                  <c:v>2.6083532724215241</c:v>
                </c:pt>
                <c:pt idx="54">
                  <c:v>2.6083532724215241</c:v>
                </c:pt>
                <c:pt idx="55">
                  <c:v>2.6083532724215241</c:v>
                </c:pt>
                <c:pt idx="56">
                  <c:v>2.6083532724215241</c:v>
                </c:pt>
                <c:pt idx="57">
                  <c:v>2.6083532724215241</c:v>
                </c:pt>
                <c:pt idx="58">
                  <c:v>2.6083532724215241</c:v>
                </c:pt>
                <c:pt idx="59">
                  <c:v>2.6083532724215241</c:v>
                </c:pt>
                <c:pt idx="60">
                  <c:v>2.6083532724215241</c:v>
                </c:pt>
                <c:pt idx="61">
                  <c:v>2.6083532724215241</c:v>
                </c:pt>
                <c:pt idx="62">
                  <c:v>2.6083532724215241</c:v>
                </c:pt>
                <c:pt idx="63">
                  <c:v>2.6083532724215241</c:v>
                </c:pt>
                <c:pt idx="64">
                  <c:v>2.6083532724215241</c:v>
                </c:pt>
                <c:pt idx="65">
                  <c:v>2.6083532724215241</c:v>
                </c:pt>
                <c:pt idx="66">
                  <c:v>2.6083532724215241</c:v>
                </c:pt>
                <c:pt idx="67">
                  <c:v>2.6083532724215241</c:v>
                </c:pt>
                <c:pt idx="68">
                  <c:v>2.6083532724215241</c:v>
                </c:pt>
                <c:pt idx="69">
                  <c:v>2.6083532724215241</c:v>
                </c:pt>
                <c:pt idx="70">
                  <c:v>2.6083532724215241</c:v>
                </c:pt>
                <c:pt idx="71">
                  <c:v>2.6083532724215241</c:v>
                </c:pt>
                <c:pt idx="72">
                  <c:v>2.6083532724215241</c:v>
                </c:pt>
                <c:pt idx="73">
                  <c:v>2.6083532724215241</c:v>
                </c:pt>
                <c:pt idx="74">
                  <c:v>2.6083532724215241</c:v>
                </c:pt>
                <c:pt idx="75">
                  <c:v>2.6083532724215241</c:v>
                </c:pt>
                <c:pt idx="76">
                  <c:v>2.6083532724215241</c:v>
                </c:pt>
                <c:pt idx="77">
                  <c:v>2.6083532724215241</c:v>
                </c:pt>
                <c:pt idx="78">
                  <c:v>2.6083532724215241</c:v>
                </c:pt>
                <c:pt idx="79">
                  <c:v>2.6083532724215241</c:v>
                </c:pt>
                <c:pt idx="80">
                  <c:v>2.609514551773481</c:v>
                </c:pt>
                <c:pt idx="81">
                  <c:v>2.6147010355933586</c:v>
                </c:pt>
                <c:pt idx="82">
                  <c:v>2.6253659252240085</c:v>
                </c:pt>
                <c:pt idx="83">
                  <c:v>2.6436333924345012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2.6929818655502893</c:v>
                </c:pt>
                <c:pt idx="88">
                  <c:v>2.6991989699593901</c:v>
                </c:pt>
                <c:pt idx="89">
                  <c:v>2.6028366723650778</c:v>
                </c:pt>
                <c:pt idx="90">
                  <c:v>2.6553556372873781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2.7425565920408195</c:v>
                </c:pt>
                <c:pt idx="112">
                  <c:v>2.7646637198205326</c:v>
                </c:pt>
                <c:pt idx="113">
                  <c:v>2.7532435450033206</c:v>
                </c:pt>
                <c:pt idx="114">
                  <c:v>2.7339949212494643</c:v>
                </c:pt>
                <c:pt idx="115">
                  <c:v>2.7106539878814324</c:v>
                </c:pt>
                <c:pt idx="116">
                  <c:v>2.621619579438017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2.5916447851700277</c:v>
                </c:pt>
                <c:pt idx="125">
                  <c:v>2.6826099781793387</c:v>
                </c:pt>
                <c:pt idx="126">
                  <c:v>2.7249031907971699</c:v>
                </c:pt>
                <c:pt idx="127">
                  <c:v>2.7631102529149603</c:v>
                </c:pt>
                <c:pt idx="128">
                  <c:v>2.812638696553222</c:v>
                </c:pt>
                <c:pt idx="129">
                  <c:v>2.8749193800654846</c:v>
                </c:pt>
                <c:pt idx="130">
                  <c:v>2.9520534029738088</c:v>
                </c:pt>
                <c:pt idx="131">
                  <c:v>3.0479873183696249</c:v>
                </c:pt>
                <c:pt idx="132">
                  <c:v>3.1693408155692415</c:v>
                </c:pt>
                <c:pt idx="133">
                  <c:v>3.3275910894957055</c:v>
                </c:pt>
                <c:pt idx="134">
                  <c:v>3.5520570936506743</c:v>
                </c:pt>
                <c:pt idx="135">
                  <c:v>4.1974589337254198</c:v>
                </c:pt>
                <c:pt idx="136">
                  <c:v>4.4589638947000658</c:v>
                </c:pt>
                <c:pt idx="137">
                  <c:v>4.5417157982383749</c:v>
                </c:pt>
                <c:pt idx="138">
                  <c:v>4.5857953878333095</c:v>
                </c:pt>
                <c:pt idx="139">
                  <c:v>4.6104395920783992</c:v>
                </c:pt>
                <c:pt idx="140">
                  <c:v>4.6231944200611563</c:v>
                </c:pt>
                <c:pt idx="141">
                  <c:v>4.6279211292417752</c:v>
                </c:pt>
                <c:pt idx="142">
                  <c:v>4.626880532704595</c:v>
                </c:pt>
                <c:pt idx="143">
                  <c:v>4.6215128224992021</c:v>
                </c:pt>
                <c:pt idx="144">
                  <c:v>4.5927530481027707</c:v>
                </c:pt>
                <c:pt idx="145">
                  <c:v>4.5638827383035006</c:v>
                </c:pt>
                <c:pt idx="146">
                  <c:v>4.5348873386857518</c:v>
                </c:pt>
                <c:pt idx="147">
                  <c:v>4.5057881374618978</c:v>
                </c:pt>
                <c:pt idx="148">
                  <c:v>4.4765845892513676</c:v>
                </c:pt>
                <c:pt idx="149">
                  <c:v>4.4472761446535234</c:v>
                </c:pt>
                <c:pt idx="150">
                  <c:v>4.417862404626578</c:v>
                </c:pt>
                <c:pt idx="151">
                  <c:v>4.3883428534403288</c:v>
                </c:pt>
                <c:pt idx="152">
                  <c:v>4.3587169341199523</c:v>
                </c:pt>
                <c:pt idx="153">
                  <c:v>4.3289840858110713</c:v>
                </c:pt>
                <c:pt idx="154">
                  <c:v>4.2991766688360977</c:v>
                </c:pt>
                <c:pt idx="155">
                  <c:v>4.2696126769388236</c:v>
                </c:pt>
                <c:pt idx="156">
                  <c:v>4.2405279645120499</c:v>
                </c:pt>
                <c:pt idx="157">
                  <c:v>4.2123259076662851</c:v>
                </c:pt>
                <c:pt idx="158">
                  <c:v>4.1860265852455667</c:v>
                </c:pt>
                <c:pt idx="159">
                  <c:v>4.173705199567415</c:v>
                </c:pt>
                <c:pt idx="160">
                  <c:v>4.1546501363033652</c:v>
                </c:pt>
                <c:pt idx="161">
                  <c:v>4.1291314182596803</c:v>
                </c:pt>
                <c:pt idx="162">
                  <c:v>4.1019734281960796</c:v>
                </c:pt>
                <c:pt idx="163">
                  <c:v>4.0738887138509137</c:v>
                </c:pt>
                <c:pt idx="164">
                  <c:v>4.0451722693070673</c:v>
                </c:pt>
                <c:pt idx="165">
                  <c:v>4.0159813816585501</c:v>
                </c:pt>
                <c:pt idx="166">
                  <c:v>3.9864114045694428</c:v>
                </c:pt>
                <c:pt idx="167">
                  <c:v>3.9565248841643843</c:v>
                </c:pt>
                <c:pt idx="168">
                  <c:v>3.9252874812748768</c:v>
                </c:pt>
                <c:pt idx="169">
                  <c:v>3.8939362229379171</c:v>
                </c:pt>
                <c:pt idx="170">
                  <c:v>3.8624706414746042</c:v>
                </c:pt>
                <c:pt idx="171">
                  <c:v>3.8308902813980019</c:v>
                </c:pt>
                <c:pt idx="172">
                  <c:v>3.799194701425662</c:v>
                </c:pt>
                <c:pt idx="173">
                  <c:v>3.7673834767566405</c:v>
                </c:pt>
                <c:pt idx="174">
                  <c:v>3.735456201649336</c:v>
                </c:pt>
                <c:pt idx="175">
                  <c:v>3.7034125229849599</c:v>
                </c:pt>
                <c:pt idx="176">
                  <c:v>3.6712521168949044</c:v>
                </c:pt>
                <c:pt idx="177">
                  <c:v>3.6389746405571248</c:v>
                </c:pt>
                <c:pt idx="178">
                  <c:v>3.6065797825208197</c:v>
                </c:pt>
                <c:pt idx="179">
                  <c:v>3.5740672673211482</c:v>
                </c:pt>
                <c:pt idx="180">
                  <c:v>3.541436860733536</c:v>
                </c:pt>
                <c:pt idx="181">
                  <c:v>3.5086883757631933</c:v>
                </c:pt>
                <c:pt idx="182">
                  <c:v>3.4758216794814651</c:v>
                </c:pt>
                <c:pt idx="183">
                  <c:v>3.4428367008393916</c:v>
                </c:pt>
                <c:pt idx="184">
                  <c:v>3.4097335067965147</c:v>
                </c:pt>
                <c:pt idx="185">
                  <c:v>3.3765122611205443</c:v>
                </c:pt>
                <c:pt idx="186">
                  <c:v>3.3431731803417066</c:v>
                </c:pt>
                <c:pt idx="187">
                  <c:v>3.309716593125517</c:v>
                </c:pt>
                <c:pt idx="188">
                  <c:v>3.2761429566662472</c:v>
                </c:pt>
                <c:pt idx="189">
                  <c:v>3.2424528756186977</c:v>
                </c:pt>
                <c:pt idx="190">
                  <c:v>3.2086471240085466</c:v>
                </c:pt>
                <c:pt idx="191">
                  <c:v>3.1747266706477366</c:v>
                </c:pt>
                <c:pt idx="192">
                  <c:v>3.1406927086872218</c:v>
                </c:pt>
                <c:pt idx="193">
                  <c:v>3.1065049715480377</c:v>
                </c:pt>
                <c:pt idx="194">
                  <c:v>3.0721892872570793</c:v>
                </c:pt>
                <c:pt idx="195">
                  <c:v>3.0377567801693619</c:v>
                </c:pt>
                <c:pt idx="196">
                  <c:v>3.0036270152357991</c:v>
                </c:pt>
                <c:pt idx="197">
                  <c:v>2.9708816762477728</c:v>
                </c:pt>
                <c:pt idx="198">
                  <c:v>2.939846325048999</c:v>
                </c:pt>
                <c:pt idx="199">
                  <c:v>2.9108726805607241</c:v>
                </c:pt>
                <c:pt idx="200">
                  <c:v>2.884251806530985</c:v>
                </c:pt>
                <c:pt idx="201">
                  <c:v>2.8608128332057903</c:v>
                </c:pt>
                <c:pt idx="202">
                  <c:v>2.8412546125370879</c:v>
                </c:pt>
                <c:pt idx="203">
                  <c:v>2.8269709067871398</c:v>
                </c:pt>
                <c:pt idx="204">
                  <c:v>2.819760223941755</c:v>
                </c:pt>
                <c:pt idx="205">
                  <c:v>2.8235942984138802</c:v>
                </c:pt>
                <c:pt idx="206">
                  <c:v>2.8476191694811557</c:v>
                </c:pt>
                <c:pt idx="207">
                  <c:v>3.0009842770889996</c:v>
                </c:pt>
                <c:pt idx="208">
                  <c:v>3.06046824434328</c:v>
                </c:pt>
                <c:pt idx="209">
                  <c:v>3.0642124202236056</c:v>
                </c:pt>
                <c:pt idx="210">
                  <c:v>3.0552789096955437</c:v>
                </c:pt>
                <c:pt idx="211">
                  <c:v>3.0398747056465729</c:v>
                </c:pt>
                <c:pt idx="212">
                  <c:v>3.020417744390286</c:v>
                </c:pt>
                <c:pt idx="213">
                  <c:v>2.9981093047963947</c:v>
                </c:pt>
                <c:pt idx="214">
                  <c:v>2.9737121416913008</c:v>
                </c:pt>
                <c:pt idx="215">
                  <c:v>2.9478046658240293</c:v>
                </c:pt>
                <c:pt idx="216">
                  <c:v>2.9129469380230959</c:v>
                </c:pt>
                <c:pt idx="217">
                  <c:v>2.8779480731754017</c:v>
                </c:pt>
                <c:pt idx="218">
                  <c:v>2.8428392901532127</c:v>
                </c:pt>
                <c:pt idx="219">
                  <c:v>2.8076241325395959</c:v>
                </c:pt>
                <c:pt idx="220">
                  <c:v>2.7723077719944538</c:v>
                </c:pt>
                <c:pt idx="221">
                  <c:v>2.7368962319959111</c:v>
                </c:pt>
                <c:pt idx="222">
                  <c:v>2.7013869187842192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105.9</c:v>
                </c:pt>
                <c:pt idx="1">
                  <c:v>105.9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98</c:v>
                </c:pt>
                <c:pt idx="1">
                  <c:v>98</c:v>
                </c:pt>
                <c:pt idx="2">
                  <c:v>98</c:v>
                </c:pt>
                <c:pt idx="3">
                  <c:v>98</c:v>
                </c:pt>
                <c:pt idx="4">
                  <c:v>98</c:v>
                </c:pt>
                <c:pt idx="5">
                  <c:v>98</c:v>
                </c:pt>
                <c:pt idx="6">
                  <c:v>98</c:v>
                </c:pt>
                <c:pt idx="7">
                  <c:v>98</c:v>
                </c:pt>
                <c:pt idx="8">
                  <c:v>98</c:v>
                </c:pt>
                <c:pt idx="9">
                  <c:v>98</c:v>
                </c:pt>
                <c:pt idx="10">
                  <c:v>98</c:v>
                </c:pt>
                <c:pt idx="11">
                  <c:v>98</c:v>
                </c:pt>
                <c:pt idx="12">
                  <c:v>98</c:v>
                </c:pt>
                <c:pt idx="13">
                  <c:v>98</c:v>
                </c:pt>
                <c:pt idx="14">
                  <c:v>99.981128282213689</c:v>
                </c:pt>
                <c:pt idx="15">
                  <c:v>100.17536612424301</c:v>
                </c:pt>
                <c:pt idx="16">
                  <c:v>100.23594918333337</c:v>
                </c:pt>
                <c:pt idx="17">
                  <c:v>100.22198584615006</c:v>
                </c:pt>
                <c:pt idx="18">
                  <c:v>100.19094059636257</c:v>
                </c:pt>
                <c:pt idx="19">
                  <c:v>100.15123218236768</c:v>
                </c:pt>
                <c:pt idx="20">
                  <c:v>100.10626238570873</c:v>
                </c:pt>
                <c:pt idx="21">
                  <c:v>100.0578931774677</c:v>
                </c:pt>
                <c:pt idx="22">
                  <c:v>99.9871286621091</c:v>
                </c:pt>
                <c:pt idx="23">
                  <c:v>100.00436091422603</c:v>
                </c:pt>
                <c:pt idx="24">
                  <c:v>100.00436091422603</c:v>
                </c:pt>
                <c:pt idx="25">
                  <c:v>100.00436091422603</c:v>
                </c:pt>
                <c:pt idx="26">
                  <c:v>100.00436091422603</c:v>
                </c:pt>
                <c:pt idx="27">
                  <c:v>100.00436091422603</c:v>
                </c:pt>
                <c:pt idx="28">
                  <c:v>100.00436091422603</c:v>
                </c:pt>
                <c:pt idx="29">
                  <c:v>100.00436091422603</c:v>
                </c:pt>
                <c:pt idx="30">
                  <c:v>100.00436091422603</c:v>
                </c:pt>
                <c:pt idx="31">
                  <c:v>100.00436091422603</c:v>
                </c:pt>
                <c:pt idx="32">
                  <c:v>100.00436091422603</c:v>
                </c:pt>
                <c:pt idx="33">
                  <c:v>100.00436091422603</c:v>
                </c:pt>
                <c:pt idx="34">
                  <c:v>100.00436091422603</c:v>
                </c:pt>
                <c:pt idx="35">
                  <c:v>100.00436091422603</c:v>
                </c:pt>
                <c:pt idx="36">
                  <c:v>100.00436091422603</c:v>
                </c:pt>
                <c:pt idx="37">
                  <c:v>100.00436091422603</c:v>
                </c:pt>
                <c:pt idx="38">
                  <c:v>100.00436091422603</c:v>
                </c:pt>
                <c:pt idx="39">
                  <c:v>100.00436091422603</c:v>
                </c:pt>
                <c:pt idx="40">
                  <c:v>100.00436091422603</c:v>
                </c:pt>
                <c:pt idx="41">
                  <c:v>100.00436091422603</c:v>
                </c:pt>
                <c:pt idx="42">
                  <c:v>100.00436091422603</c:v>
                </c:pt>
                <c:pt idx="43">
                  <c:v>100.00436091422603</c:v>
                </c:pt>
                <c:pt idx="44">
                  <c:v>100.00436091422603</c:v>
                </c:pt>
                <c:pt idx="45">
                  <c:v>100.00436091422603</c:v>
                </c:pt>
                <c:pt idx="46">
                  <c:v>100.00436091422603</c:v>
                </c:pt>
                <c:pt idx="47">
                  <c:v>100.00436091422603</c:v>
                </c:pt>
                <c:pt idx="48">
                  <c:v>100.00436091422603</c:v>
                </c:pt>
                <c:pt idx="49">
                  <c:v>100.00436091422603</c:v>
                </c:pt>
                <c:pt idx="50">
                  <c:v>100.00436091422603</c:v>
                </c:pt>
                <c:pt idx="51">
                  <c:v>100.00436091422603</c:v>
                </c:pt>
                <c:pt idx="52">
                  <c:v>100.00436091422603</c:v>
                </c:pt>
                <c:pt idx="53">
                  <c:v>100.00436091422603</c:v>
                </c:pt>
                <c:pt idx="54">
                  <c:v>100.00436091422603</c:v>
                </c:pt>
                <c:pt idx="55">
                  <c:v>100.00436091422603</c:v>
                </c:pt>
                <c:pt idx="56">
                  <c:v>100.00436091422603</c:v>
                </c:pt>
                <c:pt idx="57">
                  <c:v>100.00436091422603</c:v>
                </c:pt>
                <c:pt idx="58">
                  <c:v>100.00436091422603</c:v>
                </c:pt>
                <c:pt idx="59">
                  <c:v>100.00436091422603</c:v>
                </c:pt>
                <c:pt idx="60">
                  <c:v>100.00436091422603</c:v>
                </c:pt>
                <c:pt idx="61">
                  <c:v>100.00436091422603</c:v>
                </c:pt>
                <c:pt idx="62">
                  <c:v>100.00436091422603</c:v>
                </c:pt>
                <c:pt idx="63">
                  <c:v>100.00436091422603</c:v>
                </c:pt>
                <c:pt idx="64">
                  <c:v>100.00436091422603</c:v>
                </c:pt>
                <c:pt idx="65">
                  <c:v>100.00436091422603</c:v>
                </c:pt>
                <c:pt idx="66">
                  <c:v>100.00436091422603</c:v>
                </c:pt>
                <c:pt idx="67">
                  <c:v>100.00436091422603</c:v>
                </c:pt>
                <c:pt idx="68">
                  <c:v>100.00436091422603</c:v>
                </c:pt>
                <c:pt idx="69">
                  <c:v>100.00436091422603</c:v>
                </c:pt>
                <c:pt idx="70">
                  <c:v>100.00436091422603</c:v>
                </c:pt>
                <c:pt idx="71">
                  <c:v>100.00436091422603</c:v>
                </c:pt>
                <c:pt idx="72">
                  <c:v>100.00436091422603</c:v>
                </c:pt>
                <c:pt idx="73">
                  <c:v>100.00436091422603</c:v>
                </c:pt>
                <c:pt idx="74">
                  <c:v>100.00436091422603</c:v>
                </c:pt>
                <c:pt idx="75">
                  <c:v>100.00436091422603</c:v>
                </c:pt>
                <c:pt idx="76">
                  <c:v>100.00436091422603</c:v>
                </c:pt>
                <c:pt idx="77">
                  <c:v>100.00436091422603</c:v>
                </c:pt>
                <c:pt idx="78">
                  <c:v>100.00436091422603</c:v>
                </c:pt>
                <c:pt idx="79">
                  <c:v>100.00436091422603</c:v>
                </c:pt>
                <c:pt idx="80">
                  <c:v>100.00498350129244</c:v>
                </c:pt>
                <c:pt idx="81">
                  <c:v>100.00776408784209</c:v>
                </c:pt>
                <c:pt idx="82">
                  <c:v>100.01348176665694</c:v>
                </c:pt>
                <c:pt idx="83">
                  <c:v>100.02327535232801</c:v>
                </c:pt>
                <c:pt idx="84">
                  <c:v>98</c:v>
                </c:pt>
                <c:pt idx="85">
                  <c:v>98</c:v>
                </c:pt>
                <c:pt idx="86">
                  <c:v>98</c:v>
                </c:pt>
                <c:pt idx="87">
                  <c:v>100.04973213988522</c:v>
                </c:pt>
                <c:pt idx="88">
                  <c:v>100.05306526450261</c:v>
                </c:pt>
                <c:pt idx="89">
                  <c:v>100.00140334519671</c:v>
                </c:pt>
                <c:pt idx="90">
                  <c:v>100.02955990222763</c:v>
                </c:pt>
                <c:pt idx="91">
                  <c:v>98</c:v>
                </c:pt>
                <c:pt idx="92">
                  <c:v>98</c:v>
                </c:pt>
                <c:pt idx="93">
                  <c:v>98</c:v>
                </c:pt>
                <c:pt idx="94">
                  <c:v>98</c:v>
                </c:pt>
                <c:pt idx="95">
                  <c:v>98</c:v>
                </c:pt>
                <c:pt idx="96">
                  <c:v>98</c:v>
                </c:pt>
                <c:pt idx="97">
                  <c:v>98</c:v>
                </c:pt>
                <c:pt idx="98">
                  <c:v>98</c:v>
                </c:pt>
                <c:pt idx="99">
                  <c:v>98</c:v>
                </c:pt>
                <c:pt idx="100">
                  <c:v>98</c:v>
                </c:pt>
                <c:pt idx="101">
                  <c:v>98</c:v>
                </c:pt>
                <c:pt idx="102">
                  <c:v>98</c:v>
                </c:pt>
                <c:pt idx="103">
                  <c:v>98</c:v>
                </c:pt>
                <c:pt idx="104">
                  <c:v>98</c:v>
                </c:pt>
                <c:pt idx="105">
                  <c:v>98</c:v>
                </c:pt>
                <c:pt idx="106">
                  <c:v>98</c:v>
                </c:pt>
                <c:pt idx="107">
                  <c:v>98</c:v>
                </c:pt>
                <c:pt idx="108">
                  <c:v>98</c:v>
                </c:pt>
                <c:pt idx="109">
                  <c:v>98</c:v>
                </c:pt>
                <c:pt idx="110">
                  <c:v>98</c:v>
                </c:pt>
                <c:pt idx="111">
                  <c:v>100.13043527374931</c:v>
                </c:pt>
                <c:pt idx="112">
                  <c:v>100.17164892427405</c:v>
                </c:pt>
                <c:pt idx="113">
                  <c:v>100.15033745877467</c:v>
                </c:pt>
                <c:pt idx="114">
                  <c:v>100.1147095097007</c:v>
                </c:pt>
                <c:pt idx="115">
                  <c:v>100.07183773621571</c:v>
                </c:pt>
                <c:pt idx="116">
                  <c:v>100.01147326936578</c:v>
                </c:pt>
                <c:pt idx="117">
                  <c:v>98</c:v>
                </c:pt>
                <c:pt idx="118">
                  <c:v>98</c:v>
                </c:pt>
                <c:pt idx="119">
                  <c:v>98</c:v>
                </c:pt>
                <c:pt idx="120">
                  <c:v>98</c:v>
                </c:pt>
                <c:pt idx="121">
                  <c:v>98</c:v>
                </c:pt>
                <c:pt idx="122">
                  <c:v>98</c:v>
                </c:pt>
                <c:pt idx="123">
                  <c:v>98</c:v>
                </c:pt>
                <c:pt idx="124">
                  <c:v>99.995403131548983</c:v>
                </c:pt>
                <c:pt idx="125">
                  <c:v>100.04417154594148</c:v>
                </c:pt>
                <c:pt idx="126">
                  <c:v>100.09801015143634</c:v>
                </c:pt>
                <c:pt idx="127">
                  <c:v>100.16874996196459</c:v>
                </c:pt>
                <c:pt idx="128">
                  <c:v>100.26193753012649</c:v>
                </c:pt>
                <c:pt idx="129">
                  <c:v>100.38146010601743</c:v>
                </c:pt>
                <c:pt idx="130">
                  <c:v>100.53322970017028</c:v>
                </c:pt>
                <c:pt idx="131">
                  <c:v>100.72782555965799</c:v>
                </c:pt>
                <c:pt idx="132">
                  <c:v>100.98286256893796</c:v>
                </c:pt>
                <c:pt idx="133">
                  <c:v>101.33060264628759</c:v>
                </c:pt>
                <c:pt idx="134">
                  <c:v>101.853223470657</c:v>
                </c:pt>
                <c:pt idx="135">
                  <c:v>103.54661341685402</c:v>
                </c:pt>
                <c:pt idx="136">
                  <c:v>104.31287174632898</c:v>
                </c:pt>
                <c:pt idx="137">
                  <c:v>104.56493754139552</c:v>
                </c:pt>
                <c:pt idx="138">
                  <c:v>104.70109295443683</c:v>
                </c:pt>
                <c:pt idx="139">
                  <c:v>104.77778014665655</c:v>
                </c:pt>
                <c:pt idx="140">
                  <c:v>104.81763783954162</c:v>
                </c:pt>
                <c:pt idx="141">
                  <c:v>104.83244109097376</c:v>
                </c:pt>
                <c:pt idx="142">
                  <c:v>104.82918211912026</c:v>
                </c:pt>
                <c:pt idx="143">
                  <c:v>104.81237136120203</c:v>
                </c:pt>
                <c:pt idx="144">
                  <c:v>104.72268868667771</c:v>
                </c:pt>
                <c:pt idx="145">
                  <c:v>104.63322674104919</c:v>
                </c:pt>
                <c:pt idx="146">
                  <c:v>104.54397462430782</c:v>
                </c:pt>
                <c:pt idx="147">
                  <c:v>104.4549627604745</c:v>
                </c:pt>
                <c:pt idx="148">
                  <c:v>104.36619610594687</c:v>
                </c:pt>
                <c:pt idx="149">
                  <c:v>104.27767968829443</c:v>
                </c:pt>
                <c:pt idx="150">
                  <c:v>104.18941906939115</c:v>
                </c:pt>
                <c:pt idx="151">
                  <c:v>104.10141953807695</c:v>
                </c:pt>
                <c:pt idx="152">
                  <c:v>104.01368634419576</c:v>
                </c:pt>
                <c:pt idx="153">
                  <c:v>103.92622481270354</c:v>
                </c:pt>
                <c:pt idx="154">
                  <c:v>103.83917945547846</c:v>
                </c:pt>
                <c:pt idx="155">
                  <c:v>103.75343650225595</c:v>
                </c:pt>
                <c:pt idx="156">
                  <c:v>103.6696520136359</c:v>
                </c:pt>
                <c:pt idx="157">
                  <c:v>103.58894882947743</c:v>
                </c:pt>
                <c:pt idx="158">
                  <c:v>103.51416361927934</c:v>
                </c:pt>
                <c:pt idx="159">
                  <c:v>103.47930843726671</c:v>
                </c:pt>
                <c:pt idx="160">
                  <c:v>103.42557589900836</c:v>
                </c:pt>
                <c:pt idx="161">
                  <c:v>103.35399313425511</c:v>
                </c:pt>
                <c:pt idx="162">
                  <c:v>103.27830031100673</c:v>
                </c:pt>
                <c:pt idx="163">
                  <c:v>103.20055266387503</c:v>
                </c:pt>
                <c:pt idx="164">
                  <c:v>103.12161010515142</c:v>
                </c:pt>
                <c:pt idx="165">
                  <c:v>103.04193647752713</c:v>
                </c:pt>
                <c:pt idx="166">
                  <c:v>102.96181684051903</c:v>
                </c:pt>
                <c:pt idx="167">
                  <c:v>102.88144128210051</c:v>
                </c:pt>
                <c:pt idx="168">
                  <c:v>102.79808457163975</c:v>
                </c:pt>
                <c:pt idx="169">
                  <c:v>102.715086476262</c:v>
                </c:pt>
                <c:pt idx="170">
                  <c:v>102.63245365063584</c:v>
                </c:pt>
                <c:pt idx="171">
                  <c:v>102.55019284353128</c:v>
                </c:pt>
                <c:pt idx="172">
                  <c:v>102.46831089895157</c:v>
                </c:pt>
                <c:pt idx="173">
                  <c:v>102.38681475724339</c:v>
                </c:pt>
                <c:pt idx="174">
                  <c:v>102.30571145617941</c:v>
                </c:pt>
                <c:pt idx="175">
                  <c:v>102.22500820886242</c:v>
                </c:pt>
                <c:pt idx="176">
                  <c:v>102.14471233508547</c:v>
                </c:pt>
                <c:pt idx="177">
                  <c:v>102.06483113371797</c:v>
                </c:pt>
                <c:pt idx="178">
                  <c:v>101.98537200130028</c:v>
                </c:pt>
                <c:pt idx="179">
                  <c:v>101.90634243252651</c:v>
                </c:pt>
                <c:pt idx="180">
                  <c:v>101.82775002060357</c:v>
                </c:pt>
                <c:pt idx="181">
                  <c:v>101.7496024574653</c:v>
                </c:pt>
                <c:pt idx="182">
                  <c:v>101.671907533818</c:v>
                </c:pt>
                <c:pt idx="183">
                  <c:v>101.59467313898946</c:v>
                </c:pt>
                <c:pt idx="184">
                  <c:v>101.5179074155477</c:v>
                </c:pt>
                <c:pt idx="185">
                  <c:v>101.44161863326936</c:v>
                </c:pt>
                <c:pt idx="186">
                  <c:v>101.36581506000471</c:v>
                </c:pt>
                <c:pt idx="187">
                  <c:v>101.29050506741316</c:v>
                </c:pt>
                <c:pt idx="188">
                  <c:v>101.21569713013375</c:v>
                </c:pt>
                <c:pt idx="189">
                  <c:v>101.14139982458239</c:v>
                </c:pt>
                <c:pt idx="190">
                  <c:v>101.06762182731246</c:v>
                </c:pt>
                <c:pt idx="191">
                  <c:v>100.9943719128629</c:v>
                </c:pt>
                <c:pt idx="192">
                  <c:v>100.92165895100545</c:v>
                </c:pt>
                <c:pt idx="193">
                  <c:v>100.84947171186839</c:v>
                </c:pt>
                <c:pt idx="194">
                  <c:v>100.77783235123199</c:v>
                </c:pt>
                <c:pt idx="195">
                  <c:v>100.7067548683769</c:v>
                </c:pt>
                <c:pt idx="196">
                  <c:v>100.63709829617198</c:v>
                </c:pt>
                <c:pt idx="197">
                  <c:v>100.57100458258816</c:v>
                </c:pt>
                <c:pt idx="198">
                  <c:v>100.50900005072253</c:v>
                </c:pt>
                <c:pt idx="199">
                  <c:v>100.45165903677189</c:v>
                </c:pt>
                <c:pt idx="200">
                  <c:v>100.3996720708809</c:v>
                </c:pt>
                <c:pt idx="201">
                  <c:v>100.35416224641845</c:v>
                </c:pt>
                <c:pt idx="202">
                  <c:v>100.31654283454569</c:v>
                </c:pt>
                <c:pt idx="203">
                  <c:v>100.28909728751063</c:v>
                </c:pt>
                <c:pt idx="204">
                  <c:v>100.27543293334206</c:v>
                </c:pt>
                <c:pt idx="205">
                  <c:v>100.28269856304998</c:v>
                </c:pt>
                <c:pt idx="206">
                  <c:v>100.32878479116957</c:v>
                </c:pt>
                <c:pt idx="207">
                  <c:v>100.63172529857596</c:v>
                </c:pt>
                <c:pt idx="208">
                  <c:v>100.75353112205804</c:v>
                </c:pt>
                <c:pt idx="209">
                  <c:v>100.76124258088181</c:v>
                </c:pt>
                <c:pt idx="210">
                  <c:v>100.74284323192202</c:v>
                </c:pt>
                <c:pt idx="211">
                  <c:v>100.71111692177166</c:v>
                </c:pt>
                <c:pt idx="212">
                  <c:v>100.67123582413397</c:v>
                </c:pt>
                <c:pt idx="213">
                  <c:v>100.62588014163693</c:v>
                </c:pt>
                <c:pt idx="214">
                  <c:v>100.57668330297645</c:v>
                </c:pt>
                <c:pt idx="215">
                  <c:v>100.52475020357575</c:v>
                </c:pt>
                <c:pt idx="216">
                  <c:v>100.45576414775077</c:v>
                </c:pt>
                <c:pt idx="217">
                  <c:v>100.38737051449522</c:v>
                </c:pt>
                <c:pt idx="218">
                  <c:v>100.31959089504855</c:v>
                </c:pt>
                <c:pt idx="219">
                  <c:v>100.25243485469998</c:v>
                </c:pt>
                <c:pt idx="220">
                  <c:v>100.18591367562746</c:v>
                </c:pt>
                <c:pt idx="221">
                  <c:v>100.12003853125995</c:v>
                </c:pt>
                <c:pt idx="222">
                  <c:v>100.0548163223356</c:v>
                </c:pt>
                <c:pt idx="223">
                  <c:v>98</c:v>
                </c:pt>
                <c:pt idx="224">
                  <c:v>98</c:v>
                </c:pt>
                <c:pt idx="225">
                  <c:v>98</c:v>
                </c:pt>
                <c:pt idx="226">
                  <c:v>98</c:v>
                </c:pt>
                <c:pt idx="227">
                  <c:v>98</c:v>
                </c:pt>
                <c:pt idx="228">
                  <c:v>98</c:v>
                </c:pt>
                <c:pt idx="229">
                  <c:v>98</c:v>
                </c:pt>
                <c:pt idx="230">
                  <c:v>98</c:v>
                </c:pt>
                <c:pt idx="231">
                  <c:v>98</c:v>
                </c:pt>
                <c:pt idx="232">
                  <c:v>98</c:v>
                </c:pt>
                <c:pt idx="233">
                  <c:v>98</c:v>
                </c:pt>
                <c:pt idx="234">
                  <c:v>98</c:v>
                </c:pt>
                <c:pt idx="235">
                  <c:v>98</c:v>
                </c:pt>
                <c:pt idx="236">
                  <c:v>98</c:v>
                </c:pt>
                <c:pt idx="237">
                  <c:v>98</c:v>
                </c:pt>
                <c:pt idx="238">
                  <c:v>98</c:v>
                </c:pt>
                <c:pt idx="239">
                  <c:v>98</c:v>
                </c:pt>
                <c:pt idx="240">
                  <c:v>98</c:v>
                </c:pt>
                <c:pt idx="241">
                  <c:v>98</c:v>
                </c:pt>
                <c:pt idx="242">
                  <c:v>98</c:v>
                </c:pt>
                <c:pt idx="243">
                  <c:v>98</c:v>
                </c:pt>
                <c:pt idx="244">
                  <c:v>98</c:v>
                </c:pt>
                <c:pt idx="245">
                  <c:v>98</c:v>
                </c:pt>
                <c:pt idx="246">
                  <c:v>98</c:v>
                </c:pt>
                <c:pt idx="247">
                  <c:v>98</c:v>
                </c:pt>
                <c:pt idx="248">
                  <c:v>98</c:v>
                </c:pt>
                <c:pt idx="249">
                  <c:v>98</c:v>
                </c:pt>
                <c:pt idx="250">
                  <c:v>98</c:v>
                </c:pt>
                <c:pt idx="251">
                  <c:v>98</c:v>
                </c:pt>
                <c:pt idx="252">
                  <c:v>98</c:v>
                </c:pt>
                <c:pt idx="253">
                  <c:v>98</c:v>
                </c:pt>
                <c:pt idx="254">
                  <c:v>98</c:v>
                </c:pt>
                <c:pt idx="255">
                  <c:v>98</c:v>
                </c:pt>
                <c:pt idx="256">
                  <c:v>98</c:v>
                </c:pt>
                <c:pt idx="257">
                  <c:v>98</c:v>
                </c:pt>
                <c:pt idx="258">
                  <c:v>98</c:v>
                </c:pt>
                <c:pt idx="259">
                  <c:v>98</c:v>
                </c:pt>
                <c:pt idx="260">
                  <c:v>98</c:v>
                </c:pt>
                <c:pt idx="261">
                  <c:v>98</c:v>
                </c:pt>
                <c:pt idx="262">
                  <c:v>98</c:v>
                </c:pt>
                <c:pt idx="263">
                  <c:v>98</c:v>
                </c:pt>
                <c:pt idx="264">
                  <c:v>98</c:v>
                </c:pt>
                <c:pt idx="265">
                  <c:v>98</c:v>
                </c:pt>
                <c:pt idx="266">
                  <c:v>98</c:v>
                </c:pt>
                <c:pt idx="267">
                  <c:v>98</c:v>
                </c:pt>
                <c:pt idx="268">
                  <c:v>98</c:v>
                </c:pt>
                <c:pt idx="269">
                  <c:v>98</c:v>
                </c:pt>
                <c:pt idx="270">
                  <c:v>98</c:v>
                </c:pt>
                <c:pt idx="271">
                  <c:v>98</c:v>
                </c:pt>
                <c:pt idx="272">
                  <c:v>98</c:v>
                </c:pt>
                <c:pt idx="273">
                  <c:v>98</c:v>
                </c:pt>
                <c:pt idx="274">
                  <c:v>98</c:v>
                </c:pt>
                <c:pt idx="275">
                  <c:v>98</c:v>
                </c:pt>
                <c:pt idx="276">
                  <c:v>98</c:v>
                </c:pt>
                <c:pt idx="277">
                  <c:v>98</c:v>
                </c:pt>
                <c:pt idx="278">
                  <c:v>98</c:v>
                </c:pt>
                <c:pt idx="279">
                  <c:v>98</c:v>
                </c:pt>
                <c:pt idx="280">
                  <c:v>98</c:v>
                </c:pt>
                <c:pt idx="281">
                  <c:v>98</c:v>
                </c:pt>
                <c:pt idx="282">
                  <c:v>98</c:v>
                </c:pt>
                <c:pt idx="283">
                  <c:v>98</c:v>
                </c:pt>
                <c:pt idx="284">
                  <c:v>98</c:v>
                </c:pt>
                <c:pt idx="285">
                  <c:v>98</c:v>
                </c:pt>
                <c:pt idx="286">
                  <c:v>98</c:v>
                </c:pt>
                <c:pt idx="287">
                  <c:v>98</c:v>
                </c:pt>
                <c:pt idx="288">
                  <c:v>98</c:v>
                </c:pt>
                <c:pt idx="289">
                  <c:v>98</c:v>
                </c:pt>
                <c:pt idx="290">
                  <c:v>98</c:v>
                </c:pt>
                <c:pt idx="291">
                  <c:v>98</c:v>
                </c:pt>
                <c:pt idx="292">
                  <c:v>98</c:v>
                </c:pt>
                <c:pt idx="293">
                  <c:v>98</c:v>
                </c:pt>
                <c:pt idx="294">
                  <c:v>98</c:v>
                </c:pt>
                <c:pt idx="295">
                  <c:v>98</c:v>
                </c:pt>
                <c:pt idx="296">
                  <c:v>98</c:v>
                </c:pt>
                <c:pt idx="297">
                  <c:v>98</c:v>
                </c:pt>
                <c:pt idx="298">
                  <c:v>98</c:v>
                </c:pt>
                <c:pt idx="299">
                  <c:v>98</c:v>
                </c:pt>
                <c:pt idx="300">
                  <c:v>98</c:v>
                </c:pt>
                <c:pt idx="301">
                  <c:v>98</c:v>
                </c:pt>
                <c:pt idx="302">
                  <c:v>98</c:v>
                </c:pt>
                <c:pt idx="303">
                  <c:v>98</c:v>
                </c:pt>
                <c:pt idx="304">
                  <c:v>98</c:v>
                </c:pt>
                <c:pt idx="305">
                  <c:v>98</c:v>
                </c:pt>
                <c:pt idx="306">
                  <c:v>98</c:v>
                </c:pt>
                <c:pt idx="307">
                  <c:v>98</c:v>
                </c:pt>
                <c:pt idx="308">
                  <c:v>98</c:v>
                </c:pt>
                <c:pt idx="309">
                  <c:v>98</c:v>
                </c:pt>
                <c:pt idx="310">
                  <c:v>98</c:v>
                </c:pt>
                <c:pt idx="311">
                  <c:v>98</c:v>
                </c:pt>
                <c:pt idx="312">
                  <c:v>98</c:v>
                </c:pt>
                <c:pt idx="313">
                  <c:v>98</c:v>
                </c:pt>
                <c:pt idx="314">
                  <c:v>98</c:v>
                </c:pt>
                <c:pt idx="315">
                  <c:v>98</c:v>
                </c:pt>
                <c:pt idx="316">
                  <c:v>98</c:v>
                </c:pt>
                <c:pt idx="317">
                  <c:v>98</c:v>
                </c:pt>
                <c:pt idx="318">
                  <c:v>98</c:v>
                </c:pt>
                <c:pt idx="319">
                  <c:v>98</c:v>
                </c:pt>
                <c:pt idx="320">
                  <c:v>98</c:v>
                </c:pt>
                <c:pt idx="321">
                  <c:v>98</c:v>
                </c:pt>
                <c:pt idx="322">
                  <c:v>98</c:v>
                </c:pt>
                <c:pt idx="323">
                  <c:v>98</c:v>
                </c:pt>
                <c:pt idx="324">
                  <c:v>98</c:v>
                </c:pt>
                <c:pt idx="325">
                  <c:v>98</c:v>
                </c:pt>
                <c:pt idx="326">
                  <c:v>98</c:v>
                </c:pt>
                <c:pt idx="327">
                  <c:v>98</c:v>
                </c:pt>
                <c:pt idx="328">
                  <c:v>98</c:v>
                </c:pt>
                <c:pt idx="329">
                  <c:v>98</c:v>
                </c:pt>
                <c:pt idx="330">
                  <c:v>98</c:v>
                </c:pt>
                <c:pt idx="331">
                  <c:v>98</c:v>
                </c:pt>
                <c:pt idx="332">
                  <c:v>98</c:v>
                </c:pt>
                <c:pt idx="333">
                  <c:v>98</c:v>
                </c:pt>
                <c:pt idx="334">
                  <c:v>98</c:v>
                </c:pt>
                <c:pt idx="335">
                  <c:v>98</c:v>
                </c:pt>
                <c:pt idx="336">
                  <c:v>98</c:v>
                </c:pt>
                <c:pt idx="337">
                  <c:v>98</c:v>
                </c:pt>
                <c:pt idx="338">
                  <c:v>98</c:v>
                </c:pt>
                <c:pt idx="339">
                  <c:v>98</c:v>
                </c:pt>
                <c:pt idx="340">
                  <c:v>98</c:v>
                </c:pt>
                <c:pt idx="341">
                  <c:v>98</c:v>
                </c:pt>
                <c:pt idx="342">
                  <c:v>98</c:v>
                </c:pt>
                <c:pt idx="343">
                  <c:v>98</c:v>
                </c:pt>
                <c:pt idx="344">
                  <c:v>98</c:v>
                </c:pt>
                <c:pt idx="345">
                  <c:v>98</c:v>
                </c:pt>
                <c:pt idx="346">
                  <c:v>98</c:v>
                </c:pt>
                <c:pt idx="347">
                  <c:v>98</c:v>
                </c:pt>
                <c:pt idx="348">
                  <c:v>98</c:v>
                </c:pt>
                <c:pt idx="349">
                  <c:v>98</c:v>
                </c:pt>
                <c:pt idx="350">
                  <c:v>98</c:v>
                </c:pt>
                <c:pt idx="351">
                  <c:v>98</c:v>
                </c:pt>
                <c:pt idx="352">
                  <c:v>98</c:v>
                </c:pt>
                <c:pt idx="353">
                  <c:v>98</c:v>
                </c:pt>
                <c:pt idx="354">
                  <c:v>98</c:v>
                </c:pt>
                <c:pt idx="355">
                  <c:v>98</c:v>
                </c:pt>
                <c:pt idx="356">
                  <c:v>98</c:v>
                </c:pt>
                <c:pt idx="357">
                  <c:v>98</c:v>
                </c:pt>
                <c:pt idx="358">
                  <c:v>98</c:v>
                </c:pt>
                <c:pt idx="359">
                  <c:v>98</c:v>
                </c:pt>
                <c:pt idx="360">
                  <c:v>98</c:v>
                </c:pt>
                <c:pt idx="361">
                  <c:v>98</c:v>
                </c:pt>
                <c:pt idx="362">
                  <c:v>98</c:v>
                </c:pt>
                <c:pt idx="363">
                  <c:v>98</c:v>
                </c:pt>
                <c:pt idx="364">
                  <c:v>98</c:v>
                </c:pt>
                <c:pt idx="365">
                  <c:v>98</c:v>
                </c:pt>
                <c:pt idx="366">
                  <c:v>98</c:v>
                </c:pt>
                <c:pt idx="367">
                  <c:v>98</c:v>
                </c:pt>
                <c:pt idx="368">
                  <c:v>98</c:v>
                </c:pt>
                <c:pt idx="369">
                  <c:v>98</c:v>
                </c:pt>
                <c:pt idx="370">
                  <c:v>98</c:v>
                </c:pt>
                <c:pt idx="371">
                  <c:v>98</c:v>
                </c:pt>
                <c:pt idx="372">
                  <c:v>98</c:v>
                </c:pt>
                <c:pt idx="373">
                  <c:v>98</c:v>
                </c:pt>
                <c:pt idx="374">
                  <c:v>98</c:v>
                </c:pt>
                <c:pt idx="375">
                  <c:v>98</c:v>
                </c:pt>
                <c:pt idx="376">
                  <c:v>98</c:v>
                </c:pt>
                <c:pt idx="377">
                  <c:v>98</c:v>
                </c:pt>
                <c:pt idx="378">
                  <c:v>98</c:v>
                </c:pt>
                <c:pt idx="379">
                  <c:v>98</c:v>
                </c:pt>
                <c:pt idx="380">
                  <c:v>98</c:v>
                </c:pt>
                <c:pt idx="381">
                  <c:v>98</c:v>
                </c:pt>
                <c:pt idx="382">
                  <c:v>98</c:v>
                </c:pt>
                <c:pt idx="383">
                  <c:v>98</c:v>
                </c:pt>
                <c:pt idx="384">
                  <c:v>98</c:v>
                </c:pt>
                <c:pt idx="385">
                  <c:v>98</c:v>
                </c:pt>
                <c:pt idx="386">
                  <c:v>98</c:v>
                </c:pt>
                <c:pt idx="387">
                  <c:v>98</c:v>
                </c:pt>
                <c:pt idx="388">
                  <c:v>98</c:v>
                </c:pt>
                <c:pt idx="389">
                  <c:v>98</c:v>
                </c:pt>
                <c:pt idx="390">
                  <c:v>98</c:v>
                </c:pt>
                <c:pt idx="391">
                  <c:v>98</c:v>
                </c:pt>
                <c:pt idx="392">
                  <c:v>98</c:v>
                </c:pt>
                <c:pt idx="393">
                  <c:v>98</c:v>
                </c:pt>
                <c:pt idx="394">
                  <c:v>98</c:v>
                </c:pt>
                <c:pt idx="395">
                  <c:v>98</c:v>
                </c:pt>
                <c:pt idx="396">
                  <c:v>98</c:v>
                </c:pt>
                <c:pt idx="397">
                  <c:v>98</c:v>
                </c:pt>
                <c:pt idx="398">
                  <c:v>98</c:v>
                </c:pt>
                <c:pt idx="399">
                  <c:v>98</c:v>
                </c:pt>
                <c:pt idx="400">
                  <c:v>98</c:v>
                </c:pt>
                <c:pt idx="401">
                  <c:v>98</c:v>
                </c:pt>
                <c:pt idx="402">
                  <c:v>98</c:v>
                </c:pt>
                <c:pt idx="403">
                  <c:v>98</c:v>
                </c:pt>
                <c:pt idx="404">
                  <c:v>98</c:v>
                </c:pt>
                <c:pt idx="405">
                  <c:v>98</c:v>
                </c:pt>
                <c:pt idx="406">
                  <c:v>98</c:v>
                </c:pt>
                <c:pt idx="407">
                  <c:v>98</c:v>
                </c:pt>
                <c:pt idx="408">
                  <c:v>98</c:v>
                </c:pt>
                <c:pt idx="409">
                  <c:v>98</c:v>
                </c:pt>
                <c:pt idx="410">
                  <c:v>98</c:v>
                </c:pt>
                <c:pt idx="411">
                  <c:v>98</c:v>
                </c:pt>
                <c:pt idx="412">
                  <c:v>98</c:v>
                </c:pt>
                <c:pt idx="413">
                  <c:v>98</c:v>
                </c:pt>
                <c:pt idx="414">
                  <c:v>98</c:v>
                </c:pt>
                <c:pt idx="415">
                  <c:v>98</c:v>
                </c:pt>
                <c:pt idx="416">
                  <c:v>98</c:v>
                </c:pt>
                <c:pt idx="417">
                  <c:v>98</c:v>
                </c:pt>
                <c:pt idx="418">
                  <c:v>98</c:v>
                </c:pt>
                <c:pt idx="419">
                  <c:v>98</c:v>
                </c:pt>
                <c:pt idx="420">
                  <c:v>98</c:v>
                </c:pt>
                <c:pt idx="421">
                  <c:v>98</c:v>
                </c:pt>
                <c:pt idx="422">
                  <c:v>98</c:v>
                </c:pt>
                <c:pt idx="423">
                  <c:v>98</c:v>
                </c:pt>
                <c:pt idx="424">
                  <c:v>98</c:v>
                </c:pt>
                <c:pt idx="425">
                  <c:v>98</c:v>
                </c:pt>
                <c:pt idx="426">
                  <c:v>98</c:v>
                </c:pt>
                <c:pt idx="427">
                  <c:v>98</c:v>
                </c:pt>
                <c:pt idx="428">
                  <c:v>98</c:v>
                </c:pt>
                <c:pt idx="429">
                  <c:v>98</c:v>
                </c:pt>
                <c:pt idx="430">
                  <c:v>98</c:v>
                </c:pt>
                <c:pt idx="431">
                  <c:v>98</c:v>
                </c:pt>
                <c:pt idx="432">
                  <c:v>98</c:v>
                </c:pt>
                <c:pt idx="433">
                  <c:v>98</c:v>
                </c:pt>
                <c:pt idx="434">
                  <c:v>98</c:v>
                </c:pt>
                <c:pt idx="435">
                  <c:v>98</c:v>
                </c:pt>
                <c:pt idx="436">
                  <c:v>98</c:v>
                </c:pt>
                <c:pt idx="437">
                  <c:v>98</c:v>
                </c:pt>
                <c:pt idx="438">
                  <c:v>98</c:v>
                </c:pt>
                <c:pt idx="439">
                  <c:v>98</c:v>
                </c:pt>
                <c:pt idx="440">
                  <c:v>98</c:v>
                </c:pt>
                <c:pt idx="441">
                  <c:v>98</c:v>
                </c:pt>
                <c:pt idx="442">
                  <c:v>98</c:v>
                </c:pt>
                <c:pt idx="443">
                  <c:v>98</c:v>
                </c:pt>
                <c:pt idx="444">
                  <c:v>98</c:v>
                </c:pt>
                <c:pt idx="445">
                  <c:v>98</c:v>
                </c:pt>
                <c:pt idx="446">
                  <c:v>98</c:v>
                </c:pt>
                <c:pt idx="447">
                  <c:v>98</c:v>
                </c:pt>
                <c:pt idx="448">
                  <c:v>98</c:v>
                </c:pt>
                <c:pt idx="449">
                  <c:v>98</c:v>
                </c:pt>
                <c:pt idx="450">
                  <c:v>98</c:v>
                </c:pt>
                <c:pt idx="451">
                  <c:v>98</c:v>
                </c:pt>
                <c:pt idx="452">
                  <c:v>98</c:v>
                </c:pt>
                <c:pt idx="453">
                  <c:v>98</c:v>
                </c:pt>
                <c:pt idx="454">
                  <c:v>98</c:v>
                </c:pt>
                <c:pt idx="455">
                  <c:v>98</c:v>
                </c:pt>
                <c:pt idx="456">
                  <c:v>98</c:v>
                </c:pt>
                <c:pt idx="457">
                  <c:v>98</c:v>
                </c:pt>
                <c:pt idx="458">
                  <c:v>98</c:v>
                </c:pt>
                <c:pt idx="459">
                  <c:v>98</c:v>
                </c:pt>
                <c:pt idx="460">
                  <c:v>98</c:v>
                </c:pt>
                <c:pt idx="461">
                  <c:v>98</c:v>
                </c:pt>
                <c:pt idx="462">
                  <c:v>98</c:v>
                </c:pt>
                <c:pt idx="463">
                  <c:v>98</c:v>
                </c:pt>
                <c:pt idx="464">
                  <c:v>98</c:v>
                </c:pt>
                <c:pt idx="465">
                  <c:v>98</c:v>
                </c:pt>
                <c:pt idx="466">
                  <c:v>98</c:v>
                </c:pt>
                <c:pt idx="467">
                  <c:v>98</c:v>
                </c:pt>
                <c:pt idx="468">
                  <c:v>98</c:v>
                </c:pt>
                <c:pt idx="469">
                  <c:v>98</c:v>
                </c:pt>
                <c:pt idx="470">
                  <c:v>98</c:v>
                </c:pt>
                <c:pt idx="471">
                  <c:v>98</c:v>
                </c:pt>
                <c:pt idx="472">
                  <c:v>98</c:v>
                </c:pt>
                <c:pt idx="473">
                  <c:v>98</c:v>
                </c:pt>
                <c:pt idx="474">
                  <c:v>98</c:v>
                </c:pt>
                <c:pt idx="475">
                  <c:v>98</c:v>
                </c:pt>
                <c:pt idx="476">
                  <c:v>98</c:v>
                </c:pt>
                <c:pt idx="477">
                  <c:v>98</c:v>
                </c:pt>
                <c:pt idx="478">
                  <c:v>98</c:v>
                </c:pt>
                <c:pt idx="479">
                  <c:v>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102032</xdr:colOff>
      <xdr:row>24</xdr:row>
      <xdr:rowOff>171017</xdr:rowOff>
    </xdr:from>
    <xdr:to>
      <xdr:col>27</xdr:col>
      <xdr:colOff>185031</xdr:colOff>
      <xdr:row>33</xdr:row>
      <xdr:rowOff>137822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3852668" y="5412653"/>
          <a:ext cx="7067999" cy="16293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1199"/>
  <sheetViews>
    <sheetView workbookViewId="0">
      <selection activeCell="H33" sqref="H33:H42"/>
    </sheetView>
  </sheetViews>
  <sheetFormatPr defaultRowHeight="14.5" x14ac:dyDescent="0.35"/>
  <cols>
    <col min="20" max="20" width="12" bestFit="1" customWidth="1"/>
    <col min="21" max="21" width="12.7265625" bestFit="1" customWidth="1"/>
  </cols>
  <sheetData>
    <row r="1" spans="1:25" x14ac:dyDescent="0.3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35">
      <c r="A2" t="s">
        <v>2</v>
      </c>
    </row>
    <row r="3" spans="1:25" x14ac:dyDescent="0.35">
      <c r="A3" t="s">
        <v>3</v>
      </c>
    </row>
    <row r="4" spans="1:25" x14ac:dyDescent="0.35">
      <c r="A4" t="s">
        <v>4</v>
      </c>
    </row>
    <row r="5" spans="1:25" x14ac:dyDescent="0.35">
      <c r="A5" t="s">
        <v>5</v>
      </c>
    </row>
    <row r="6" spans="1:25" x14ac:dyDescent="0.3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3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3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3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3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3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35">
      <c r="A13">
        <v>14</v>
      </c>
    </row>
    <row r="22" spans="1:31" x14ac:dyDescent="0.35">
      <c r="A22" t="s">
        <v>13</v>
      </c>
      <c r="N22" s="3"/>
      <c r="Q22" s="3"/>
    </row>
    <row r="23" spans="1:31" x14ac:dyDescent="0.3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3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3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3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3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3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3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3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3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3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3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3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3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3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3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3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3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3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3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3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3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3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3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3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3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3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3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3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3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3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3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3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3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3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3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3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3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3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3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3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3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3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3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3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3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3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3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3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3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3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3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3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3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3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3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3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3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3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3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3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3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3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3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3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3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3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3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3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3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3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3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3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3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3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3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3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3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3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3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3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3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3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3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3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3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3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3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3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3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3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3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3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3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3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3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3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3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3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3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3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3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3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3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3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3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3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3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3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3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3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3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3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3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3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3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3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3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3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3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3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3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3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3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3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3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3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3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3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3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3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3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3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3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3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3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3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3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3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3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3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3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3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3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3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3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3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3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3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3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3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35">
      <c r="M173">
        <v>690</v>
      </c>
      <c r="N173">
        <f t="shared" si="17"/>
        <v>8.5016427383800677E-2</v>
      </c>
      <c r="Q173">
        <f t="shared" si="18"/>
        <v>0.12504152861514051</v>
      </c>
      <c r="T173">
        <f t="shared" si="19"/>
        <v>0.20895770589481119</v>
      </c>
    </row>
    <row r="174" spans="13:20" x14ac:dyDescent="0.3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3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3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3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3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3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3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3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3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3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3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3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3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3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3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3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3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3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3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3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3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3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3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3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3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3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3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3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3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3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3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3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3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3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3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3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3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3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3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3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3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3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3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3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3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3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3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3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3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3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3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3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3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3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3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3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3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3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3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3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3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3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3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3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3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3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3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3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3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3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3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3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3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3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3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3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3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3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3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3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3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3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3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3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3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3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3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3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3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3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3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3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3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3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3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3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3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3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3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3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3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3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3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3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3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3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3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3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3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3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3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3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3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3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3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3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3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3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3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3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3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3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3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3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3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3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3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3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3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3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3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35">
      <c r="M305">
        <v>1350</v>
      </c>
      <c r="N305">
        <f t="shared" si="23"/>
        <v>5.5674414566404658E-2</v>
      </c>
      <c r="Q305">
        <f t="shared" si="24"/>
        <v>8.21863788973453E-2</v>
      </c>
      <c r="T305">
        <f t="shared" si="25"/>
        <v>0.13061437807489015</v>
      </c>
    </row>
    <row r="306" spans="13:20" x14ac:dyDescent="0.3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3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3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3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3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3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3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3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3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3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3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3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3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3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3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3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3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3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35">
      <c r="N325" t="s">
        <v>37</v>
      </c>
      <c r="Q325" t="s">
        <v>37</v>
      </c>
      <c r="T325" t="s">
        <v>37</v>
      </c>
    </row>
    <row r="326" spans="13:20" x14ac:dyDescent="0.3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3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3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3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3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3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3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3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3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3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3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3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3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3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3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3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3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3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3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3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3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3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3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3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3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3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3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3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3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3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3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3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3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3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3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3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3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3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3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3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3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3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3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3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3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3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3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3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3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3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3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3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3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3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3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3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3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3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3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3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3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3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3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3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3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3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3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3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3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3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3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3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3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3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3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3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3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3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3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3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3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3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3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3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3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3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3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3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3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3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3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3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3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3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3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3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3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3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3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3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3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3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3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3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3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3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3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3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3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3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3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3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3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3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3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3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3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3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3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3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3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3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3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3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3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3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3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3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3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3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3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3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3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3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3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3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3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35">
      <c r="M463">
        <v>690</v>
      </c>
      <c r="N463">
        <f t="shared" si="32"/>
        <v>0.9776889149137078</v>
      </c>
      <c r="Q463">
        <f t="shared" si="33"/>
        <v>1.4379775790741158</v>
      </c>
      <c r="T463">
        <f t="shared" si="34"/>
        <v>2.4030136177903287</v>
      </c>
    </row>
    <row r="464" spans="13:20" x14ac:dyDescent="0.3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3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3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3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3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3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3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3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3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3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3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3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3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3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3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3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3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3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3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3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3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3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3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3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3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3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3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3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3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3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3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3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3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3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3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3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3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3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3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3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3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3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3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3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3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3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3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3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3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3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3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3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3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3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3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3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3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3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3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3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3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3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3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3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3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3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3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3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3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3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3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3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3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3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3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3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3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3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3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3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3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3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3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3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3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3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3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3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3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3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3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3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3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3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3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3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3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3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3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3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3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3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3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3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3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3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3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3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3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3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3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3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3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3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3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3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3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3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3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3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3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3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3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3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3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3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3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3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3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3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3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35">
      <c r="M595">
        <v>1350</v>
      </c>
      <c r="N595">
        <f t="shared" si="38"/>
        <v>1.2526743277441048</v>
      </c>
      <c r="Q595">
        <f t="shared" si="39"/>
        <v>1.8491935251902694</v>
      </c>
      <c r="T595">
        <f t="shared" si="40"/>
        <v>2.9388235066850283</v>
      </c>
    </row>
    <row r="596" spans="13:20" x14ac:dyDescent="0.3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3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3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3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3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3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3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3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3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3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3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3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3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3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3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3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3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3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35">
      <c r="N616" t="s">
        <v>38</v>
      </c>
      <c r="Q616" t="s">
        <v>38</v>
      </c>
      <c r="T616" t="s">
        <v>38</v>
      </c>
    </row>
    <row r="617" spans="13:20" x14ac:dyDescent="0.3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3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3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3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3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3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3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3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3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3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3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3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3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3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3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3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3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3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3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3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3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3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3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3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3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3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3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3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3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3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3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3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3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3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3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3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3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3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3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3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3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3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3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3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3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3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3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3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3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3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3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3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3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3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3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3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3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3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3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3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3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3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3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3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3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3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3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3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3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3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3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3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3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3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3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3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3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3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3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3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3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3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3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3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3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3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3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3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3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3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3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3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3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3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3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3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3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3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3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3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3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3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3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3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3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3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3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3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3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3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3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3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3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3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3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3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3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3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3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3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3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3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3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3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3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3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3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3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3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3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3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3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3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3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3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3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3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35">
      <c r="M754">
        <v>690</v>
      </c>
      <c r="N754">
        <f t="shared" si="47"/>
        <v>2.8212982464445036E-3</v>
      </c>
      <c r="Q754">
        <f t="shared" si="48"/>
        <v>4.2244922474030666E-3</v>
      </c>
      <c r="T754">
        <f t="shared" si="49"/>
        <v>5.9084941825675585E-3</v>
      </c>
    </row>
    <row r="755" spans="13:20" x14ac:dyDescent="0.35">
      <c r="M755">
        <v>695</v>
      </c>
      <c r="N755">
        <f t="shared" si="47"/>
        <v>2.8053138935001387E-3</v>
      </c>
      <c r="Q755">
        <f t="shared" si="48"/>
        <v>4.2004691874311106E-3</v>
      </c>
      <c r="T755">
        <f t="shared" si="49"/>
        <v>5.8670076869820065E-3</v>
      </c>
    </row>
    <row r="756" spans="13:20" x14ac:dyDescent="0.3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3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3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3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3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3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3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3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3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3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3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3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3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3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3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3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3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3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3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3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3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3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3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3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3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3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3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3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3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3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3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3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3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3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3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3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3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3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3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3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3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3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3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3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3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3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3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3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3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3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3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3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3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3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3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3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3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3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3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3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3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3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3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3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3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3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3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3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3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3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3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3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3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3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3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3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3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3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3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3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3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3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3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3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3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3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3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3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3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3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3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3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3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3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3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3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3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3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3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3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3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3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3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3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3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3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3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3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3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3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3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3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3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3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3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3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3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3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3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3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3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3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3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3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3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3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3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3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3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3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35">
      <c r="M886">
        <v>1350</v>
      </c>
      <c r="N886">
        <f t="shared" si="53"/>
        <v>1.5699282363761391E-3</v>
      </c>
      <c r="Q886">
        <f t="shared" si="54"/>
        <v>2.3447390575013216E-3</v>
      </c>
      <c r="T886">
        <f t="shared" si="55"/>
        <v>2.8279068231675808E-3</v>
      </c>
    </row>
    <row r="887" spans="13:20" x14ac:dyDescent="0.35">
      <c r="M887">
        <v>1355</v>
      </c>
      <c r="N887">
        <f t="shared" si="53"/>
        <v>1.5642871306460471E-3</v>
      </c>
      <c r="Q887">
        <f t="shared" si="54"/>
        <v>2.3362901111174672E-3</v>
      </c>
      <c r="T887">
        <f t="shared" si="55"/>
        <v>2.8150540396909562E-3</v>
      </c>
    </row>
    <row r="888" spans="13:20" x14ac:dyDescent="0.3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3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3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3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3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3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3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3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3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3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3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3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3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3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3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3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3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3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3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3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3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3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3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3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3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3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3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3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3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3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1.5642871306460471E-3</v>
      </c>
      <c r="O922">
        <f t="shared" si="62"/>
        <v>1.8771445567752565E-2</v>
      </c>
      <c r="P922">
        <f t="shared" si="63"/>
        <v>1.8249224698611455E-2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3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1.9824828183322651E-2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3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2.1406141371408172E-2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3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2.2998978601026732E-2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3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2.4597630813811389E-2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3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2.620802056145588E-2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3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2.7824333531071943E-2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3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3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3.1086908129740243E-2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3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3.2733395557952294E-2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3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3.438603203523849E-2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3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3.6051083696454933E-2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3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3.7722402246734843E-2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3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3.940637509312106E-2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3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4.1096736131744693E-2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3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4.2799997646524979E-2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3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4.4509772263075176E-2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3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4.6232700897697487E-2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3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4.7962271300915571E-2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3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4.9705256936038555E-2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3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5.1455016923110497E-2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3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5.3218461355046376E-2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3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5.4988816806917473E-2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3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5.6773134261279168E-2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3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5.856450366577981E-2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3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6.037012134023545E-2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3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6.2182936344986617E-2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3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6.4010294983172678E-2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3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6.5845000980377932E-2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3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6.7694555479217433E-2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3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6.9551612224634018E-2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3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7.1423832277466293E-2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3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7.3303714546061993E-2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3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7.5199085324246573E-2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3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7.7102283605243294E-2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3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7.9021306481092957E-2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3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8.0948327715362645E-2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3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8.2891521029543114E-2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3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8.4842889392575449E-2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3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8.6810789269390121E-2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3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8.878704700334894E-2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3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9.0780208217640546E-2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3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9.2781916516358809E-2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3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9.4800913416104748E-2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3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9.6828653367228013E-2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3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9.8874080856318658E-2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3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0.10092845444519805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3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0.10300092903128499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3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0.10508256021169537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3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0.10718272112450911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3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0.10929225696174361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3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0.11142076734780093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3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0.11355887924026087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3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0.11571642744049027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3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3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0.12007111334399134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3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0.12226849550134844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3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0.12448629206711082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3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0.12671442401342325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3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0.12896348875912467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3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0.13122315326225631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3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0.13350429000945496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3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0.13579630171801993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3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0.13811034739489036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3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0.14043555470005065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3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0.14278338129757207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3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0.14514266833862277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3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0.14752518501963641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3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0.14991947384726778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3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0.15233762922338157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3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0.15476788213614734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3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0.15722266672920227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3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0.15968988880057711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3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0.16218233770743939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3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0.16468757952292679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3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0.16721877530463392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3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0.16976313593082848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3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0.17233421174978081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3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0.1749188419600114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3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0.17753098499190467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3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0.18015709077626485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3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0.18281154592694326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3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0.18548039231816715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3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0.18817846627957957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3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0.19089138153041152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3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0.19363444721449485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3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0.1963928273670823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3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0.19918232876178033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3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2.8053138935001387E-3</v>
      </c>
      <c r="O1010">
        <f t="shared" si="73"/>
        <v>3.3663766722001665E-2</v>
      </c>
      <c r="P1010">
        <f t="shared" si="74"/>
        <v>0.20198764265528046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3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0.20482510015316191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3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0.20767889492233715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3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0.21056591117958767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3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0.21346981830486911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3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0.21640808469699657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3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0.21936382667551901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3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0.22235513042616029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3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0.22536452814391483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3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0.22841076021501805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3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0.23147574111278779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3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0.23457890495846601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3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0.23770151209910706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3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0.2408637334021696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3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0.24404613556448662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3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0.24726967309457604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3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0.25051417604018766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3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0.2538014337963127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3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0.25711049288131427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3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0.26046403371033955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3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0.26384026804414418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3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0.26726282896154563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3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0.27070903735241802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3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0.27420354683390824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3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0.27772272580584667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3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0.28129232337012688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3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0.28488768759107552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3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0.28853574605747367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3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0.29221075158692589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3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0.29594090247017069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3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0.29969927331860613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3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0.30351543592061814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3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0.30736119451834354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3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0.31126760939917952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3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3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0.31920637936837248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3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0.32324035550923702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3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0.32734148133993535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3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0.33147708290341693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3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0.33568352962645831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3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0.33992638497030281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3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0.3442441342559206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3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0.34860041358268934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3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0.35303603881286627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3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0.35751253120143989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3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0.36207328398739913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3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3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0.37137140296199145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3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0.37611164158385069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3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0.38094765657433294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3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0.38583320336845806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3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0.39082131864791536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3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0.39586256513652651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3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0.4010140252549611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3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0.40622268000149597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3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0.41155020637990369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3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0.41693954415832446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3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0.42245762511450125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3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0.42804280043366394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3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0.43376805911765393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3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0.43956650568955369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3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0.44551817317670228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3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0.45155012003971673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3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3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0.46403980175546511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3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0.47051570179981217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3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0.4770901320259866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3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0.48387305626326071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3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0.49076645815087305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3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0.49789475437949038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3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0.50514815008559255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3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0.51266903738226632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3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0.52033324742950338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3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0.52830600661209104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3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0.53644529970763744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3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0.54494611197564513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3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0.55364381563149978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3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0.56277342640811301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3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0.57214096220543631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3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0.58203748999913885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3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0.59222979338027293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3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0.60309165325077729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3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0.61433553002367125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3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0.62646633560062104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3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0.63911809836747591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3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3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0.66770689294726038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3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0.68437344551288326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3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0.70236313624040192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3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0.72423431169146435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3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0.74922110563025013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3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0.78859553680617522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3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0.88775503546325618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3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0.91763156993637962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3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0.93729352339131256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3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0.95287903984569722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3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0.96611811506300271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3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0.97778262405118954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3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0.98829546997128537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3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0.99791792721810513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3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3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3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3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3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3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3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3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3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3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3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3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3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3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3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3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3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3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3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3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3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3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3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3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3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3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3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3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3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3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3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3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3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3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3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3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3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3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3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2.8212982464445036E-3</v>
      </c>
      <c r="O1148">
        <f t="shared" si="94"/>
        <v>3.3855578957334043E-2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3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3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3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3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3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3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3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3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3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3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3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3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3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3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3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3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3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3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3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3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3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3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3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3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3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3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3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3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3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3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3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3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3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3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3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3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3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3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3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3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3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3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3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3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1.5699282363761391E-3</v>
      </c>
      <c r="O1192">
        <f t="shared" si="105"/>
        <v>1.8839138836513669E-2</v>
      </c>
      <c r="P1192">
        <f t="shared" si="106"/>
        <v>1.2709235524427156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3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1.2724766585594702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3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1.2740132416355927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3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1.2755335928239722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3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1.2770379956390379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3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1.2785267262310163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3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35">
      <c r="L1199">
        <f>SUM(L911:L1198)</f>
        <v>0.99999999999999956</v>
      </c>
      <c r="N1199">
        <f>SUM(N911:N1198)</f>
        <v>1.280000053647588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I293"/>
  <sheetViews>
    <sheetView workbookViewId="0">
      <selection activeCell="P12" sqref="P12"/>
    </sheetView>
  </sheetViews>
  <sheetFormatPr defaultRowHeight="14.5" x14ac:dyDescent="0.35"/>
  <cols>
    <col min="1" max="1" width="19.1796875" customWidth="1"/>
    <col min="3" max="3" width="9.26953125" customWidth="1"/>
    <col min="4" max="4" width="5.81640625" customWidth="1"/>
    <col min="21" max="21" width="11.81640625" customWidth="1"/>
    <col min="22" max="22" width="13" customWidth="1"/>
    <col min="23" max="23" width="23.453125" customWidth="1"/>
    <col min="24" max="26" width="10.81640625" customWidth="1"/>
    <col min="27" max="27" width="10" customWidth="1"/>
  </cols>
  <sheetData>
    <row r="1" spans="1:61" x14ac:dyDescent="0.35">
      <c r="A1" s="28" t="s">
        <v>131</v>
      </c>
    </row>
    <row r="2" spans="1:61" x14ac:dyDescent="0.35">
      <c r="A2" s="28" t="s">
        <v>132</v>
      </c>
    </row>
    <row r="3" spans="1:61" x14ac:dyDescent="0.35">
      <c r="A3" s="28" t="s">
        <v>133</v>
      </c>
      <c r="AC3" t="s">
        <v>151</v>
      </c>
      <c r="AY3" s="7" t="s">
        <v>51</v>
      </c>
    </row>
    <row r="4" spans="1:61" x14ac:dyDescent="0.3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3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6" t="s">
        <v>50</v>
      </c>
      <c r="V5" s="56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7" t="s">
        <v>56</v>
      </c>
      <c r="BH5" s="59">
        <f>AY5*BA5*BC5*BE5/(AY6*BA6*BC6*BE6)</f>
        <v>0.21259799999999998</v>
      </c>
      <c r="BI5" s="12" t="s">
        <v>54</v>
      </c>
    </row>
    <row r="6" spans="1:61" x14ac:dyDescent="0.3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8"/>
      <c r="BH6" s="59"/>
      <c r="BI6" s="18" t="s">
        <v>57</v>
      </c>
    </row>
    <row r="7" spans="1:61" x14ac:dyDescent="0.3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0.52674148296593248</v>
      </c>
      <c r="N7">
        <f>M7/$M$12</f>
        <v>0.15384615384615399</v>
      </c>
      <c r="O7" t="s">
        <v>24</v>
      </c>
      <c r="P7">
        <f>P12*Q7/Q12</f>
        <v>3.4238196392785576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5.7472372276328315E-3</v>
      </c>
      <c r="V7">
        <f>U7</f>
        <v>5.7472372276328315E-3</v>
      </c>
      <c r="W7" s="21">
        <f>V7</f>
        <v>5.7472372276328315E-3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3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3.8818557114228458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6.2393153236866518E-3</v>
      </c>
      <c r="V8">
        <f>U8+V7</f>
        <v>1.1986552551319484E-2</v>
      </c>
      <c r="W8" s="21">
        <f t="shared" ref="W8:W71" si="10">IF(R8-R7=1,V8-V7,V8-V7+W7)</f>
        <v>1.1986552551319484E-2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3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4.0994228456913833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6.7992862635455238E-3</v>
      </c>
      <c r="V9">
        <f t="shared" ref="V9:V72" si="13">U9+V8</f>
        <v>1.8785838814865008E-2</v>
      </c>
      <c r="W9">
        <f t="shared" si="10"/>
        <v>1.8785838814865008E-2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3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0.32062525050100099</v>
      </c>
      <c r="N10">
        <f t="shared" si="7"/>
        <v>9.3645484949832464E-2</v>
      </c>
      <c r="O10" t="s">
        <v>28</v>
      </c>
      <c r="P10">
        <f>P12*Q10/Q12</f>
        <v>4.4200480961923843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7.4411584858045925E-3</v>
      </c>
      <c r="V10">
        <f t="shared" si="13"/>
        <v>2.6226997300669602E-2</v>
      </c>
      <c r="W10">
        <f t="shared" si="10"/>
        <v>2.6226997300669602E-2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3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0.45803607214428821</v>
      </c>
      <c r="N11">
        <f>M11/$M$12</f>
        <v>0.13377926421404671</v>
      </c>
      <c r="O11" t="s">
        <v>29</v>
      </c>
      <c r="P11">
        <f>P12*Q11/Q12</f>
        <v>5.1872585170340679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8.1830691886379224E-3</v>
      </c>
      <c r="V11">
        <f t="shared" si="13"/>
        <v>3.4410066489307528E-2</v>
      </c>
      <c r="W11">
        <f t="shared" si="10"/>
        <v>3.4410066489307528E-2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3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3.4238196392785576</v>
      </c>
      <c r="N12">
        <f t="shared" si="7"/>
        <v>1</v>
      </c>
      <c r="O12" t="s">
        <v>30</v>
      </c>
      <c r="P12">
        <f>'Basin Evaluation'!U10</f>
        <v>5.7140000000000004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9.0489696959144411E-3</v>
      </c>
      <c r="V12">
        <f t="shared" si="13"/>
        <v>4.3459036185221969E-2</v>
      </c>
      <c r="W12">
        <f t="shared" si="10"/>
        <v>4.3459036185221969E-2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3.3783705588833798E-5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3.3783705588833798E-5</v>
      </c>
    </row>
    <row r="13" spans="1:61" x14ac:dyDescent="0.3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0.21756713426853747</v>
      </c>
      <c r="N13">
        <f t="shared" si="7"/>
        <v>6.3545150501672351E-2</v>
      </c>
      <c r="R13">
        <v>1</v>
      </c>
      <c r="S13">
        <v>7</v>
      </c>
      <c r="T13">
        <f t="shared" si="8"/>
        <v>7</v>
      </c>
      <c r="U13">
        <f t="shared" si="9"/>
        <v>1.0071241610831084E-2</v>
      </c>
      <c r="V13">
        <f t="shared" si="13"/>
        <v>5.3530277796053051E-2</v>
      </c>
      <c r="W13">
        <f t="shared" si="10"/>
        <v>5.3530277796053051E-2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7.4560816165319358E-4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7.4560816165319358E-4</v>
      </c>
    </row>
    <row r="14" spans="1:61" x14ac:dyDescent="0.3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1.1294927365495672E-2</v>
      </c>
      <c r="V14">
        <f t="shared" si="13"/>
        <v>6.4825205161548716E-2</v>
      </c>
      <c r="W14">
        <f t="shared" si="10"/>
        <v>6.4825205161548716E-2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2.5271820816663709E-3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2.5271820816663709E-3</v>
      </c>
    </row>
    <row r="15" spans="1:61" x14ac:dyDescent="0.3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0.76721042084168367</v>
      </c>
      <c r="N15">
        <f t="shared" si="7"/>
        <v>0.22408026755852847</v>
      </c>
      <c r="R15">
        <v>1</v>
      </c>
      <c r="S15">
        <v>9</v>
      </c>
      <c r="T15">
        <f t="shared" si="8"/>
        <v>9</v>
      </c>
      <c r="U15">
        <f t="shared" si="9"/>
        <v>1.2784919796581289E-2</v>
      </c>
      <c r="V15">
        <f t="shared" si="13"/>
        <v>7.7610124958130008E-2</v>
      </c>
      <c r="W15">
        <f t="shared" si="10"/>
        <v>7.7610124958130008E-2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5.620264369228827E-3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5.620264369228827E-3</v>
      </c>
    </row>
    <row r="16" spans="1:61" x14ac:dyDescent="0.3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1.4638956778635692E-2</v>
      </c>
      <c r="V16">
        <f t="shared" si="13"/>
        <v>9.2249081736765701E-2</v>
      </c>
      <c r="W16">
        <f t="shared" si="10"/>
        <v>9.2249081736765701E-2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1.035295245116942E-2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1.035295245116942E-2</v>
      </c>
    </row>
    <row r="17" spans="2:32" x14ac:dyDescent="0.3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5.7140000000000004</v>
      </c>
      <c r="R17">
        <v>1</v>
      </c>
      <c r="S17">
        <v>11</v>
      </c>
      <c r="T17">
        <f t="shared" si="8"/>
        <v>11</v>
      </c>
      <c r="U17">
        <f t="shared" si="9"/>
        <v>1.7013026091069507E-2</v>
      </c>
      <c r="V17">
        <f t="shared" si="13"/>
        <v>0.10926210782783521</v>
      </c>
      <c r="W17">
        <f t="shared" si="10"/>
        <v>0.10926210782783521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1.7190288894173102E-2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1.7190288894173102E-2</v>
      </c>
    </row>
    <row r="18" spans="2:32" x14ac:dyDescent="0.3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2.0176463525246248E-2</v>
      </c>
      <c r="V18">
        <f t="shared" si="13"/>
        <v>0.12943857135308146</v>
      </c>
      <c r="W18">
        <f t="shared" si="10"/>
        <v>0.12943857135308146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2.6832245425345465E-2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2.6832245425345465E-2</v>
      </c>
    </row>
    <row r="19" spans="2:32" x14ac:dyDescent="0.3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2.4650050306966945E-2</v>
      </c>
      <c r="V19">
        <f t="shared" si="13"/>
        <v>0.15408862166004839</v>
      </c>
      <c r="W19">
        <f t="shared" si="10"/>
        <v>0.15408862166004839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4.0429979655659802E-2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4.0429979655659802E-2</v>
      </c>
    </row>
    <row r="20" spans="2:32" x14ac:dyDescent="0.3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3.1637201951027719E-2</v>
      </c>
      <c r="V20">
        <f t="shared" si="13"/>
        <v>0.18572582361107609</v>
      </c>
      <c r="W20">
        <f t="shared" si="10"/>
        <v>0.18572582361107609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6.0169902771301811E-2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6.0169902771301811E-2</v>
      </c>
    </row>
    <row r="21" spans="2:32" x14ac:dyDescent="0.3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4.5023467548263481E-2</v>
      </c>
      <c r="V21">
        <f t="shared" si="13"/>
        <v>0.23074929115933956</v>
      </c>
      <c r="W21">
        <f t="shared" si="10"/>
        <v>0.23074929115933956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9.1556331419005488E-2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9.1556331419005488E-2</v>
      </c>
    </row>
    <row r="22" spans="2:32" x14ac:dyDescent="0.3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0.13649155104881819</v>
      </c>
      <c r="V22">
        <f t="shared" si="13"/>
        <v>0.36724084220815778</v>
      </c>
      <c r="W22">
        <f t="shared" si="10"/>
        <v>0.36724084220815778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0.20085151655757508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0.20085151655757508</v>
      </c>
    </row>
    <row r="23" spans="2:32" x14ac:dyDescent="0.3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6.7915470820676949E-2</v>
      </c>
      <c r="V23">
        <f t="shared" si="13"/>
        <v>0.43515631302883473</v>
      </c>
      <c r="W23">
        <f t="shared" si="10"/>
        <v>0.43515631302883473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0.25985696367715327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0.25985696367715327</v>
      </c>
    </row>
    <row r="24" spans="2:32" x14ac:dyDescent="0.3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2.755188409990211E-2</v>
      </c>
      <c r="V24">
        <f t="shared" si="13"/>
        <v>0.46270819712873684</v>
      </c>
      <c r="W24">
        <f t="shared" si="10"/>
        <v>0.46270819712873684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0.28434550272866932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0.28434550272866932</v>
      </c>
    </row>
    <row r="25" spans="2:32" x14ac:dyDescent="0.3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1.8330847605763308E-2</v>
      </c>
      <c r="V25">
        <f t="shared" si="13"/>
        <v>0.48103904473450015</v>
      </c>
      <c r="W25">
        <f t="shared" si="10"/>
        <v>0.48103904473450015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0.30078338189873105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0.30078338189873105</v>
      </c>
    </row>
    <row r="26" spans="2:32" x14ac:dyDescent="0.3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1.3557720010552285E-2</v>
      </c>
      <c r="V26">
        <f t="shared" si="13"/>
        <v>0.49459676474505243</v>
      </c>
      <c r="W26">
        <f t="shared" si="10"/>
        <v>0.49459676474505243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0.31300890448746166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0.31300890448746166</v>
      </c>
    </row>
    <row r="27" spans="2:32" x14ac:dyDescent="0.3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1.0581379630258431E-2</v>
      </c>
      <c r="V27">
        <f t="shared" si="13"/>
        <v>0.50517814437531083</v>
      </c>
      <c r="W27">
        <f t="shared" si="10"/>
        <v>0.50517814437531083</v>
      </c>
      <c r="X27">
        <f t="shared" si="14"/>
        <v>0</v>
      </c>
      <c r="Y27">
        <f t="shared" si="14"/>
        <v>0</v>
      </c>
      <c r="Z27">
        <f t="shared" si="14"/>
        <v>1.0703102784033482E-5</v>
      </c>
      <c r="AA27">
        <f t="shared" si="14"/>
        <v>0.32258809284683959</v>
      </c>
      <c r="AC27">
        <f t="shared" si="12"/>
        <v>0</v>
      </c>
      <c r="AD27">
        <f t="shared" si="12"/>
        <v>0</v>
      </c>
      <c r="AE27">
        <f t="shared" si="12"/>
        <v>1.0703102784033482E-5</v>
      </c>
      <c r="AF27">
        <f t="shared" si="12"/>
        <v>0.32258809284683959</v>
      </c>
    </row>
    <row r="28" spans="2:32" x14ac:dyDescent="0.3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8.5440669539738699E-3</v>
      </c>
      <c r="V28">
        <f t="shared" si="13"/>
        <v>0.51372221132928475</v>
      </c>
      <c r="W28">
        <f t="shared" si="10"/>
        <v>0.51372221132928475</v>
      </c>
      <c r="X28">
        <f t="shared" si="14"/>
        <v>0</v>
      </c>
      <c r="Y28">
        <f t="shared" si="14"/>
        <v>0</v>
      </c>
      <c r="Z28">
        <f t="shared" si="14"/>
        <v>7.4908469566323347E-5</v>
      </c>
      <c r="AA28">
        <f t="shared" si="14"/>
        <v>0.33034578941577009</v>
      </c>
      <c r="AC28">
        <f t="shared" si="12"/>
        <v>0</v>
      </c>
      <c r="AD28">
        <f t="shared" si="12"/>
        <v>0</v>
      </c>
      <c r="AE28">
        <f t="shared" si="12"/>
        <v>7.4908469566323347E-5</v>
      </c>
      <c r="AF28">
        <f t="shared" si="12"/>
        <v>0.33034578941577009</v>
      </c>
    </row>
    <row r="29" spans="2:32" x14ac:dyDescent="0.3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7.0668865608051875E-3</v>
      </c>
      <c r="V29">
        <f t="shared" si="13"/>
        <v>0.52078909789008998</v>
      </c>
      <c r="W29">
        <f t="shared" si="10"/>
        <v>0.52078909789008998</v>
      </c>
      <c r="X29">
        <f t="shared" si="14"/>
        <v>0</v>
      </c>
      <c r="Y29">
        <f t="shared" si="14"/>
        <v>0</v>
      </c>
      <c r="Z29">
        <f t="shared" si="14"/>
        <v>1.7144892900619314E-4</v>
      </c>
      <c r="AA29">
        <f t="shared" si="14"/>
        <v>0.33677710412383338</v>
      </c>
      <c r="AC29">
        <f t="shared" si="12"/>
        <v>0</v>
      </c>
      <c r="AD29">
        <f t="shared" si="12"/>
        <v>0</v>
      </c>
      <c r="AE29">
        <f t="shared" si="12"/>
        <v>1.7144892900619314E-4</v>
      </c>
      <c r="AF29">
        <f t="shared" si="12"/>
        <v>0.33677710412383338</v>
      </c>
    </row>
    <row r="30" spans="2:32" x14ac:dyDescent="0.3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5.9523850758425555E-3</v>
      </c>
      <c r="V30">
        <f t="shared" si="13"/>
        <v>0.52674148296593248</v>
      </c>
      <c r="W30">
        <f t="shared" si="10"/>
        <v>0.52674148296593248</v>
      </c>
      <c r="X30">
        <f t="shared" si="14"/>
        <v>0</v>
      </c>
      <c r="Y30">
        <f t="shared" si="14"/>
        <v>0</v>
      </c>
      <c r="Z30">
        <f t="shared" si="14"/>
        <v>2.8301546321147678E-4</v>
      </c>
      <c r="AA30">
        <f t="shared" si="14"/>
        <v>0.34220425275619432</v>
      </c>
      <c r="AC30">
        <f t="shared" si="12"/>
        <v>0</v>
      </c>
      <c r="AD30">
        <f t="shared" si="12"/>
        <v>0</v>
      </c>
      <c r="AE30">
        <f t="shared" si="12"/>
        <v>2.8301546321147678E-4</v>
      </c>
      <c r="AF30">
        <f t="shared" si="12"/>
        <v>0.34220425275619432</v>
      </c>
    </row>
    <row r="31" spans="2:32" x14ac:dyDescent="0.3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0.52674148296593248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2.8301546321147678E-4</v>
      </c>
      <c r="AA31">
        <f t="shared" si="14"/>
        <v>0.34220425275619432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3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0.52674148296593248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2.8301546321147678E-4</v>
      </c>
      <c r="AA32">
        <f t="shared" si="14"/>
        <v>0.34220425275619432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3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0.52674148296593248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2.8301546321147678E-4</v>
      </c>
      <c r="AA33">
        <f t="shared" si="14"/>
        <v>0.34220425275619432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3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0.52674148296593248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2.8301546321147678E-4</v>
      </c>
      <c r="AA34">
        <f t="shared" si="14"/>
        <v>0.34220425275619432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3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0.52674148296593248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2.8301546321147678E-4</v>
      </c>
      <c r="AA35">
        <f t="shared" si="14"/>
        <v>0.34220425275619432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3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0.52674148296593248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2.8301546321147678E-4</v>
      </c>
      <c r="AA36">
        <f t="shared" si="14"/>
        <v>0.34220425275619432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3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0.52674148296593248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2.8301546321147678E-4</v>
      </c>
      <c r="AA37">
        <f t="shared" si="14"/>
        <v>0.34220425275619432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3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0.52674148296593248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2.8301546321147678E-4</v>
      </c>
      <c r="AA38">
        <f t="shared" si="14"/>
        <v>0.34220425275619432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3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0.52674148296593248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2.8301546321147678E-4</v>
      </c>
      <c r="AA39">
        <f t="shared" si="14"/>
        <v>0.34220425275619432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3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0.52674148296593248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2.8301546321147678E-4</v>
      </c>
      <c r="AA40">
        <f t="shared" si="17"/>
        <v>0.34220425275619432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3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0.52674148296593248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2.8301546321147678E-4</v>
      </c>
      <c r="AA41">
        <f t="shared" si="17"/>
        <v>0.34220425275619432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3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0.52674148296593248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2.8301546321147678E-4</v>
      </c>
      <c r="AA42">
        <f t="shared" si="17"/>
        <v>0.34220425275619432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3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0.52674148296593248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2.8301546321147678E-4</v>
      </c>
      <c r="AA43">
        <f t="shared" si="17"/>
        <v>0.34220425275619432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3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0.52674148296593248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2.8301546321147678E-4</v>
      </c>
      <c r="AA44">
        <f t="shared" si="17"/>
        <v>0.34220425275619432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3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0.52674148296593248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2.8301546321147678E-4</v>
      </c>
      <c r="AA45">
        <f t="shared" si="17"/>
        <v>0.34220425275619432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3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0.52674148296593248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2.8301546321147678E-4</v>
      </c>
      <c r="AA46">
        <f t="shared" si="17"/>
        <v>0.34220425275619432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3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0.52674148296593248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2.8301546321147678E-4</v>
      </c>
      <c r="AA47">
        <f t="shared" si="17"/>
        <v>0.34220425275619432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3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0.52674148296593248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2.8301546321147678E-4</v>
      </c>
      <c r="AA48">
        <f t="shared" si="17"/>
        <v>0.34220425275619432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3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0.52674148296593248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2.8301546321147678E-4</v>
      </c>
      <c r="AA49">
        <f t="shared" si="17"/>
        <v>0.34220425275619432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3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0.52674148296593248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2.8301546321147678E-4</v>
      </c>
      <c r="AA50">
        <f t="shared" si="17"/>
        <v>0.34220425275619432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3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0.52674148296593248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2.8301546321147678E-4</v>
      </c>
      <c r="AA51">
        <f t="shared" si="17"/>
        <v>0.34220425275619432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3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0.52674148296593248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2.8301546321147678E-4</v>
      </c>
      <c r="AA52">
        <f t="shared" si="17"/>
        <v>0.34220425275619432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3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0.52674148296593248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2.8301546321147678E-4</v>
      </c>
      <c r="AA53">
        <f t="shared" si="17"/>
        <v>0.34220425275619432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3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0.52674148296593248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2.8301546321147678E-4</v>
      </c>
      <c r="AA54">
        <f t="shared" si="17"/>
        <v>0.34220425275619432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3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0.52674148296593248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2.8301546321147678E-4</v>
      </c>
      <c r="AA55">
        <f t="shared" si="17"/>
        <v>0.34220425275619432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3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0.52674148296593248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2.8301546321147678E-4</v>
      </c>
      <c r="AA56">
        <f t="shared" si="18"/>
        <v>0.34220425275619432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3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0.52674148296593248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2.8301546321147678E-4</v>
      </c>
      <c r="AA57">
        <f t="shared" si="18"/>
        <v>0.34220425275619432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3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0.52674148296593248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2.8301546321147678E-4</v>
      </c>
      <c r="AA58">
        <f t="shared" si="18"/>
        <v>0.34220425275619432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3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0.52674148296593248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2.8301546321147678E-4</v>
      </c>
      <c r="AA59">
        <f t="shared" si="18"/>
        <v>0.34220425275619432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3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0.52674148296593248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2.8301546321147678E-4</v>
      </c>
      <c r="AA60">
        <f t="shared" si="18"/>
        <v>0.34220425275619432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3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0.52674148296593248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2.8301546321147678E-4</v>
      </c>
      <c r="AA61">
        <f t="shared" si="18"/>
        <v>0.34220425275619432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3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0.52674148296593248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2.8301546321147678E-4</v>
      </c>
      <c r="AA62">
        <f t="shared" si="18"/>
        <v>0.34220425275619432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3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0.52674148296593248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2.8301546321147678E-4</v>
      </c>
      <c r="AA63">
        <f t="shared" si="18"/>
        <v>0.34220425275619432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3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0.52674148296593248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2.8301546321147678E-4</v>
      </c>
      <c r="AA64">
        <f t="shared" si="18"/>
        <v>0.34220425275619432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3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0.52674148296593248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2.8301546321147678E-4</v>
      </c>
      <c r="AA65">
        <f t="shared" si="18"/>
        <v>0.34220425275619432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3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0.52674148296593248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2.8301546321147678E-4</v>
      </c>
      <c r="AA66">
        <f t="shared" si="18"/>
        <v>0.34220425275619432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3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0.52674148296593248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2.8301546321147678E-4</v>
      </c>
      <c r="AA67">
        <f t="shared" si="18"/>
        <v>0.34220425275619432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3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0.52674148296593248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2.8301546321147678E-4</v>
      </c>
      <c r="AA68">
        <f t="shared" si="18"/>
        <v>0.34220425275619432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3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0.52674148296593248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2.8301546321147678E-4</v>
      </c>
      <c r="AA69">
        <f t="shared" si="18"/>
        <v>0.34220425275619432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3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0.52674148296593248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2.8301546321147678E-4</v>
      </c>
      <c r="AA70">
        <f t="shared" si="18"/>
        <v>0.34220425275619432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3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0.52674148296593248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2.8301546321147678E-4</v>
      </c>
      <c r="AA71">
        <f t="shared" si="18"/>
        <v>0.34220425275619432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3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0.52674148296593248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2.8301546321147678E-4</v>
      </c>
      <c r="AA72">
        <f t="shared" si="24"/>
        <v>0.34220425275619432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3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0.52674148296593248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2.8301546321147678E-4</v>
      </c>
      <c r="AA73">
        <f t="shared" si="24"/>
        <v>0.34220425275619432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3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0.52674148296593248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2.8301546321147678E-4</v>
      </c>
      <c r="AA74">
        <f t="shared" si="24"/>
        <v>0.34220425275619432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3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0.52674148296593248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2.8301546321147678E-4</v>
      </c>
      <c r="AA75">
        <f t="shared" si="24"/>
        <v>0.34220425275619432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3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0.52674148296593248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2.8301546321147678E-4</v>
      </c>
      <c r="AA76">
        <f t="shared" si="24"/>
        <v>0.34220425275619432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3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0.52674148296593248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2.8301546321147678E-4</v>
      </c>
      <c r="AA77">
        <f t="shared" si="24"/>
        <v>0.34220425275619432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3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0.52674148296593248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2.8301546321147678E-4</v>
      </c>
      <c r="AA78">
        <f t="shared" si="24"/>
        <v>0.34220425275619432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3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3.4983183124721435E-3</v>
      </c>
      <c r="V79">
        <f t="shared" si="26"/>
        <v>0.53023980127840464</v>
      </c>
      <c r="W79">
        <f>IF(R79-R78=1,V79-V78,V79-V78+W78)</f>
        <v>3.4983183124721595E-3</v>
      </c>
      <c r="X79">
        <f t="shared" si="24"/>
        <v>0</v>
      </c>
      <c r="Y79">
        <f t="shared" si="24"/>
        <v>0</v>
      </c>
      <c r="Z79">
        <f t="shared" si="24"/>
        <v>2.8301546321147678E-4</v>
      </c>
      <c r="AA79">
        <f t="shared" si="24"/>
        <v>0.34220425275619432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3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3.7978441100701196E-3</v>
      </c>
      <c r="V80">
        <f t="shared" si="26"/>
        <v>0.53403764538847476</v>
      </c>
      <c r="W80">
        <f t="shared" ref="W80:W143" si="27">IF(R80-R79=1,V80-V79,V80-V79+W79)</f>
        <v>7.2961624225422739E-3</v>
      </c>
      <c r="X80">
        <f t="shared" si="24"/>
        <v>0</v>
      </c>
      <c r="Y80">
        <f t="shared" si="24"/>
        <v>0</v>
      </c>
      <c r="Z80">
        <f t="shared" si="24"/>
        <v>2.8301546321147678E-4</v>
      </c>
      <c r="AA80">
        <f t="shared" si="24"/>
        <v>0.34220425275619432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3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4.1386959865059528E-3</v>
      </c>
      <c r="V81">
        <f t="shared" si="26"/>
        <v>0.53817634137498072</v>
      </c>
      <c r="W81">
        <f t="shared" si="27"/>
        <v>1.1434858409048232E-2</v>
      </c>
      <c r="X81">
        <f t="shared" si="24"/>
        <v>0</v>
      </c>
      <c r="Y81">
        <f t="shared" si="24"/>
        <v>0</v>
      </c>
      <c r="Z81">
        <f t="shared" si="24"/>
        <v>2.8301546321147678E-4</v>
      </c>
      <c r="AA81">
        <f t="shared" si="24"/>
        <v>0.34220425275619432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3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4.5294008174462542E-3</v>
      </c>
      <c r="V82">
        <f t="shared" si="26"/>
        <v>0.54270574219242695</v>
      </c>
      <c r="W82">
        <f t="shared" si="27"/>
        <v>1.596425922649447E-2</v>
      </c>
      <c r="X82">
        <f t="shared" si="24"/>
        <v>0</v>
      </c>
      <c r="Y82">
        <f t="shared" si="24"/>
        <v>0</v>
      </c>
      <c r="Z82">
        <f t="shared" si="24"/>
        <v>2.8301546321147678E-4</v>
      </c>
      <c r="AA82">
        <f t="shared" si="24"/>
        <v>0.34220425275619432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3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4.9809986365621913E-3</v>
      </c>
      <c r="V83">
        <f t="shared" si="26"/>
        <v>0.54768674082898916</v>
      </c>
      <c r="W83">
        <f t="shared" si="27"/>
        <v>2.0945257863056677E-2</v>
      </c>
      <c r="X83">
        <f t="shared" si="24"/>
        <v>0</v>
      </c>
      <c r="Y83">
        <f t="shared" si="24"/>
        <v>0</v>
      </c>
      <c r="Z83">
        <f t="shared" si="24"/>
        <v>2.8301546321147678E-4</v>
      </c>
      <c r="AA83">
        <f t="shared" si="24"/>
        <v>0.34220425275619432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3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5.5080685105565923E-3</v>
      </c>
      <c r="V84">
        <f t="shared" si="26"/>
        <v>0.55319480933954579</v>
      </c>
      <c r="W84">
        <f t="shared" si="27"/>
        <v>2.6453326373613306E-2</v>
      </c>
      <c r="X84">
        <f t="shared" si="24"/>
        <v>0</v>
      </c>
      <c r="Y84">
        <f t="shared" si="24"/>
        <v>0</v>
      </c>
      <c r="Z84">
        <f t="shared" si="24"/>
        <v>2.8301546321147678E-4</v>
      </c>
      <c r="AA84">
        <f t="shared" si="24"/>
        <v>0.34220425275619432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3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6.1303209805058509E-3</v>
      </c>
      <c r="V85">
        <f t="shared" si="26"/>
        <v>0.5593251303200516</v>
      </c>
      <c r="W85">
        <f t="shared" si="27"/>
        <v>3.2583647354119116E-2</v>
      </c>
      <c r="X85">
        <f t="shared" si="24"/>
        <v>0</v>
      </c>
      <c r="Y85">
        <f t="shared" si="24"/>
        <v>0</v>
      </c>
      <c r="Z85">
        <f t="shared" si="24"/>
        <v>2.8301546321147678E-4</v>
      </c>
      <c r="AA85">
        <f t="shared" si="24"/>
        <v>0.34220425275619432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3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6.8751731789973361E-3</v>
      </c>
      <c r="V86">
        <f t="shared" si="26"/>
        <v>0.56620030349904893</v>
      </c>
      <c r="W86">
        <f t="shared" si="27"/>
        <v>3.9458820533116445E-2</v>
      </c>
      <c r="X86">
        <f t="shared" si="24"/>
        <v>0</v>
      </c>
      <c r="Y86">
        <f t="shared" si="24"/>
        <v>0</v>
      </c>
      <c r="Z86">
        <f t="shared" si="24"/>
        <v>2.8301546321147678E-4</v>
      </c>
      <c r="AA86">
        <f t="shared" si="24"/>
        <v>0.34220425275619432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3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7.7821250935711864E-3</v>
      </c>
      <c r="V87">
        <f t="shared" si="26"/>
        <v>0.57398242859262016</v>
      </c>
      <c r="W87">
        <f t="shared" si="27"/>
        <v>4.724094562668768E-2</v>
      </c>
      <c r="X87">
        <f t="shared" si="24"/>
        <v>0</v>
      </c>
      <c r="Y87">
        <f t="shared" si="24"/>
        <v>0</v>
      </c>
      <c r="Z87">
        <f t="shared" si="24"/>
        <v>2.8301546321147678E-4</v>
      </c>
      <c r="AA87">
        <f t="shared" si="24"/>
        <v>0.34240033116330426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1.960784071099539E-4</v>
      </c>
    </row>
    <row r="88" spans="2:32" x14ac:dyDescent="0.3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8.9106693435173391E-3</v>
      </c>
      <c r="V88">
        <f t="shared" si="26"/>
        <v>0.58289309793613753</v>
      </c>
      <c r="W88">
        <f t="shared" si="27"/>
        <v>5.6151614970205044E-2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2.8301546321147678E-4</v>
      </c>
      <c r="AA88">
        <f t="shared" si="28"/>
        <v>0.34327605282682883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1.0718000706344943E-3</v>
      </c>
    </row>
    <row r="89" spans="2:32" x14ac:dyDescent="0.3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1.0355755011955306E-2</v>
      </c>
      <c r="V89">
        <f t="shared" si="26"/>
        <v>0.59324885294809282</v>
      </c>
      <c r="W89">
        <f t="shared" si="27"/>
        <v>6.6507369982160336E-2</v>
      </c>
      <c r="X89">
        <f t="shared" si="28"/>
        <v>0</v>
      </c>
      <c r="Y89">
        <f t="shared" si="28"/>
        <v>0</v>
      </c>
      <c r="Z89">
        <f t="shared" si="28"/>
        <v>2.8301546321147678E-4</v>
      </c>
      <c r="AA89">
        <f t="shared" si="28"/>
        <v>0.34507678627418686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2.872533517992543E-3</v>
      </c>
    </row>
    <row r="90" spans="2:32" x14ac:dyDescent="0.3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1.228132562406288E-2</v>
      </c>
      <c r="V90">
        <f t="shared" si="26"/>
        <v>0.60553017857215574</v>
      </c>
      <c r="W90">
        <f t="shared" si="27"/>
        <v>7.8788695606223258E-2</v>
      </c>
      <c r="X90">
        <f t="shared" si="28"/>
        <v>0</v>
      </c>
      <c r="Y90">
        <f t="shared" si="28"/>
        <v>0</v>
      </c>
      <c r="Z90">
        <f t="shared" si="28"/>
        <v>2.8301546321147678E-4</v>
      </c>
      <c r="AA90">
        <f t="shared" si="28"/>
        <v>0.3481611913026213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5.9569385464269507E-3</v>
      </c>
    </row>
    <row r="91" spans="2:32" x14ac:dyDescent="0.3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1.5004378447718946E-2</v>
      </c>
      <c r="V91">
        <f t="shared" si="26"/>
        <v>0.6205345570198747</v>
      </c>
      <c r="W91">
        <f t="shared" si="27"/>
        <v>9.3793074053942216E-2</v>
      </c>
      <c r="X91">
        <f t="shared" si="28"/>
        <v>0</v>
      </c>
      <c r="Y91">
        <f t="shared" si="28"/>
        <v>0</v>
      </c>
      <c r="Z91">
        <f t="shared" si="28"/>
        <v>2.8301546321147678E-4</v>
      </c>
      <c r="AA91">
        <f t="shared" si="28"/>
        <v>0.35312214532295227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1.0917892566757924E-2</v>
      </c>
    </row>
    <row r="92" spans="2:32" x14ac:dyDescent="0.3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1.9257427274538528E-2</v>
      </c>
      <c r="V92">
        <f t="shared" si="26"/>
        <v>0.6397919842944132</v>
      </c>
      <c r="W92">
        <f t="shared" si="27"/>
        <v>0.11305050132848071</v>
      </c>
      <c r="X92">
        <f t="shared" si="28"/>
        <v>0</v>
      </c>
      <c r="Y92">
        <f t="shared" si="28"/>
        <v>0</v>
      </c>
      <c r="Z92">
        <f t="shared" si="28"/>
        <v>2.8301546321147678E-4</v>
      </c>
      <c r="AA92">
        <f t="shared" si="28"/>
        <v>0.36108763136874672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1.8883378612552369E-2</v>
      </c>
    </row>
    <row r="93" spans="2:32" x14ac:dyDescent="0.3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2.7405588942421132E-2</v>
      </c>
      <c r="V93">
        <f t="shared" si="26"/>
        <v>0.66719757323683437</v>
      </c>
      <c r="W93">
        <f t="shared" si="27"/>
        <v>0.14045609027090189</v>
      </c>
      <c r="X93">
        <f t="shared" si="28"/>
        <v>0</v>
      </c>
      <c r="Y93">
        <f t="shared" si="28"/>
        <v>0</v>
      </c>
      <c r="Z93">
        <f t="shared" si="28"/>
        <v>2.8301546321147678E-4</v>
      </c>
      <c r="AA93">
        <f t="shared" si="28"/>
        <v>0.37489237626713345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3.2688123510939117E-2</v>
      </c>
    </row>
    <row r="94" spans="2:32" x14ac:dyDescent="0.3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8.3081813681888966E-2</v>
      </c>
      <c r="V94">
        <f t="shared" si="26"/>
        <v>0.75027938691872331</v>
      </c>
      <c r="W94">
        <f t="shared" si="27"/>
        <v>0.22353790395279083</v>
      </c>
      <c r="X94">
        <f t="shared" si="28"/>
        <v>0</v>
      </c>
      <c r="Y94">
        <f t="shared" si="28"/>
        <v>0</v>
      </c>
      <c r="Z94">
        <f t="shared" si="28"/>
        <v>2.8301546321147678E-4</v>
      </c>
      <c r="AA94">
        <f t="shared" si="28"/>
        <v>0.42851991401752371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8.6315661261329391E-2</v>
      </c>
    </row>
    <row r="95" spans="2:32" x14ac:dyDescent="0.3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4.1339851803890139E-2</v>
      </c>
      <c r="V95">
        <f t="shared" si="26"/>
        <v>0.79161923872261342</v>
      </c>
      <c r="W95">
        <f t="shared" si="27"/>
        <v>0.26487775575668093</v>
      </c>
      <c r="X95">
        <f t="shared" si="28"/>
        <v>0</v>
      </c>
      <c r="Y95">
        <f t="shared" si="28"/>
        <v>0</v>
      </c>
      <c r="Z95">
        <f t="shared" si="28"/>
        <v>2.8301546321147678E-4</v>
      </c>
      <c r="AA95">
        <f t="shared" si="28"/>
        <v>0.45946301165440973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0.11725875889821542</v>
      </c>
    </row>
    <row r="96" spans="2:32" x14ac:dyDescent="0.3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1.6770712060809906E-2</v>
      </c>
      <c r="V96">
        <f t="shared" si="26"/>
        <v>0.80838995078342335</v>
      </c>
      <c r="W96">
        <f t="shared" si="27"/>
        <v>0.28164846781749087</v>
      </c>
      <c r="X96">
        <f t="shared" si="28"/>
        <v>0</v>
      </c>
      <c r="Y96">
        <f t="shared" si="28"/>
        <v>0</v>
      </c>
      <c r="Z96">
        <f t="shared" si="28"/>
        <v>2.8301546321147678E-4</v>
      </c>
      <c r="AA96">
        <f t="shared" si="28"/>
        <v>0.47256686158981676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0.13036260883362247</v>
      </c>
    </row>
    <row r="97" spans="2:32" x14ac:dyDescent="0.3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1.115790723829066E-2</v>
      </c>
      <c r="V97">
        <f t="shared" si="26"/>
        <v>0.81954785802171404</v>
      </c>
      <c r="W97">
        <f t="shared" si="27"/>
        <v>0.29280637505578155</v>
      </c>
      <c r="X97">
        <f t="shared" si="28"/>
        <v>0</v>
      </c>
      <c r="Y97">
        <f t="shared" si="28"/>
        <v>0</v>
      </c>
      <c r="Z97">
        <f t="shared" si="28"/>
        <v>2.8301546321147678E-4</v>
      </c>
      <c r="AA97">
        <f t="shared" si="28"/>
        <v>0.48143452548804178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0.13923027273184749</v>
      </c>
    </row>
    <row r="98" spans="2:32" x14ac:dyDescent="0.3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8.2525252238143994E-3</v>
      </c>
      <c r="V98">
        <f t="shared" si="26"/>
        <v>0.8278003832455284</v>
      </c>
      <c r="W98">
        <f t="shared" si="27"/>
        <v>0.30105890027959592</v>
      </c>
      <c r="X98">
        <f t="shared" si="28"/>
        <v>0</v>
      </c>
      <c r="Y98">
        <f t="shared" si="28"/>
        <v>0</v>
      </c>
      <c r="Z98">
        <f t="shared" si="28"/>
        <v>2.8301546321147678E-4</v>
      </c>
      <c r="AA98">
        <f t="shared" si="28"/>
        <v>0.48806396943194541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0.14585971667575112</v>
      </c>
    </row>
    <row r="99" spans="2:32" x14ac:dyDescent="0.3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6.4408397749398869E-3</v>
      </c>
      <c r="V99">
        <f t="shared" si="26"/>
        <v>0.83424122302046833</v>
      </c>
      <c r="W99">
        <f t="shared" si="27"/>
        <v>0.30749974005453584</v>
      </c>
      <c r="X99">
        <f t="shared" si="28"/>
        <v>0</v>
      </c>
      <c r="Y99">
        <f t="shared" si="28"/>
        <v>0</v>
      </c>
      <c r="Z99">
        <f t="shared" si="28"/>
        <v>2.8301546321147678E-4</v>
      </c>
      <c r="AA99">
        <f t="shared" si="28"/>
        <v>0.49327758249111775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0.15107332973492343</v>
      </c>
    </row>
    <row r="100" spans="2:32" x14ac:dyDescent="0.3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5.2007364067666812E-3</v>
      </c>
      <c r="V100">
        <f t="shared" si="26"/>
        <v>0.83944195942723498</v>
      </c>
      <c r="W100">
        <f t="shared" si="27"/>
        <v>0.3127004764613025</v>
      </c>
      <c r="X100">
        <f t="shared" si="28"/>
        <v>0</v>
      </c>
      <c r="Y100">
        <f t="shared" si="28"/>
        <v>0</v>
      </c>
      <c r="Z100">
        <f t="shared" si="28"/>
        <v>2.8301546321147678E-4</v>
      </c>
      <c r="AA100">
        <f t="shared" si="28"/>
        <v>0.49751161662226573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0.15530736386607139</v>
      </c>
    </row>
    <row r="101" spans="2:32" x14ac:dyDescent="0.3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4.3015831239683567E-3</v>
      </c>
      <c r="V101">
        <f t="shared" si="26"/>
        <v>0.84374354255120332</v>
      </c>
      <c r="W101">
        <f t="shared" si="27"/>
        <v>0.31700205958527083</v>
      </c>
      <c r="X101">
        <f t="shared" si="28"/>
        <v>0</v>
      </c>
      <c r="Y101">
        <f t="shared" si="28"/>
        <v>0</v>
      </c>
      <c r="Z101">
        <f t="shared" si="28"/>
        <v>2.8301546321147678E-4</v>
      </c>
      <c r="AA101">
        <f t="shared" si="28"/>
        <v>0.50102945011378586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0.15882519735759154</v>
      </c>
    </row>
    <row r="102" spans="2:32" x14ac:dyDescent="0.3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3.6231909157302352E-3</v>
      </c>
      <c r="V102">
        <f t="shared" si="26"/>
        <v>0.84736673346693359</v>
      </c>
      <c r="W102">
        <f t="shared" si="27"/>
        <v>0.3206252505010011</v>
      </c>
      <c r="X102">
        <f t="shared" si="28"/>
        <v>0</v>
      </c>
      <c r="Y102">
        <f t="shared" si="28"/>
        <v>0</v>
      </c>
      <c r="Z102">
        <f t="shared" si="28"/>
        <v>2.8301546321147678E-4</v>
      </c>
      <c r="AA102">
        <f t="shared" si="28"/>
        <v>0.50400330599622756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0.16179905324003321</v>
      </c>
    </row>
    <row r="103" spans="2:32" x14ac:dyDescent="0.3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4.997597589245931E-3</v>
      </c>
      <c r="V103">
        <f t="shared" si="26"/>
        <v>0.85236433105617948</v>
      </c>
      <c r="W103">
        <f t="shared" si="27"/>
        <v>4.9975975892458946E-3</v>
      </c>
      <c r="X103">
        <f t="shared" si="28"/>
        <v>0</v>
      </c>
      <c r="Y103">
        <f t="shared" si="28"/>
        <v>0</v>
      </c>
      <c r="Z103">
        <f t="shared" si="28"/>
        <v>2.8301546321147678E-4</v>
      </c>
      <c r="AA103">
        <f t="shared" si="28"/>
        <v>0.50400330599622756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3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5.4254915858144692E-3</v>
      </c>
      <c r="V104">
        <f t="shared" si="26"/>
        <v>0.85778982264199399</v>
      </c>
      <c r="W104">
        <f t="shared" si="27"/>
        <v>1.0423089175060407E-2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2.8301546321147678E-4</v>
      </c>
      <c r="AA104">
        <f t="shared" si="31"/>
        <v>0.50400330599622756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3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5.912422837865661E-3</v>
      </c>
      <c r="V105">
        <f t="shared" si="26"/>
        <v>0.86370224547985963</v>
      </c>
      <c r="W105">
        <f t="shared" si="27"/>
        <v>1.6335512012926046E-2</v>
      </c>
      <c r="X105">
        <f t="shared" si="31"/>
        <v>0</v>
      </c>
      <c r="Y105">
        <f t="shared" si="31"/>
        <v>0</v>
      </c>
      <c r="Z105">
        <f t="shared" si="31"/>
        <v>2.8301546321147678E-4</v>
      </c>
      <c r="AA105">
        <f t="shared" si="31"/>
        <v>0.50400330599622756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3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6.4705725963518064E-3</v>
      </c>
      <c r="V106">
        <f t="shared" si="26"/>
        <v>0.87017281807621139</v>
      </c>
      <c r="W106">
        <f t="shared" si="27"/>
        <v>2.2806084609277799E-2</v>
      </c>
      <c r="X106">
        <f t="shared" si="31"/>
        <v>0</v>
      </c>
      <c r="Y106">
        <f t="shared" si="31"/>
        <v>0</v>
      </c>
      <c r="Z106">
        <f t="shared" si="31"/>
        <v>2.8301546321147678E-4</v>
      </c>
      <c r="AA106">
        <f t="shared" si="31"/>
        <v>0.50400330599622756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3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7.1157123379460051E-3</v>
      </c>
      <c r="V107">
        <f t="shared" si="26"/>
        <v>0.87728853041415744</v>
      </c>
      <c r="W107">
        <f t="shared" si="27"/>
        <v>2.9921796947223855E-2</v>
      </c>
      <c r="X107">
        <f t="shared" si="31"/>
        <v>0</v>
      </c>
      <c r="Y107">
        <f t="shared" si="31"/>
        <v>0</v>
      </c>
      <c r="Z107">
        <f t="shared" si="31"/>
        <v>2.8301546321147678E-4</v>
      </c>
      <c r="AA107">
        <f t="shared" si="31"/>
        <v>0.50400330599622756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3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7.868669300795151E-3</v>
      </c>
      <c r="V108">
        <f t="shared" si="26"/>
        <v>0.88515719971495255</v>
      </c>
      <c r="W108">
        <f t="shared" si="27"/>
        <v>3.7790466248018961E-2</v>
      </c>
      <c r="X108">
        <f t="shared" si="31"/>
        <v>0</v>
      </c>
      <c r="Y108">
        <f t="shared" si="31"/>
        <v>0</v>
      </c>
      <c r="Z108">
        <f t="shared" si="31"/>
        <v>2.8301546321147678E-4</v>
      </c>
      <c r="AA108">
        <f t="shared" si="31"/>
        <v>0.50400330599622756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3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8.7576014007226654E-3</v>
      </c>
      <c r="V109">
        <f t="shared" si="26"/>
        <v>0.89391480111567523</v>
      </c>
      <c r="W109">
        <f t="shared" si="27"/>
        <v>4.6548067648741642E-2</v>
      </c>
      <c r="X109">
        <f t="shared" si="31"/>
        <v>0</v>
      </c>
      <c r="Y109">
        <f t="shared" si="31"/>
        <v>0</v>
      </c>
      <c r="Z109">
        <f t="shared" si="31"/>
        <v>2.8301546321147678E-4</v>
      </c>
      <c r="AA109">
        <f t="shared" si="31"/>
        <v>0.50415988732207329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1.5658132584571549E-4</v>
      </c>
    </row>
    <row r="110" spans="2:32" x14ac:dyDescent="0.3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9.8216759699962172E-3</v>
      </c>
      <c r="V110">
        <f t="shared" si="26"/>
        <v>0.9037364770856714</v>
      </c>
      <c r="W110">
        <f t="shared" si="27"/>
        <v>5.6369743618737811E-2</v>
      </c>
      <c r="X110">
        <f t="shared" si="31"/>
        <v>0</v>
      </c>
      <c r="Y110">
        <f t="shared" si="31"/>
        <v>0</v>
      </c>
      <c r="Z110">
        <f t="shared" si="31"/>
        <v>2.8301546321147678E-4</v>
      </c>
      <c r="AA110">
        <f t="shared" si="31"/>
        <v>0.50510471846842753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1.1014124721999417E-3</v>
      </c>
    </row>
    <row r="111" spans="2:32" x14ac:dyDescent="0.3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1.1117321562244578E-2</v>
      </c>
      <c r="V111">
        <f t="shared" si="26"/>
        <v>0.91485379864791594</v>
      </c>
      <c r="W111">
        <f t="shared" si="27"/>
        <v>6.7487065180982353E-2</v>
      </c>
      <c r="X111">
        <f t="shared" si="31"/>
        <v>0</v>
      </c>
      <c r="Y111">
        <f t="shared" si="31"/>
        <v>0</v>
      </c>
      <c r="Z111">
        <f t="shared" si="31"/>
        <v>2.8301546321147678E-4</v>
      </c>
      <c r="AA111">
        <f t="shared" si="31"/>
        <v>0.50708595384135402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3.0826478451264818E-3</v>
      </c>
    </row>
    <row r="112" spans="2:32" x14ac:dyDescent="0.3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1.2729527633596228E-2</v>
      </c>
      <c r="V112">
        <f t="shared" si="26"/>
        <v>0.92758332628151219</v>
      </c>
      <c r="W112">
        <f t="shared" si="27"/>
        <v>8.0216592814578602E-2</v>
      </c>
      <c r="X112">
        <f t="shared" si="31"/>
        <v>0</v>
      </c>
      <c r="Y112">
        <f t="shared" si="31"/>
        <v>0</v>
      </c>
      <c r="Z112">
        <f t="shared" si="31"/>
        <v>2.8301546321147678E-4</v>
      </c>
      <c r="AA112">
        <f t="shared" si="31"/>
        <v>0.51037906119620224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6.3757551999746673E-3</v>
      </c>
    </row>
    <row r="113" spans="2:32" x14ac:dyDescent="0.3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1.4793935731364758E-2</v>
      </c>
      <c r="V113">
        <f t="shared" si="26"/>
        <v>0.94237726201287697</v>
      </c>
      <c r="W113">
        <f t="shared" si="27"/>
        <v>9.5010528545943385E-2</v>
      </c>
      <c r="X113">
        <f t="shared" si="31"/>
        <v>0</v>
      </c>
      <c r="Y113">
        <f t="shared" si="31"/>
        <v>0</v>
      </c>
      <c r="Z113">
        <f t="shared" si="31"/>
        <v>2.8301546321147678E-4</v>
      </c>
      <c r="AA113">
        <f t="shared" si="31"/>
        <v>0.5153749139356596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1.1371607939432041E-2</v>
      </c>
    </row>
    <row r="114" spans="2:32" x14ac:dyDescent="0.3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1.7544750891518444E-2</v>
      </c>
      <c r="V114">
        <f t="shared" si="26"/>
        <v>0.95992201290439538</v>
      </c>
      <c r="W114">
        <f t="shared" si="27"/>
        <v>0.1125552794374618</v>
      </c>
      <c r="X114">
        <f t="shared" si="31"/>
        <v>0</v>
      </c>
      <c r="Y114">
        <f t="shared" si="31"/>
        <v>0</v>
      </c>
      <c r="Z114">
        <f t="shared" si="31"/>
        <v>2.8301546321147678E-4</v>
      </c>
      <c r="AA114">
        <f t="shared" si="31"/>
        <v>0.52266209230009941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1.8658786303871886E-2</v>
      </c>
    </row>
    <row r="115" spans="2:32" x14ac:dyDescent="0.3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2.1434826353884259E-2</v>
      </c>
      <c r="V115">
        <f t="shared" si="26"/>
        <v>0.98135683925827966</v>
      </c>
      <c r="W115">
        <f t="shared" si="27"/>
        <v>0.13399010579134607</v>
      </c>
      <c r="X115">
        <f t="shared" si="31"/>
        <v>0</v>
      </c>
      <c r="Y115">
        <f t="shared" si="31"/>
        <v>0</v>
      </c>
      <c r="Z115">
        <f t="shared" si="31"/>
        <v>2.8301546321147678E-4</v>
      </c>
      <c r="AA115">
        <f t="shared" si="31"/>
        <v>0.53320833572414916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2.9205029727921598E-2</v>
      </c>
    </row>
    <row r="116" spans="2:32" x14ac:dyDescent="0.3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2.7510610392197963E-2</v>
      </c>
      <c r="V116">
        <f t="shared" si="26"/>
        <v>1.0088674496504777</v>
      </c>
      <c r="W116">
        <f t="shared" si="27"/>
        <v>0.16150071618354411</v>
      </c>
      <c r="X116">
        <f t="shared" si="31"/>
        <v>0</v>
      </c>
      <c r="Y116">
        <f t="shared" si="31"/>
        <v>0</v>
      </c>
      <c r="Z116">
        <f t="shared" si="31"/>
        <v>2.8301546321147678E-4</v>
      </c>
      <c r="AA116">
        <f t="shared" si="31"/>
        <v>0.54885012156666269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4.4846815570435163E-2</v>
      </c>
    </row>
    <row r="117" spans="2:32" x14ac:dyDescent="0.3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3.9150841346315995E-2</v>
      </c>
      <c r="V117">
        <f t="shared" si="26"/>
        <v>1.0480182909967937</v>
      </c>
      <c r="W117">
        <f t="shared" si="27"/>
        <v>0.20065155752986008</v>
      </c>
      <c r="X117">
        <f t="shared" si="31"/>
        <v>0</v>
      </c>
      <c r="Y117">
        <f t="shared" si="31"/>
        <v>0</v>
      </c>
      <c r="Z117">
        <f t="shared" si="31"/>
        <v>2.8301546321147678E-4</v>
      </c>
      <c r="AA117">
        <f t="shared" si="31"/>
        <v>0.57420423269192244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7.0200926695694887E-2</v>
      </c>
    </row>
    <row r="118" spans="2:32" x14ac:dyDescent="0.3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0.11868830525984166</v>
      </c>
      <c r="V118">
        <f t="shared" si="26"/>
        <v>1.1667065962566354</v>
      </c>
      <c r="W118">
        <f t="shared" si="27"/>
        <v>0.31933986278970183</v>
      </c>
      <c r="X118">
        <f t="shared" si="31"/>
        <v>0</v>
      </c>
      <c r="Y118">
        <f t="shared" si="31"/>
        <v>0</v>
      </c>
      <c r="Z118">
        <f t="shared" si="31"/>
        <v>2.8301546321147678E-4</v>
      </c>
      <c r="AA118">
        <f t="shared" si="31"/>
        <v>0.66474621810620871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0.16074291210998112</v>
      </c>
    </row>
    <row r="119" spans="2:32" x14ac:dyDescent="0.3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5.9056931148414628E-2</v>
      </c>
      <c r="V119">
        <f t="shared" si="26"/>
        <v>1.22576352740505</v>
      </c>
      <c r="W119">
        <f t="shared" si="27"/>
        <v>0.37839679393811643</v>
      </c>
      <c r="X119">
        <f t="shared" si="31"/>
        <v>0</v>
      </c>
      <c r="Y119">
        <f t="shared" si="31"/>
        <v>0</v>
      </c>
      <c r="Z119">
        <f t="shared" si="31"/>
        <v>2.8301546321147678E-4</v>
      </c>
      <c r="AA119">
        <f t="shared" si="31"/>
        <v>0.71439382798830842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0.21039052199208083</v>
      </c>
    </row>
    <row r="120" spans="2:32" x14ac:dyDescent="0.3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2.3958160086871353E-2</v>
      </c>
      <c r="V120">
        <f t="shared" si="26"/>
        <v>1.2497216874919215</v>
      </c>
      <c r="W120">
        <f t="shared" si="27"/>
        <v>0.40235495402498789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2.8301546321147678E-4</v>
      </c>
      <c r="AA120">
        <f t="shared" si="33"/>
        <v>0.73509506203842734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0.2310917560421997</v>
      </c>
    </row>
    <row r="121" spans="2:32" x14ac:dyDescent="0.3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1.5939867483272408E-2</v>
      </c>
      <c r="V121">
        <f t="shared" si="26"/>
        <v>1.2656615549751939</v>
      </c>
      <c r="W121">
        <f t="shared" si="27"/>
        <v>0.41829482150826036</v>
      </c>
      <c r="X121">
        <f t="shared" si="33"/>
        <v>0</v>
      </c>
      <c r="Y121">
        <f t="shared" si="33"/>
        <v>0</v>
      </c>
      <c r="Z121">
        <f t="shared" si="33"/>
        <v>2.8301546321147678E-4</v>
      </c>
      <c r="AA121">
        <f t="shared" si="33"/>
        <v>0.74901668879311634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0.24501338279688867</v>
      </c>
    </row>
    <row r="122" spans="2:32" x14ac:dyDescent="0.3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1.1789321748306311E-2</v>
      </c>
      <c r="V122">
        <f t="shared" si="26"/>
        <v>1.2774508767235002</v>
      </c>
      <c r="W122">
        <f t="shared" si="27"/>
        <v>0.43008414325656663</v>
      </c>
      <c r="X122">
        <f t="shared" si="33"/>
        <v>0</v>
      </c>
      <c r="Y122">
        <f t="shared" si="33"/>
        <v>0</v>
      </c>
      <c r="Z122">
        <f t="shared" si="33"/>
        <v>2.8301546321147678E-4</v>
      </c>
      <c r="AA122">
        <f t="shared" si="33"/>
        <v>0.75938305446852872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0.25537974847230099</v>
      </c>
    </row>
    <row r="123" spans="2:32" x14ac:dyDescent="0.3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9.2011996784855735E-3</v>
      </c>
      <c r="V123">
        <f t="shared" si="26"/>
        <v>1.2866520764019858</v>
      </c>
      <c r="W123">
        <f t="shared" si="27"/>
        <v>0.43928534293505217</v>
      </c>
      <c r="X123">
        <f t="shared" si="33"/>
        <v>0</v>
      </c>
      <c r="Y123">
        <f t="shared" si="33"/>
        <v>0</v>
      </c>
      <c r="Z123">
        <f t="shared" si="33"/>
        <v>2.8301546321147678E-4</v>
      </c>
      <c r="AA123">
        <f t="shared" si="33"/>
        <v>0.76751236914748133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0.26350906315125361</v>
      </c>
    </row>
    <row r="124" spans="2:32" x14ac:dyDescent="0.3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7.4296234382381331E-3</v>
      </c>
      <c r="V124">
        <f t="shared" si="26"/>
        <v>1.2940816998402238</v>
      </c>
      <c r="W124">
        <f t="shared" si="27"/>
        <v>0.44671496637329022</v>
      </c>
      <c r="X124">
        <f t="shared" si="33"/>
        <v>0</v>
      </c>
      <c r="Y124">
        <f t="shared" si="33"/>
        <v>0</v>
      </c>
      <c r="Z124">
        <f t="shared" si="33"/>
        <v>2.8301546321147678E-4</v>
      </c>
      <c r="AA124">
        <f t="shared" si="33"/>
        <v>0.77410008331009883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0.27009677731387116</v>
      </c>
    </row>
    <row r="125" spans="2:32" x14ac:dyDescent="0.3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6.1451187485262381E-3</v>
      </c>
      <c r="V125">
        <f t="shared" si="26"/>
        <v>1.30022681858875</v>
      </c>
      <c r="W125">
        <f t="shared" si="27"/>
        <v>0.45286008512181641</v>
      </c>
      <c r="X125">
        <f t="shared" si="33"/>
        <v>0</v>
      </c>
      <c r="Y125">
        <f t="shared" si="33"/>
        <v>0</v>
      </c>
      <c r="Z125">
        <f t="shared" si="33"/>
        <v>2.8301546321147678E-4</v>
      </c>
      <c r="AA125">
        <f t="shared" si="33"/>
        <v>0.77956419247600051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0.27556088647977284</v>
      </c>
    </row>
    <row r="126" spans="2:32" x14ac:dyDescent="0.3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5.175987022471777E-3</v>
      </c>
      <c r="V126">
        <f t="shared" si="26"/>
        <v>1.3054028056112217</v>
      </c>
      <c r="W126">
        <f t="shared" si="27"/>
        <v>0.4580360721442881</v>
      </c>
      <c r="X126">
        <f t="shared" si="33"/>
        <v>0</v>
      </c>
      <c r="Y126">
        <f t="shared" si="33"/>
        <v>0</v>
      </c>
      <c r="Z126">
        <f t="shared" si="33"/>
        <v>2.8301546321147678E-4</v>
      </c>
      <c r="AA126">
        <f t="shared" si="33"/>
        <v>0.78417702235841436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0.28017371636218674</v>
      </c>
    </row>
    <row r="127" spans="2:32" x14ac:dyDescent="0.3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3.735704197961337E-2</v>
      </c>
      <c r="V127">
        <f t="shared" si="26"/>
        <v>1.3427598475908351</v>
      </c>
      <c r="W127">
        <f t="shared" si="27"/>
        <v>3.7357041979613426E-2</v>
      </c>
      <c r="X127">
        <f t="shared" si="33"/>
        <v>0</v>
      </c>
      <c r="Y127">
        <f t="shared" si="33"/>
        <v>0</v>
      </c>
      <c r="Z127">
        <f t="shared" si="33"/>
        <v>2.8301546321147678E-4</v>
      </c>
      <c r="AA127">
        <f t="shared" si="33"/>
        <v>0.78417702235841436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3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4.0555549603963195E-2</v>
      </c>
      <c r="V128">
        <f t="shared" si="26"/>
        <v>1.3833153971947982</v>
      </c>
      <c r="W128">
        <f t="shared" si="27"/>
        <v>7.7912591583576551E-2</v>
      </c>
      <c r="X128">
        <f t="shared" si="33"/>
        <v>0</v>
      </c>
      <c r="Y128">
        <f t="shared" si="33"/>
        <v>0</v>
      </c>
      <c r="Z128">
        <f t="shared" si="33"/>
        <v>2.8301546321147678E-4</v>
      </c>
      <c r="AA128">
        <f t="shared" si="33"/>
        <v>0.78988290541805184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5.7058830596374488E-3</v>
      </c>
    </row>
    <row r="129" spans="2:32" x14ac:dyDescent="0.3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4.4195360713045855E-2</v>
      </c>
      <c r="V129">
        <f t="shared" si="26"/>
        <v>1.4275107579078441</v>
      </c>
      <c r="W129">
        <f t="shared" si="27"/>
        <v>0.12210795229662241</v>
      </c>
      <c r="X129">
        <f t="shared" si="33"/>
        <v>0</v>
      </c>
      <c r="Y129">
        <f t="shared" si="33"/>
        <v>0</v>
      </c>
      <c r="Z129">
        <f t="shared" si="33"/>
        <v>2.8301546321147678E-4</v>
      </c>
      <c r="AA129">
        <f t="shared" si="33"/>
        <v>0.80733381166758189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2.3156789309167539E-2</v>
      </c>
    </row>
    <row r="130" spans="2:32" x14ac:dyDescent="0.3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4.83675301577298E-2</v>
      </c>
      <c r="V130">
        <f t="shared" si="26"/>
        <v>1.4758782880655739</v>
      </c>
      <c r="W130">
        <f t="shared" si="27"/>
        <v>0.17047548245435218</v>
      </c>
      <c r="X130">
        <f t="shared" si="33"/>
        <v>0</v>
      </c>
      <c r="Y130">
        <f t="shared" si="33"/>
        <v>0</v>
      </c>
      <c r="Z130">
        <f t="shared" si="33"/>
        <v>2.8301546321147678E-4</v>
      </c>
      <c r="AA130">
        <f t="shared" si="33"/>
        <v>0.83454993837670322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5.0372916018288916E-2</v>
      </c>
    </row>
    <row r="131" spans="2:32" x14ac:dyDescent="0.3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5.3189949726146435E-2</v>
      </c>
      <c r="V131">
        <f t="shared" si="26"/>
        <v>1.5290682377917202</v>
      </c>
      <c r="W131">
        <f t="shared" si="27"/>
        <v>0.2236654321804985</v>
      </c>
      <c r="X131">
        <f t="shared" si="33"/>
        <v>0</v>
      </c>
      <c r="Y131">
        <f t="shared" si="33"/>
        <v>0</v>
      </c>
      <c r="Z131">
        <f t="shared" si="33"/>
        <v>2.8301546321147678E-4</v>
      </c>
      <c r="AA131">
        <f t="shared" si="33"/>
        <v>0.87058472308439361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8.6407700725979281E-2</v>
      </c>
    </row>
    <row r="132" spans="2:32" x14ac:dyDescent="0.3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5.8818303023443805E-2</v>
      </c>
      <c r="V132">
        <f t="shared" si="26"/>
        <v>1.5878865408151639</v>
      </c>
      <c r="W132">
        <f t="shared" si="27"/>
        <v>0.28248373520394221</v>
      </c>
      <c r="X132">
        <f t="shared" si="33"/>
        <v>0</v>
      </c>
      <c r="Y132">
        <f t="shared" si="33"/>
        <v>0</v>
      </c>
      <c r="Z132">
        <f t="shared" si="33"/>
        <v>2.8301546321147678E-4</v>
      </c>
      <c r="AA132">
        <f t="shared" si="33"/>
        <v>0.9151994834299968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0.13102246107158252</v>
      </c>
    </row>
    <row r="133" spans="2:32" x14ac:dyDescent="0.3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6.5463070470401979E-2</v>
      </c>
      <c r="V133">
        <f t="shared" si="26"/>
        <v>1.6533496112855659</v>
      </c>
      <c r="W133">
        <f t="shared" si="27"/>
        <v>0.34794680567434422</v>
      </c>
      <c r="X133">
        <f t="shared" si="33"/>
        <v>0</v>
      </c>
      <c r="Y133">
        <f t="shared" si="33"/>
        <v>0</v>
      </c>
      <c r="Z133">
        <f t="shared" si="33"/>
        <v>2.8301546321147678E-4</v>
      </c>
      <c r="AA133">
        <f t="shared" si="33"/>
        <v>0.96869755511244704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0.1845205327540328</v>
      </c>
    </row>
    <row r="134" spans="2:32" x14ac:dyDescent="0.3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7.3417027875721796E-2</v>
      </c>
      <c r="V134">
        <f t="shared" si="26"/>
        <v>1.7267666391612877</v>
      </c>
      <c r="W134">
        <f t="shared" si="27"/>
        <v>0.42136383355006601</v>
      </c>
      <c r="X134">
        <f t="shared" si="33"/>
        <v>0</v>
      </c>
      <c r="Y134">
        <f t="shared" si="33"/>
        <v>0</v>
      </c>
      <c r="Z134">
        <f t="shared" si="33"/>
        <v>2.8301546321147678E-4</v>
      </c>
      <c r="AA134">
        <f t="shared" si="33"/>
        <v>1.0318834661046863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0.24770644374627213</v>
      </c>
    </row>
    <row r="135" spans="2:32" x14ac:dyDescent="0.3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8.3101978677778299E-2</v>
      </c>
      <c r="V135">
        <f t="shared" si="26"/>
        <v>1.8098686178390659</v>
      </c>
      <c r="W135">
        <f t="shared" si="27"/>
        <v>0.50446581222784426</v>
      </c>
      <c r="X135">
        <f t="shared" si="33"/>
        <v>0</v>
      </c>
      <c r="Y135">
        <f t="shared" si="33"/>
        <v>0</v>
      </c>
      <c r="Z135">
        <f t="shared" si="33"/>
        <v>2.9097862995026432E-4</v>
      </c>
      <c r="AA135">
        <f t="shared" si="33"/>
        <v>1.106119252815515</v>
      </c>
      <c r="AC135">
        <f t="shared" si="32"/>
        <v>0</v>
      </c>
      <c r="AD135">
        <f t="shared" si="32"/>
        <v>0</v>
      </c>
      <c r="AE135">
        <f t="shared" si="32"/>
        <v>7.9631667387875379E-6</v>
      </c>
      <c r="AF135">
        <f t="shared" si="32"/>
        <v>0.32194223045710096</v>
      </c>
    </row>
    <row r="136" spans="2:32" x14ac:dyDescent="0.3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9.5153219061131902E-2</v>
      </c>
      <c r="V136">
        <f t="shared" si="26"/>
        <v>1.9050218369001979</v>
      </c>
      <c r="W136">
        <f t="shared" si="27"/>
        <v>0.5996190312889762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4.100479205209626E-3</v>
      </c>
      <c r="AA136">
        <f t="shared" si="38"/>
        <v>1.1934926256971947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3.8174637419981492E-3</v>
      </c>
      <c r="AF136">
        <f t="shared" si="39"/>
        <v>0.4093156033387807</v>
      </c>
    </row>
    <row r="137" spans="2:32" x14ac:dyDescent="0.3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0.11058466959195168</v>
      </c>
      <c r="V137">
        <f t="shared" ref="V137:V200" si="40">U137+V136</f>
        <v>2.0156065064921496</v>
      </c>
      <c r="W137">
        <f t="shared" si="27"/>
        <v>0.71020370088092788</v>
      </c>
      <c r="X137">
        <f t="shared" si="38"/>
        <v>0</v>
      </c>
      <c r="Y137">
        <f t="shared" si="38"/>
        <v>1.5979761935914766E-5</v>
      </c>
      <c r="Z137">
        <f t="shared" si="38"/>
        <v>1.6586437914327037E-2</v>
      </c>
      <c r="AA137">
        <f t="shared" si="38"/>
        <v>1.297165409292534</v>
      </c>
      <c r="AC137">
        <f t="shared" si="39"/>
        <v>0</v>
      </c>
      <c r="AD137">
        <f t="shared" si="39"/>
        <v>1.5979761935914766E-5</v>
      </c>
      <c r="AE137">
        <f t="shared" si="39"/>
        <v>1.630342245111556E-2</v>
      </c>
      <c r="AF137">
        <f t="shared" si="39"/>
        <v>0.51298838693411997</v>
      </c>
    </row>
    <row r="138" spans="2:32" x14ac:dyDescent="0.3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0.1311470129141005</v>
      </c>
      <c r="V138">
        <f t="shared" si="40"/>
        <v>2.1467535194062499</v>
      </c>
      <c r="W138">
        <f t="shared" si="27"/>
        <v>0.84135071379502824</v>
      </c>
      <c r="X138">
        <f t="shared" si="38"/>
        <v>0</v>
      </c>
      <c r="Y138">
        <f t="shared" si="38"/>
        <v>5.2635325273386584E-3</v>
      </c>
      <c r="Z138">
        <f t="shared" si="38"/>
        <v>4.1291789650311328E-2</v>
      </c>
      <c r="AA138">
        <f t="shared" si="38"/>
        <v>1.4220877190696375</v>
      </c>
      <c r="AC138">
        <f t="shared" si="39"/>
        <v>0</v>
      </c>
      <c r="AD138">
        <f t="shared" si="39"/>
        <v>5.2635325273386584E-3</v>
      </c>
      <c r="AE138">
        <f t="shared" si="39"/>
        <v>4.1008774187099847E-2</v>
      </c>
      <c r="AF138">
        <f t="shared" si="39"/>
        <v>0.63791069671122347</v>
      </c>
    </row>
    <row r="139" spans="2:32" x14ac:dyDescent="0.3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0.16022532699528497</v>
      </c>
      <c r="V139">
        <f t="shared" si="40"/>
        <v>2.3069788464015351</v>
      </c>
      <c r="W139">
        <f t="shared" si="27"/>
        <v>1.0015760407903134</v>
      </c>
      <c r="X139">
        <f t="shared" si="38"/>
        <v>0</v>
      </c>
      <c r="Y139">
        <f t="shared" si="38"/>
        <v>2.3430274968584672E-2</v>
      </c>
      <c r="Z139">
        <f t="shared" si="38"/>
        <v>8.4098491491813324E-2</v>
      </c>
      <c r="AA139">
        <f t="shared" si="38"/>
        <v>1.5766104563112981</v>
      </c>
      <c r="AC139">
        <f t="shared" si="39"/>
        <v>0</v>
      </c>
      <c r="AD139">
        <f t="shared" si="39"/>
        <v>2.3430274968584668E-2</v>
      </c>
      <c r="AE139">
        <f t="shared" si="39"/>
        <v>8.3815476028601843E-2</v>
      </c>
      <c r="AF139">
        <f t="shared" si="39"/>
        <v>0.79243343395288401</v>
      </c>
    </row>
    <row r="140" spans="2:32" x14ac:dyDescent="0.3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0.20564181268167997</v>
      </c>
      <c r="V140">
        <f t="shared" si="40"/>
        <v>2.5126206590832152</v>
      </c>
      <c r="W140">
        <f t="shared" si="27"/>
        <v>1.2072178534719935</v>
      </c>
      <c r="X140">
        <f t="shared" si="38"/>
        <v>0</v>
      </c>
      <c r="Y140">
        <f t="shared" si="38"/>
        <v>6.3348362747728981E-2</v>
      </c>
      <c r="Z140">
        <f t="shared" si="38"/>
        <v>0.15623035522003093</v>
      </c>
      <c r="AA140">
        <f t="shared" si="38"/>
        <v>1.7768871571212426</v>
      </c>
      <c r="AC140">
        <f t="shared" si="39"/>
        <v>0</v>
      </c>
      <c r="AD140">
        <f t="shared" si="39"/>
        <v>6.3348362747728981E-2</v>
      </c>
      <c r="AE140">
        <f t="shared" si="39"/>
        <v>0.15594733975681943</v>
      </c>
      <c r="AF140">
        <f t="shared" si="39"/>
        <v>0.99271013476282843</v>
      </c>
    </row>
    <row r="141" spans="2:32" x14ac:dyDescent="0.3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0.29265253906371236</v>
      </c>
      <c r="V141">
        <f t="shared" si="40"/>
        <v>2.8052731981469274</v>
      </c>
      <c r="W141">
        <f t="shared" si="27"/>
        <v>1.4998703925357058</v>
      </c>
      <c r="X141">
        <f t="shared" si="38"/>
        <v>7.3959479899742154E-3</v>
      </c>
      <c r="Y141">
        <f t="shared" si="38"/>
        <v>0.14741900310798825</v>
      </c>
      <c r="Z141">
        <f t="shared" si="38"/>
        <v>0.28593382241928844</v>
      </c>
      <c r="AA141">
        <f t="shared" si="38"/>
        <v>2.0641920982440309</v>
      </c>
      <c r="AC141">
        <f t="shared" si="39"/>
        <v>7.3959479899742154E-3</v>
      </c>
      <c r="AD141">
        <f t="shared" si="39"/>
        <v>0.14741900310798825</v>
      </c>
      <c r="AE141">
        <f t="shared" si="39"/>
        <v>0.28565080695607697</v>
      </c>
      <c r="AF141">
        <f t="shared" si="39"/>
        <v>1.2800150758856166</v>
      </c>
    </row>
    <row r="142" spans="2:32" x14ac:dyDescent="0.3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0.88719508181731721</v>
      </c>
      <c r="V142">
        <f t="shared" si="40"/>
        <v>3.6924682799642445</v>
      </c>
      <c r="W142">
        <f t="shared" si="27"/>
        <v>2.3870654743530229</v>
      </c>
      <c r="X142">
        <f t="shared" si="38"/>
        <v>0.1637601985568985</v>
      </c>
      <c r="Y142">
        <f t="shared" si="38"/>
        <v>0.54581482722460073</v>
      </c>
      <c r="Z142">
        <f t="shared" si="38"/>
        <v>0.81199100690146464</v>
      </c>
      <c r="AA142">
        <f t="shared" si="38"/>
        <v>2.9426754829506843</v>
      </c>
      <c r="AC142">
        <f t="shared" si="39"/>
        <v>0.1637601985568985</v>
      </c>
      <c r="AD142">
        <f t="shared" si="39"/>
        <v>0.54581482722460073</v>
      </c>
      <c r="AE142">
        <f t="shared" si="39"/>
        <v>0.81170799143825312</v>
      </c>
      <c r="AF142">
        <f t="shared" si="39"/>
        <v>2.1584984605922699</v>
      </c>
    </row>
    <row r="143" spans="2:32" x14ac:dyDescent="0.3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0.44145056033439972</v>
      </c>
      <c r="V143">
        <f t="shared" si="40"/>
        <v>4.1339188402986444</v>
      </c>
      <c r="W143">
        <f t="shared" si="27"/>
        <v>2.8285160346874227</v>
      </c>
      <c r="X143">
        <f t="shared" si="38"/>
        <v>0.30238998181125198</v>
      </c>
      <c r="Y143">
        <f t="shared" si="38"/>
        <v>0.80135137512936894</v>
      </c>
      <c r="Z143">
        <f t="shared" si="38"/>
        <v>1.1231925977956712</v>
      </c>
      <c r="AA143">
        <f t="shared" si="38"/>
        <v>3.3817163401061121</v>
      </c>
      <c r="AC143">
        <f t="shared" si="39"/>
        <v>0.30238998181125198</v>
      </c>
      <c r="AD143">
        <f t="shared" si="39"/>
        <v>0.80135137512936894</v>
      </c>
      <c r="AE143">
        <f t="shared" si="39"/>
        <v>1.1229095823324597</v>
      </c>
      <c r="AF143">
        <f t="shared" si="39"/>
        <v>2.5975393177476978</v>
      </c>
    </row>
    <row r="144" spans="2:32" x14ac:dyDescent="0.3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0.17908724664936354</v>
      </c>
      <c r="V144">
        <f t="shared" si="40"/>
        <v>4.3130060869480076</v>
      </c>
      <c r="W144">
        <f t="shared" ref="W144:W207" si="41">IF(R144-R143=1,V144-V143,V144-V143+W143)</f>
        <v>3.0076032813367859</v>
      </c>
      <c r="X144">
        <f t="shared" si="38"/>
        <v>0.36801461649149664</v>
      </c>
      <c r="Y144">
        <f t="shared" si="38"/>
        <v>0.91306094637668567</v>
      </c>
      <c r="Z144">
        <f t="shared" si="38"/>
        <v>1.2559883625713806</v>
      </c>
      <c r="AA144">
        <f t="shared" si="38"/>
        <v>3.5600173299697899</v>
      </c>
      <c r="AC144">
        <f t="shared" si="39"/>
        <v>0.36801461649149664</v>
      </c>
      <c r="AD144">
        <f t="shared" si="39"/>
        <v>0.91306094637668567</v>
      </c>
      <c r="AE144">
        <f t="shared" si="39"/>
        <v>1.2557053471081692</v>
      </c>
      <c r="AF144">
        <f t="shared" si="39"/>
        <v>2.7758403076113756</v>
      </c>
    </row>
    <row r="145" spans="2:32" x14ac:dyDescent="0.3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0.11915050943746137</v>
      </c>
      <c r="V145">
        <f t="shared" si="40"/>
        <v>4.432156596385469</v>
      </c>
      <c r="W145">
        <f t="shared" si="41"/>
        <v>3.1267537907742473</v>
      </c>
      <c r="X145">
        <f t="shared" si="38"/>
        <v>0.41440780910719366</v>
      </c>
      <c r="Y145">
        <f t="shared" si="38"/>
        <v>0.98963532556971379</v>
      </c>
      <c r="Z145">
        <f t="shared" si="38"/>
        <v>1.346131823292319</v>
      </c>
      <c r="AA145">
        <f t="shared" si="38"/>
        <v>3.6786921460563273</v>
      </c>
      <c r="AC145">
        <f t="shared" si="39"/>
        <v>0.41440780910719366</v>
      </c>
      <c r="AD145">
        <f t="shared" si="39"/>
        <v>0.98963532556971379</v>
      </c>
      <c r="AE145">
        <f t="shared" si="39"/>
        <v>1.3458488078291075</v>
      </c>
      <c r="AF145">
        <f t="shared" si="39"/>
        <v>2.894515123697913</v>
      </c>
    </row>
    <row r="146" spans="2:32" x14ac:dyDescent="0.3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8.812518006858977E-2</v>
      </c>
      <c r="V146">
        <f t="shared" si="40"/>
        <v>4.520281776454059</v>
      </c>
      <c r="W146">
        <f t="shared" si="41"/>
        <v>3.2148789708428374</v>
      </c>
      <c r="X146">
        <f t="shared" si="38"/>
        <v>0.45005985413936167</v>
      </c>
      <c r="Y146">
        <f t="shared" si="38"/>
        <v>1.0473538849314172</v>
      </c>
      <c r="Z146">
        <f t="shared" si="38"/>
        <v>1.4136557643869356</v>
      </c>
      <c r="AA146">
        <f t="shared" si="38"/>
        <v>3.7664870849318142</v>
      </c>
      <c r="AC146">
        <f t="shared" si="39"/>
        <v>0.45005985413936167</v>
      </c>
      <c r="AD146">
        <f t="shared" si="39"/>
        <v>1.0473538849314172</v>
      </c>
      <c r="AE146">
        <f t="shared" si="39"/>
        <v>1.4133727489237242</v>
      </c>
      <c r="AF146">
        <f t="shared" si="39"/>
        <v>2.9823100625733998</v>
      </c>
    </row>
    <row r="147" spans="2:32" x14ac:dyDescent="0.3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6.877896759667973E-2</v>
      </c>
      <c r="V147">
        <f t="shared" si="40"/>
        <v>4.5890607440507392</v>
      </c>
      <c r="W147">
        <f t="shared" si="41"/>
        <v>3.2836579384395175</v>
      </c>
      <c r="X147">
        <f t="shared" si="38"/>
        <v>0.4786502892281313</v>
      </c>
      <c r="Y147">
        <f t="shared" si="38"/>
        <v>1.0930124023848142</v>
      </c>
      <c r="Z147">
        <f t="shared" si="38"/>
        <v>1.4668335773123893</v>
      </c>
      <c r="AA147">
        <f t="shared" si="38"/>
        <v>3.8350200420045684</v>
      </c>
      <c r="AC147">
        <f t="shared" si="39"/>
        <v>0.4786502892281313</v>
      </c>
      <c r="AD147">
        <f t="shared" si="39"/>
        <v>1.0930124023848142</v>
      </c>
      <c r="AE147">
        <f t="shared" si="39"/>
        <v>1.4665505618491779</v>
      </c>
      <c r="AF147">
        <f t="shared" si="39"/>
        <v>3.050843019646154</v>
      </c>
    </row>
    <row r="148" spans="2:32" x14ac:dyDescent="0.3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5.5536435200830098E-2</v>
      </c>
      <c r="V148">
        <f t="shared" si="40"/>
        <v>4.6445971792515692</v>
      </c>
      <c r="W148">
        <f t="shared" si="41"/>
        <v>3.3391943736403475</v>
      </c>
      <c r="X148">
        <f t="shared" si="38"/>
        <v>0.50221318098063705</v>
      </c>
      <c r="Y148">
        <f t="shared" si="38"/>
        <v>1.1302573123836976</v>
      </c>
      <c r="Z148">
        <f t="shared" si="38"/>
        <v>1.5100659765609301</v>
      </c>
      <c r="AA148">
        <f t="shared" si="38"/>
        <v>3.8903648835680631</v>
      </c>
      <c r="AC148">
        <f t="shared" si="39"/>
        <v>0.50221318098063705</v>
      </c>
      <c r="AD148">
        <f t="shared" si="39"/>
        <v>1.1302573123836976</v>
      </c>
      <c r="AE148">
        <f t="shared" si="39"/>
        <v>1.5097829610977187</v>
      </c>
      <c r="AF148">
        <f t="shared" si="39"/>
        <v>3.1061878612096487</v>
      </c>
    </row>
    <row r="149" spans="2:32" x14ac:dyDescent="0.3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4.5934762645233669E-2</v>
      </c>
      <c r="V149">
        <f t="shared" si="40"/>
        <v>4.6905319418968032</v>
      </c>
      <c r="W149">
        <f t="shared" si="41"/>
        <v>3.3851291362855815</v>
      </c>
      <c r="X149">
        <f t="shared" si="38"/>
        <v>0.5220180004960312</v>
      </c>
      <c r="Y149">
        <f t="shared" si="38"/>
        <v>1.1613107346135836</v>
      </c>
      <c r="Z149">
        <f t="shared" si="38"/>
        <v>1.5460157030892474</v>
      </c>
      <c r="AA149">
        <f t="shared" si="38"/>
        <v>3.936145708765538</v>
      </c>
      <c r="AC149">
        <f t="shared" si="39"/>
        <v>0.5220180004960312</v>
      </c>
      <c r="AD149">
        <f t="shared" si="39"/>
        <v>1.1613107346135836</v>
      </c>
      <c r="AE149">
        <f t="shared" si="39"/>
        <v>1.545732687626036</v>
      </c>
      <c r="AF149">
        <f t="shared" si="39"/>
        <v>3.1519686864071237</v>
      </c>
    </row>
    <row r="150" spans="2:32" x14ac:dyDescent="0.3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3.8690502992976571E-2</v>
      </c>
      <c r="V150">
        <f t="shared" si="40"/>
        <v>4.7292224448897802</v>
      </c>
      <c r="W150">
        <f t="shared" si="41"/>
        <v>3.4238196392785585</v>
      </c>
      <c r="X150">
        <f t="shared" si="38"/>
        <v>0.53891758045255755</v>
      </c>
      <c r="Y150">
        <f t="shared" si="38"/>
        <v>1.1876369324205622</v>
      </c>
      <c r="Z150">
        <f t="shared" si="38"/>
        <v>1.5764271079257135</v>
      </c>
      <c r="AA150">
        <f t="shared" si="38"/>
        <v>3.974709610313103</v>
      </c>
      <c r="AC150">
        <f t="shared" si="39"/>
        <v>0.53891758045255755</v>
      </c>
      <c r="AD150">
        <f t="shared" si="39"/>
        <v>1.1876369324205622</v>
      </c>
      <c r="AE150">
        <f t="shared" si="39"/>
        <v>1.5761440924625021</v>
      </c>
      <c r="AF150">
        <f t="shared" si="39"/>
        <v>3.1905325879546886</v>
      </c>
    </row>
    <row r="151" spans="2:32" x14ac:dyDescent="0.3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2.3738588548918231E-3</v>
      </c>
      <c r="V151">
        <f t="shared" si="40"/>
        <v>4.7315963037446718</v>
      </c>
      <c r="W151">
        <f t="shared" si="41"/>
        <v>2.3738588548916084E-3</v>
      </c>
      <c r="X151">
        <f t="shared" si="38"/>
        <v>0.53891758045255755</v>
      </c>
      <c r="Y151">
        <f t="shared" si="38"/>
        <v>1.1876369324205622</v>
      </c>
      <c r="Z151">
        <f t="shared" si="38"/>
        <v>1.5764271079257135</v>
      </c>
      <c r="AA151">
        <f t="shared" si="38"/>
        <v>3.974709610313103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3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2.5771085032618795E-3</v>
      </c>
      <c r="V152">
        <f t="shared" si="40"/>
        <v>4.7341734122479338</v>
      </c>
      <c r="W152">
        <f t="shared" si="41"/>
        <v>4.9509673581535907E-3</v>
      </c>
      <c r="X152">
        <f t="shared" ref="X152:AA167" si="42">X151+IF(AC152&gt;AC151,AC152-AC151,0)</f>
        <v>0.53891758045255755</v>
      </c>
      <c r="Y152">
        <f t="shared" si="42"/>
        <v>1.1876369324205622</v>
      </c>
      <c r="Z152">
        <f t="shared" si="42"/>
        <v>1.5764271079257135</v>
      </c>
      <c r="AA152">
        <f t="shared" si="42"/>
        <v>3.974709610313103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3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2.8084008479861964E-3</v>
      </c>
      <c r="V153">
        <f t="shared" si="40"/>
        <v>4.7369818130959196</v>
      </c>
      <c r="W153">
        <f t="shared" si="41"/>
        <v>7.7593682061394276E-3</v>
      </c>
      <c r="X153">
        <f t="shared" si="42"/>
        <v>0.53891758045255755</v>
      </c>
      <c r="Y153">
        <f t="shared" si="42"/>
        <v>1.1876369324205622</v>
      </c>
      <c r="Z153">
        <f t="shared" si="42"/>
        <v>1.5764271079257135</v>
      </c>
      <c r="AA153">
        <f t="shared" si="42"/>
        <v>3.974709610313103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3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3.0735219832671162E-3</v>
      </c>
      <c r="V154">
        <f t="shared" si="40"/>
        <v>4.7400553350791865</v>
      </c>
      <c r="W154">
        <f t="shared" si="41"/>
        <v>1.0832890189406363E-2</v>
      </c>
      <c r="X154">
        <f t="shared" si="42"/>
        <v>0.53891758045255755</v>
      </c>
      <c r="Y154">
        <f t="shared" si="42"/>
        <v>1.1876369324205622</v>
      </c>
      <c r="Z154">
        <f t="shared" si="42"/>
        <v>1.5764271079257135</v>
      </c>
      <c r="AA154">
        <f t="shared" si="42"/>
        <v>3.974709610313103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3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3.379963360524361E-3</v>
      </c>
      <c r="V155">
        <f t="shared" si="40"/>
        <v>4.743435298439711</v>
      </c>
      <c r="W155">
        <f t="shared" si="41"/>
        <v>1.4212853549930848E-2</v>
      </c>
      <c r="X155">
        <f t="shared" si="42"/>
        <v>0.53891758045255755</v>
      </c>
      <c r="Y155">
        <f t="shared" si="42"/>
        <v>1.1876369324205622</v>
      </c>
      <c r="Z155">
        <f t="shared" si="42"/>
        <v>1.5764271079257135</v>
      </c>
      <c r="AA155">
        <f t="shared" si="42"/>
        <v>3.974709610313103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3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3.7376179178777061E-3</v>
      </c>
      <c r="V156">
        <f t="shared" si="40"/>
        <v>4.7471729163575889</v>
      </c>
      <c r="W156">
        <f t="shared" si="41"/>
        <v>1.7950471467808704E-2</v>
      </c>
      <c r="X156">
        <f t="shared" si="42"/>
        <v>0.53891758045255755</v>
      </c>
      <c r="Y156">
        <f t="shared" si="42"/>
        <v>1.1876369324205622</v>
      </c>
      <c r="Z156">
        <f t="shared" si="42"/>
        <v>1.5764271079257135</v>
      </c>
      <c r="AA156">
        <f t="shared" si="42"/>
        <v>3.974709610313103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3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4.1598606653432766E-3</v>
      </c>
      <c r="V157">
        <f t="shared" si="40"/>
        <v>4.7513327770229319</v>
      </c>
      <c r="W157">
        <f t="shared" si="41"/>
        <v>2.2110332133151722E-2</v>
      </c>
      <c r="X157">
        <f t="shared" si="42"/>
        <v>0.53891758045255755</v>
      </c>
      <c r="Y157">
        <f t="shared" si="42"/>
        <v>1.1876369324205622</v>
      </c>
      <c r="Z157">
        <f t="shared" si="42"/>
        <v>1.5764271079257135</v>
      </c>
      <c r="AA157">
        <f t="shared" si="42"/>
        <v>3.974709610313103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3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4.6652960857482152E-3</v>
      </c>
      <c r="V158">
        <f t="shared" si="40"/>
        <v>4.7559980731086799</v>
      </c>
      <c r="W158">
        <f t="shared" si="41"/>
        <v>2.6775628218899783E-2</v>
      </c>
      <c r="X158">
        <f t="shared" si="42"/>
        <v>0.53891758045255755</v>
      </c>
      <c r="Y158">
        <f t="shared" si="42"/>
        <v>1.1876369324205622</v>
      </c>
      <c r="Z158">
        <f t="shared" si="42"/>
        <v>1.5764271079257135</v>
      </c>
      <c r="AA158">
        <f t="shared" si="42"/>
        <v>3.974709610313103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3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5.2807277420661887E-3</v>
      </c>
      <c r="V159">
        <f t="shared" si="40"/>
        <v>4.7612788008507465</v>
      </c>
      <c r="W159">
        <f t="shared" si="41"/>
        <v>3.2056355960966343E-2</v>
      </c>
      <c r="X159">
        <f t="shared" si="42"/>
        <v>0.53891758045255755</v>
      </c>
      <c r="Y159">
        <f t="shared" si="42"/>
        <v>1.1876369324205622</v>
      </c>
      <c r="Z159">
        <f t="shared" si="42"/>
        <v>1.5764271079257135</v>
      </c>
      <c r="AA159">
        <f t="shared" si="42"/>
        <v>3.974709610313103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3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6.0465256259582241E-3</v>
      </c>
      <c r="V160">
        <f t="shared" si="40"/>
        <v>4.7673253264767048</v>
      </c>
      <c r="W160">
        <f t="shared" si="41"/>
        <v>3.8102881586924653E-2</v>
      </c>
      <c r="X160">
        <f t="shared" si="42"/>
        <v>0.53891758045255755</v>
      </c>
      <c r="Y160">
        <f t="shared" si="42"/>
        <v>1.1876369324205622</v>
      </c>
      <c r="Z160">
        <f t="shared" si="42"/>
        <v>1.5764271079257135</v>
      </c>
      <c r="AA160">
        <f t="shared" si="42"/>
        <v>3.974709610313103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3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7.0271194723982786E-3</v>
      </c>
      <c r="V161">
        <f t="shared" si="40"/>
        <v>4.7743524459491029</v>
      </c>
      <c r="W161">
        <f t="shared" si="41"/>
        <v>4.5130001059322744E-2</v>
      </c>
      <c r="X161">
        <f t="shared" si="42"/>
        <v>0.53891758045255755</v>
      </c>
      <c r="Y161">
        <f t="shared" si="42"/>
        <v>1.1876369324205622</v>
      </c>
      <c r="Z161">
        <f t="shared" si="42"/>
        <v>1.5764271079257135</v>
      </c>
      <c r="AA161">
        <f t="shared" si="42"/>
        <v>3.9747989011334734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8.9290820370612012E-5</v>
      </c>
    </row>
    <row r="162" spans="2:32" x14ac:dyDescent="0.3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8.3337566734712817E-3</v>
      </c>
      <c r="V162">
        <f t="shared" si="40"/>
        <v>4.7826862026225738</v>
      </c>
      <c r="W162">
        <f t="shared" si="41"/>
        <v>5.346375773279366E-2</v>
      </c>
      <c r="X162">
        <f t="shared" si="42"/>
        <v>0.53891758045255755</v>
      </c>
      <c r="Y162">
        <f t="shared" si="42"/>
        <v>1.1876369324205622</v>
      </c>
      <c r="Z162">
        <f t="shared" si="42"/>
        <v>1.5764271079257135</v>
      </c>
      <c r="AA162">
        <f t="shared" si="42"/>
        <v>3.9754476632219675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7.3805290886482899E-4</v>
      </c>
    </row>
    <row r="163" spans="2:32" x14ac:dyDescent="0.3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1.018154251809505E-2</v>
      </c>
      <c r="V163">
        <f t="shared" si="40"/>
        <v>4.7928677451406685</v>
      </c>
      <c r="W163">
        <f t="shared" si="41"/>
        <v>6.3645300250888326E-2</v>
      </c>
      <c r="X163">
        <f t="shared" si="42"/>
        <v>0.53891758045255755</v>
      </c>
      <c r="Y163">
        <f t="shared" si="42"/>
        <v>1.1876369324205622</v>
      </c>
      <c r="Z163">
        <f t="shared" si="42"/>
        <v>1.5764271079257135</v>
      </c>
      <c r="AA163">
        <f t="shared" si="42"/>
        <v>3.9770063828150612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2.2967725019587102E-3</v>
      </c>
    </row>
    <row r="164" spans="2:32" x14ac:dyDescent="0.3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1.3067539936294066E-2</v>
      </c>
      <c r="V164">
        <f t="shared" si="40"/>
        <v>4.8059352850769628</v>
      </c>
      <c r="W164">
        <f t="shared" si="41"/>
        <v>7.6712840187182607E-2</v>
      </c>
      <c r="X164">
        <f t="shared" si="42"/>
        <v>0.53891758045255755</v>
      </c>
      <c r="Y164">
        <f t="shared" si="42"/>
        <v>1.1876369324205622</v>
      </c>
      <c r="Z164">
        <f t="shared" si="42"/>
        <v>1.5764271079257135</v>
      </c>
      <c r="AA164">
        <f t="shared" si="42"/>
        <v>3.9800790979623395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5.3694876492369568E-3</v>
      </c>
    </row>
    <row r="165" spans="2:32" x14ac:dyDescent="0.3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1.8596649639500147E-2</v>
      </c>
      <c r="V165">
        <f t="shared" si="40"/>
        <v>4.8245319347164628</v>
      </c>
      <c r="W165">
        <f t="shared" si="41"/>
        <v>9.5309489826682636E-2</v>
      </c>
      <c r="X165">
        <f t="shared" si="42"/>
        <v>0.53891758045255755</v>
      </c>
      <c r="Y165">
        <f t="shared" si="42"/>
        <v>1.1876369324205622</v>
      </c>
      <c r="Z165">
        <f t="shared" si="42"/>
        <v>1.5764271079257135</v>
      </c>
      <c r="AA165">
        <f t="shared" si="42"/>
        <v>3.9861937336404063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1.1484123327303633E-2</v>
      </c>
    </row>
    <row r="166" spans="2:32" x14ac:dyDescent="0.3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5.6376944998424931E-2</v>
      </c>
      <c r="V166">
        <f t="shared" si="40"/>
        <v>4.8809088797148874</v>
      </c>
      <c r="W166">
        <f t="shared" si="41"/>
        <v>0.15168643482510724</v>
      </c>
      <c r="X166">
        <f t="shared" si="42"/>
        <v>0.53891758045255755</v>
      </c>
      <c r="Y166">
        <f t="shared" si="42"/>
        <v>1.1876369324205622</v>
      </c>
      <c r="Z166">
        <f t="shared" si="42"/>
        <v>1.5764271079257135</v>
      </c>
      <c r="AA166">
        <f t="shared" si="42"/>
        <v>4.013738386201914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3.9028775888811103E-2</v>
      </c>
    </row>
    <row r="167" spans="2:32" x14ac:dyDescent="0.3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2.8052042295497022E-2</v>
      </c>
      <c r="V167">
        <f t="shared" si="40"/>
        <v>4.908960922010384</v>
      </c>
      <c r="W167">
        <f t="shared" si="41"/>
        <v>0.17973847712060387</v>
      </c>
      <c r="X167">
        <f t="shared" si="42"/>
        <v>0.53891758045255755</v>
      </c>
      <c r="Y167">
        <f t="shared" si="42"/>
        <v>1.1876369324205622</v>
      </c>
      <c r="Z167">
        <f t="shared" si="42"/>
        <v>1.5764271079257135</v>
      </c>
      <c r="AA167">
        <f t="shared" si="42"/>
        <v>4.0309753568365831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5.6265746523480119E-2</v>
      </c>
    </row>
    <row r="168" spans="2:32" x14ac:dyDescent="0.3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1.1380126041263922E-2</v>
      </c>
      <c r="V168">
        <f t="shared" si="40"/>
        <v>4.9203410480516476</v>
      </c>
      <c r="W168">
        <f t="shared" si="41"/>
        <v>0.19111860316186746</v>
      </c>
      <c r="X168">
        <f t="shared" ref="X168:AA183" si="45">X167+IF(AC168&gt;AC167,AC168-AC167,0)</f>
        <v>0.53891758045255755</v>
      </c>
      <c r="Y168">
        <f t="shared" si="45"/>
        <v>1.1876369324205622</v>
      </c>
      <c r="Z168">
        <f t="shared" si="45"/>
        <v>1.5764271079257135</v>
      </c>
      <c r="AA168">
        <f t="shared" si="45"/>
        <v>4.0384562245602362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6.3746614247133265E-2</v>
      </c>
    </row>
    <row r="169" spans="2:32" x14ac:dyDescent="0.3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7.5714370545544142E-3</v>
      </c>
      <c r="V169">
        <f t="shared" si="40"/>
        <v>4.9279124851062024</v>
      </c>
      <c r="W169">
        <f t="shared" si="41"/>
        <v>0.19869004021642223</v>
      </c>
      <c r="X169">
        <f t="shared" si="45"/>
        <v>0.53891758045255755</v>
      </c>
      <c r="Y169">
        <f t="shared" si="45"/>
        <v>1.1876369324205622</v>
      </c>
      <c r="Z169">
        <f t="shared" si="45"/>
        <v>1.5764271079257135</v>
      </c>
      <c r="AA169">
        <f t="shared" si="45"/>
        <v>4.0435692354714359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6.8859625158332605E-2</v>
      </c>
    </row>
    <row r="170" spans="2:32" x14ac:dyDescent="0.3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5.5999278304455129E-3</v>
      </c>
      <c r="V170">
        <f t="shared" si="40"/>
        <v>4.9335124129366479</v>
      </c>
      <c r="W170">
        <f t="shared" si="41"/>
        <v>0.20428996804686772</v>
      </c>
      <c r="X170">
        <f t="shared" si="45"/>
        <v>0.53891758045255755</v>
      </c>
      <c r="Y170">
        <f t="shared" si="45"/>
        <v>1.1876369324205622</v>
      </c>
      <c r="Z170">
        <f t="shared" si="45"/>
        <v>1.5764271079257135</v>
      </c>
      <c r="AA170">
        <f t="shared" si="45"/>
        <v>4.047416039382802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7.2706429069699097E-2</v>
      </c>
    </row>
    <row r="171" spans="2:32" x14ac:dyDescent="0.3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4.3705698472806592E-3</v>
      </c>
      <c r="V171">
        <f t="shared" si="40"/>
        <v>4.9378829827839281</v>
      </c>
      <c r="W171">
        <f t="shared" si="41"/>
        <v>0.20866053789414796</v>
      </c>
      <c r="X171">
        <f t="shared" si="45"/>
        <v>0.53891758045255755</v>
      </c>
      <c r="Y171">
        <f t="shared" si="45"/>
        <v>1.1876369324205622</v>
      </c>
      <c r="Z171">
        <f t="shared" si="45"/>
        <v>1.5764271079257135</v>
      </c>
      <c r="AA171">
        <f t="shared" si="45"/>
        <v>4.050455030378588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7.5745420065485236E-2</v>
      </c>
    </row>
    <row r="172" spans="2:32" x14ac:dyDescent="0.3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3.5290711331631224E-3</v>
      </c>
      <c r="V172">
        <f t="shared" si="40"/>
        <v>4.9414120539170909</v>
      </c>
      <c r="W172">
        <f t="shared" si="41"/>
        <v>0.21218960902731077</v>
      </c>
      <c r="X172">
        <f t="shared" si="45"/>
        <v>0.53891758045255755</v>
      </c>
      <c r="Y172">
        <f t="shared" si="45"/>
        <v>1.1876369324205622</v>
      </c>
      <c r="Z172">
        <f t="shared" si="45"/>
        <v>1.5764271079257135</v>
      </c>
      <c r="AA172">
        <f t="shared" si="45"/>
        <v>4.0529315239667802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7.8221913653677352E-2</v>
      </c>
    </row>
    <row r="173" spans="2:32" x14ac:dyDescent="0.3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2.9189314055499704E-3</v>
      </c>
      <c r="V173">
        <f t="shared" si="40"/>
        <v>4.9443309853226411</v>
      </c>
      <c r="W173">
        <f t="shared" si="41"/>
        <v>0.21510854043286098</v>
      </c>
      <c r="X173">
        <f t="shared" si="45"/>
        <v>0.53891758045255755</v>
      </c>
      <c r="Y173">
        <f t="shared" si="45"/>
        <v>1.1876369324205622</v>
      </c>
      <c r="Z173">
        <f t="shared" si="45"/>
        <v>1.5764271079257135</v>
      </c>
      <c r="AA173">
        <f t="shared" si="45"/>
        <v>4.0549946937127732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8.0285083399670679E-2</v>
      </c>
    </row>
    <row r="174" spans="2:32" x14ac:dyDescent="0.3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2.4585938356741005E-3</v>
      </c>
      <c r="V174">
        <f t="shared" si="40"/>
        <v>4.946789579158315</v>
      </c>
      <c r="W174">
        <f t="shared" si="41"/>
        <v>0.2175671342685348</v>
      </c>
      <c r="X174">
        <f t="shared" si="45"/>
        <v>0.53891758045255755</v>
      </c>
      <c r="Y174">
        <f t="shared" si="45"/>
        <v>1.1876369324205622</v>
      </c>
      <c r="Z174">
        <f t="shared" si="45"/>
        <v>1.5764271079257135</v>
      </c>
      <c r="AA174">
        <f t="shared" si="45"/>
        <v>4.0567426640202253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8.2033053707122466E-2</v>
      </c>
    </row>
    <row r="175" spans="2:32" x14ac:dyDescent="0.3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4.946789579158315</v>
      </c>
      <c r="W175">
        <f t="shared" si="41"/>
        <v>0</v>
      </c>
      <c r="X175">
        <f t="shared" si="45"/>
        <v>0.53891758045255755</v>
      </c>
      <c r="Y175">
        <f t="shared" si="45"/>
        <v>1.1876369324205622</v>
      </c>
      <c r="Z175">
        <f t="shared" si="45"/>
        <v>1.5764271079257135</v>
      </c>
      <c r="AA175">
        <f t="shared" si="45"/>
        <v>4.0567426640202253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3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4.946789579158315</v>
      </c>
      <c r="W176">
        <f t="shared" si="41"/>
        <v>0</v>
      </c>
      <c r="X176">
        <f t="shared" si="45"/>
        <v>0.53891758045255755</v>
      </c>
      <c r="Y176">
        <f t="shared" si="45"/>
        <v>1.1876369324205622</v>
      </c>
      <c r="Z176">
        <f t="shared" si="45"/>
        <v>1.5764271079257135</v>
      </c>
      <c r="AA176">
        <f t="shared" si="45"/>
        <v>4.0567426640202253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3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4.946789579158315</v>
      </c>
      <c r="W177">
        <f t="shared" si="41"/>
        <v>0</v>
      </c>
      <c r="X177">
        <f t="shared" si="45"/>
        <v>0.53891758045255755</v>
      </c>
      <c r="Y177">
        <f t="shared" si="45"/>
        <v>1.1876369324205622</v>
      </c>
      <c r="Z177">
        <f t="shared" si="45"/>
        <v>1.5764271079257135</v>
      </c>
      <c r="AA177">
        <f t="shared" si="45"/>
        <v>4.0567426640202253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3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4.946789579158315</v>
      </c>
      <c r="W178">
        <f t="shared" si="41"/>
        <v>0</v>
      </c>
      <c r="X178">
        <f t="shared" si="45"/>
        <v>0.53891758045255755</v>
      </c>
      <c r="Y178">
        <f t="shared" si="45"/>
        <v>1.1876369324205622</v>
      </c>
      <c r="Z178">
        <f t="shared" si="45"/>
        <v>1.5764271079257135</v>
      </c>
      <c r="AA178">
        <f t="shared" si="45"/>
        <v>4.0567426640202253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3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4.946789579158315</v>
      </c>
      <c r="W179">
        <f t="shared" si="41"/>
        <v>0</v>
      </c>
      <c r="X179">
        <f t="shared" si="45"/>
        <v>0.53891758045255755</v>
      </c>
      <c r="Y179">
        <f t="shared" si="45"/>
        <v>1.1876369324205622</v>
      </c>
      <c r="Z179">
        <f t="shared" si="45"/>
        <v>1.5764271079257135</v>
      </c>
      <c r="AA179">
        <f t="shared" si="45"/>
        <v>4.0567426640202253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3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4.946789579158315</v>
      </c>
      <c r="W180">
        <f t="shared" si="41"/>
        <v>0</v>
      </c>
      <c r="X180">
        <f t="shared" si="45"/>
        <v>0.53891758045255755</v>
      </c>
      <c r="Y180">
        <f t="shared" si="45"/>
        <v>1.1876369324205622</v>
      </c>
      <c r="Z180">
        <f t="shared" si="45"/>
        <v>1.5764271079257135</v>
      </c>
      <c r="AA180">
        <f t="shared" si="45"/>
        <v>4.0567426640202253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3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4.946789579158315</v>
      </c>
      <c r="W181">
        <f t="shared" si="41"/>
        <v>0</v>
      </c>
      <c r="X181">
        <f t="shared" si="45"/>
        <v>0.53891758045255755</v>
      </c>
      <c r="Y181">
        <f t="shared" si="45"/>
        <v>1.1876369324205622</v>
      </c>
      <c r="Z181">
        <f t="shared" si="45"/>
        <v>1.5764271079257135</v>
      </c>
      <c r="AA181">
        <f t="shared" si="45"/>
        <v>4.0567426640202253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3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4.946789579158315</v>
      </c>
      <c r="W182">
        <f t="shared" si="41"/>
        <v>0</v>
      </c>
      <c r="X182">
        <f t="shared" si="45"/>
        <v>0.53891758045255755</v>
      </c>
      <c r="Y182">
        <f t="shared" si="45"/>
        <v>1.1876369324205622</v>
      </c>
      <c r="Z182">
        <f t="shared" si="45"/>
        <v>1.5764271079257135</v>
      </c>
      <c r="AA182">
        <f t="shared" si="45"/>
        <v>4.0567426640202253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3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4.946789579158315</v>
      </c>
      <c r="W183">
        <f t="shared" si="41"/>
        <v>0</v>
      </c>
      <c r="X183">
        <f t="shared" si="45"/>
        <v>0.53891758045255755</v>
      </c>
      <c r="Y183">
        <f t="shared" si="45"/>
        <v>1.1876369324205622</v>
      </c>
      <c r="Z183">
        <f t="shared" si="45"/>
        <v>1.5764271079257135</v>
      </c>
      <c r="AA183">
        <f t="shared" si="45"/>
        <v>4.0567426640202253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3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4.946789579158315</v>
      </c>
      <c r="W184">
        <f t="shared" si="41"/>
        <v>0</v>
      </c>
      <c r="X184">
        <f t="shared" ref="X184:AA199" si="47">X183+IF(AC184&gt;AC183,AC184-AC183,0)</f>
        <v>0.53891758045255755</v>
      </c>
      <c r="Y184">
        <f t="shared" si="47"/>
        <v>1.1876369324205622</v>
      </c>
      <c r="Z184">
        <f t="shared" si="47"/>
        <v>1.5764271079257135</v>
      </c>
      <c r="AA184">
        <f t="shared" si="47"/>
        <v>4.0567426640202253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3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4.946789579158315</v>
      </c>
      <c r="W185">
        <f t="shared" si="41"/>
        <v>0</v>
      </c>
      <c r="X185">
        <f t="shared" si="47"/>
        <v>0.53891758045255755</v>
      </c>
      <c r="Y185">
        <f t="shared" si="47"/>
        <v>1.1876369324205622</v>
      </c>
      <c r="Z185">
        <f t="shared" si="47"/>
        <v>1.5764271079257135</v>
      </c>
      <c r="AA185">
        <f t="shared" si="47"/>
        <v>4.0567426640202253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3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4.946789579158315</v>
      </c>
      <c r="W186">
        <f t="shared" si="41"/>
        <v>0</v>
      </c>
      <c r="X186">
        <f t="shared" si="47"/>
        <v>0.53891758045255755</v>
      </c>
      <c r="Y186">
        <f t="shared" si="47"/>
        <v>1.1876369324205622</v>
      </c>
      <c r="Z186">
        <f t="shared" si="47"/>
        <v>1.5764271079257135</v>
      </c>
      <c r="AA186">
        <f t="shared" si="47"/>
        <v>4.0567426640202253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3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4.946789579158315</v>
      </c>
      <c r="W187">
        <f t="shared" si="41"/>
        <v>0</v>
      </c>
      <c r="X187">
        <f t="shared" si="47"/>
        <v>0.53891758045255755</v>
      </c>
      <c r="Y187">
        <f t="shared" si="47"/>
        <v>1.1876369324205622</v>
      </c>
      <c r="Z187">
        <f t="shared" si="47"/>
        <v>1.5764271079257135</v>
      </c>
      <c r="AA187">
        <f t="shared" si="47"/>
        <v>4.0567426640202253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3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4.946789579158315</v>
      </c>
      <c r="W188">
        <f t="shared" si="41"/>
        <v>0</v>
      </c>
      <c r="X188">
        <f t="shared" si="47"/>
        <v>0.53891758045255755</v>
      </c>
      <c r="Y188">
        <f t="shared" si="47"/>
        <v>1.1876369324205622</v>
      </c>
      <c r="Z188">
        <f t="shared" si="47"/>
        <v>1.5764271079257135</v>
      </c>
      <c r="AA188">
        <f t="shared" si="47"/>
        <v>4.0567426640202253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3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4.946789579158315</v>
      </c>
      <c r="W189">
        <f t="shared" si="41"/>
        <v>0</v>
      </c>
      <c r="X189">
        <f t="shared" si="47"/>
        <v>0.53891758045255755</v>
      </c>
      <c r="Y189">
        <f t="shared" si="47"/>
        <v>1.1876369324205622</v>
      </c>
      <c r="Z189">
        <f t="shared" si="47"/>
        <v>1.5764271079257135</v>
      </c>
      <c r="AA189">
        <f t="shared" si="47"/>
        <v>4.0567426640202253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3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4.946789579158315</v>
      </c>
      <c r="W190">
        <f t="shared" si="41"/>
        <v>0</v>
      </c>
      <c r="X190">
        <f t="shared" si="47"/>
        <v>0.53891758045255755</v>
      </c>
      <c r="Y190">
        <f t="shared" si="47"/>
        <v>1.1876369324205622</v>
      </c>
      <c r="Z190">
        <f t="shared" si="47"/>
        <v>1.5764271079257135</v>
      </c>
      <c r="AA190">
        <f t="shared" si="47"/>
        <v>4.0567426640202253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3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4.946789579158315</v>
      </c>
      <c r="W191">
        <f t="shared" si="41"/>
        <v>0</v>
      </c>
      <c r="X191">
        <f t="shared" si="47"/>
        <v>0.53891758045255755</v>
      </c>
      <c r="Y191">
        <f t="shared" si="47"/>
        <v>1.1876369324205622</v>
      </c>
      <c r="Z191">
        <f t="shared" si="47"/>
        <v>1.5764271079257135</v>
      </c>
      <c r="AA191">
        <f t="shared" si="47"/>
        <v>4.0567426640202253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3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4.946789579158315</v>
      </c>
      <c r="W192">
        <f t="shared" si="41"/>
        <v>0</v>
      </c>
      <c r="X192">
        <f t="shared" si="47"/>
        <v>0.53891758045255755</v>
      </c>
      <c r="Y192">
        <f t="shared" si="47"/>
        <v>1.1876369324205622</v>
      </c>
      <c r="Z192">
        <f t="shared" si="47"/>
        <v>1.5764271079257135</v>
      </c>
      <c r="AA192">
        <f t="shared" si="47"/>
        <v>4.0567426640202253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3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4.946789579158315</v>
      </c>
      <c r="W193">
        <f t="shared" si="41"/>
        <v>0</v>
      </c>
      <c r="X193">
        <f t="shared" si="47"/>
        <v>0.53891758045255755</v>
      </c>
      <c r="Y193">
        <f t="shared" si="47"/>
        <v>1.1876369324205622</v>
      </c>
      <c r="Z193">
        <f t="shared" si="47"/>
        <v>1.5764271079257135</v>
      </c>
      <c r="AA193">
        <f t="shared" si="47"/>
        <v>4.0567426640202253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3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4.946789579158315</v>
      </c>
      <c r="W194">
        <f t="shared" si="41"/>
        <v>0</v>
      </c>
      <c r="X194">
        <f t="shared" si="47"/>
        <v>0.53891758045255755</v>
      </c>
      <c r="Y194">
        <f t="shared" si="47"/>
        <v>1.1876369324205622</v>
      </c>
      <c r="Z194">
        <f t="shared" si="47"/>
        <v>1.5764271079257135</v>
      </c>
      <c r="AA194">
        <f t="shared" si="47"/>
        <v>4.0567426640202253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3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4.946789579158315</v>
      </c>
      <c r="W195">
        <f t="shared" si="41"/>
        <v>0</v>
      </c>
      <c r="X195">
        <f t="shared" si="47"/>
        <v>0.53891758045255755</v>
      </c>
      <c r="Y195">
        <f t="shared" si="47"/>
        <v>1.1876369324205622</v>
      </c>
      <c r="Z195">
        <f t="shared" si="47"/>
        <v>1.5764271079257135</v>
      </c>
      <c r="AA195">
        <f t="shared" si="47"/>
        <v>4.0567426640202253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3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4.946789579158315</v>
      </c>
      <c r="W196">
        <f t="shared" si="41"/>
        <v>0</v>
      </c>
      <c r="X196">
        <f t="shared" si="47"/>
        <v>0.53891758045255755</v>
      </c>
      <c r="Y196">
        <f t="shared" si="47"/>
        <v>1.1876369324205622</v>
      </c>
      <c r="Z196">
        <f t="shared" si="47"/>
        <v>1.5764271079257135</v>
      </c>
      <c r="AA196">
        <f t="shared" si="47"/>
        <v>4.0567426640202253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3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4.946789579158315</v>
      </c>
      <c r="W197">
        <f t="shared" si="41"/>
        <v>0</v>
      </c>
      <c r="X197">
        <f t="shared" si="47"/>
        <v>0.53891758045255755</v>
      </c>
      <c r="Y197">
        <f t="shared" si="47"/>
        <v>1.1876369324205622</v>
      </c>
      <c r="Z197">
        <f t="shared" si="47"/>
        <v>1.5764271079257135</v>
      </c>
      <c r="AA197">
        <f t="shared" si="47"/>
        <v>4.0567426640202253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3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4.946789579158315</v>
      </c>
      <c r="W198">
        <f t="shared" si="41"/>
        <v>0</v>
      </c>
      <c r="X198">
        <f t="shared" si="47"/>
        <v>0.53891758045255755</v>
      </c>
      <c r="Y198">
        <f t="shared" si="47"/>
        <v>1.1876369324205622</v>
      </c>
      <c r="Z198">
        <f t="shared" si="47"/>
        <v>1.5764271079257135</v>
      </c>
      <c r="AA198">
        <f t="shared" si="47"/>
        <v>4.0567426640202253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3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8.3709759619869442E-3</v>
      </c>
      <c r="V199">
        <f t="shared" si="40"/>
        <v>4.955160555120302</v>
      </c>
      <c r="W199">
        <f t="shared" si="41"/>
        <v>8.3709759619869928E-3</v>
      </c>
      <c r="X199">
        <f t="shared" si="47"/>
        <v>0.53891758045255755</v>
      </c>
      <c r="Y199">
        <f t="shared" si="47"/>
        <v>1.1876369324205622</v>
      </c>
      <c r="Z199">
        <f t="shared" si="47"/>
        <v>1.5764271079257135</v>
      </c>
      <c r="AA199">
        <f t="shared" si="47"/>
        <v>4.0567426640202253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3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9.0876984062392471E-3</v>
      </c>
      <c r="V200">
        <f t="shared" si="40"/>
        <v>4.9642482535265415</v>
      </c>
      <c r="W200">
        <f t="shared" si="41"/>
        <v>1.7458674368226568E-2</v>
      </c>
      <c r="X200">
        <f t="shared" ref="X200:AA215" si="52">X199+IF(AC200&gt;AC199,AC200-AC199,0)</f>
        <v>0.53891758045255755</v>
      </c>
      <c r="Y200">
        <f t="shared" si="52"/>
        <v>1.1876369324205622</v>
      </c>
      <c r="Z200">
        <f t="shared" si="52"/>
        <v>1.5764271079257135</v>
      </c>
      <c r="AA200">
        <f t="shared" si="52"/>
        <v>4.0567426640202253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3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9.9033082534249941E-3</v>
      </c>
      <c r="V201">
        <f t="shared" ref="V201:V246" si="54">U201+V200</f>
        <v>4.9741515617799665</v>
      </c>
      <c r="W201">
        <f t="shared" si="41"/>
        <v>2.736198262165157E-2</v>
      </c>
      <c r="X201">
        <f t="shared" si="52"/>
        <v>0.53891758045255755</v>
      </c>
      <c r="Y201">
        <f t="shared" si="52"/>
        <v>1.1876369324205622</v>
      </c>
      <c r="Z201">
        <f t="shared" si="52"/>
        <v>1.5764271079257135</v>
      </c>
      <c r="AA201">
        <f t="shared" si="52"/>
        <v>4.0567426640202253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3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1.0838209098889289E-2</v>
      </c>
      <c r="V202">
        <f t="shared" si="54"/>
        <v>4.9849897708788555</v>
      </c>
      <c r="W202">
        <f t="shared" si="41"/>
        <v>3.8200191720540566E-2</v>
      </c>
      <c r="X202">
        <f t="shared" si="52"/>
        <v>0.53891758045255755</v>
      </c>
      <c r="Y202">
        <f t="shared" si="52"/>
        <v>1.1876369324205622</v>
      </c>
      <c r="Z202">
        <f t="shared" si="52"/>
        <v>1.5764271079257135</v>
      </c>
      <c r="AA202">
        <f t="shared" si="52"/>
        <v>4.0567426640202253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3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1.1918818166059572E-2</v>
      </c>
      <c r="V203">
        <f t="shared" si="54"/>
        <v>4.9969085890449154</v>
      </c>
      <c r="W203">
        <f t="shared" si="41"/>
        <v>5.0119009886600452E-2</v>
      </c>
      <c r="X203">
        <f t="shared" si="52"/>
        <v>0.53891758045255755</v>
      </c>
      <c r="Y203">
        <f t="shared" si="52"/>
        <v>1.1876369324205622</v>
      </c>
      <c r="Z203">
        <f t="shared" si="52"/>
        <v>1.5764271079257135</v>
      </c>
      <c r="AA203">
        <f t="shared" si="52"/>
        <v>4.0571482229630771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4.0555894285178252E-4</v>
      </c>
    </row>
    <row r="204" spans="2:32" x14ac:dyDescent="0.3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1.3180021078831893E-2</v>
      </c>
      <c r="V204">
        <f t="shared" si="54"/>
        <v>5.0100886101237476</v>
      </c>
      <c r="W204">
        <f t="shared" si="41"/>
        <v>6.3299030965432657E-2</v>
      </c>
      <c r="X204">
        <f t="shared" si="52"/>
        <v>0.53891758045255755</v>
      </c>
      <c r="Y204">
        <f t="shared" si="52"/>
        <v>1.1876369324205622</v>
      </c>
      <c r="Z204">
        <f t="shared" si="52"/>
        <v>1.5764271079257135</v>
      </c>
      <c r="AA204">
        <f t="shared" si="52"/>
        <v>4.0589736947517183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2.2310307314934072E-3</v>
      </c>
    </row>
    <row r="205" spans="2:32" x14ac:dyDescent="0.3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1.4668982346210481E-2</v>
      </c>
      <c r="V205">
        <f t="shared" si="54"/>
        <v>5.0247575924699577</v>
      </c>
      <c r="W205">
        <f t="shared" si="41"/>
        <v>7.7968013311642714E-2</v>
      </c>
      <c r="X205">
        <f t="shared" si="52"/>
        <v>0.53891758045255755</v>
      </c>
      <c r="Y205">
        <f t="shared" si="52"/>
        <v>1.1876369324205622</v>
      </c>
      <c r="Z205">
        <f t="shared" si="52"/>
        <v>1.5764271079257135</v>
      </c>
      <c r="AA205">
        <f t="shared" si="52"/>
        <v>4.0624642941578601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5.7216301376348663E-3</v>
      </c>
    </row>
    <row r="206" spans="2:32" x14ac:dyDescent="0.3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1.6451307249743682E-2</v>
      </c>
      <c r="V206">
        <f t="shared" si="54"/>
        <v>5.0412088997197015</v>
      </c>
      <c r="W206">
        <f t="shared" si="41"/>
        <v>9.4419320561386577E-2</v>
      </c>
      <c r="X206">
        <f t="shared" si="52"/>
        <v>0.53891758045255755</v>
      </c>
      <c r="Y206">
        <f t="shared" si="52"/>
        <v>1.1876369324205622</v>
      </c>
      <c r="Z206">
        <f t="shared" si="52"/>
        <v>1.5764271079257135</v>
      </c>
      <c r="AA206">
        <f t="shared" si="52"/>
        <v>4.067893041929997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1.1150377909771806E-2</v>
      </c>
    </row>
    <row r="207" spans="2:32" x14ac:dyDescent="0.3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1.8621513616759691E-2</v>
      </c>
      <c r="V207">
        <f t="shared" si="54"/>
        <v>5.0598304133364609</v>
      </c>
      <c r="W207">
        <f t="shared" si="41"/>
        <v>0.11304083417814592</v>
      </c>
      <c r="X207">
        <f t="shared" si="52"/>
        <v>0.53891758045255755</v>
      </c>
      <c r="Y207">
        <f t="shared" si="52"/>
        <v>1.1876369324205622</v>
      </c>
      <c r="Z207">
        <f t="shared" si="52"/>
        <v>1.5764271079257135</v>
      </c>
      <c r="AA207">
        <f t="shared" si="52"/>
        <v>4.075621649117168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1.887898509694259E-2</v>
      </c>
    </row>
    <row r="208" spans="2:32" x14ac:dyDescent="0.3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2.1321958786273708E-2</v>
      </c>
      <c r="V208">
        <f t="shared" si="54"/>
        <v>5.0811523721227347</v>
      </c>
      <c r="W208">
        <f t="shared" ref="W208:W246" si="55">IF(R208-R207=1,V208-V207,V208-V207+W207)</f>
        <v>0.13436279296441977</v>
      </c>
      <c r="X208">
        <f t="shared" si="52"/>
        <v>0.53891758045255755</v>
      </c>
      <c r="Y208">
        <f t="shared" si="52"/>
        <v>1.1876369324205622</v>
      </c>
      <c r="Z208">
        <f t="shared" si="52"/>
        <v>1.5764271079257135</v>
      </c>
      <c r="AA208">
        <f t="shared" si="52"/>
        <v>4.0861449328553912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2.9402268835165835E-2</v>
      </c>
    </row>
    <row r="209" spans="2:32" x14ac:dyDescent="0.3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2.4779842350036E-2</v>
      </c>
      <c r="V209">
        <f t="shared" si="54"/>
        <v>5.1059322144727703</v>
      </c>
      <c r="W209">
        <f t="shared" si="55"/>
        <v>0.15914263531445538</v>
      </c>
      <c r="X209">
        <f t="shared" si="52"/>
        <v>0.53891758045255755</v>
      </c>
      <c r="Y209">
        <f t="shared" si="52"/>
        <v>1.1876369324205622</v>
      </c>
      <c r="Z209">
        <f t="shared" si="52"/>
        <v>1.5764271079257135</v>
      </c>
      <c r="AA209">
        <f t="shared" si="52"/>
        <v>4.1001693714642462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4.3426707444020711E-2</v>
      </c>
    </row>
    <row r="210" spans="2:32" x14ac:dyDescent="0.3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2.9387457743293429E-2</v>
      </c>
      <c r="V210">
        <f t="shared" si="54"/>
        <v>5.1353196722160641</v>
      </c>
      <c r="W210">
        <f t="shared" si="55"/>
        <v>0.18853009305774915</v>
      </c>
      <c r="X210">
        <f t="shared" si="52"/>
        <v>0.53891758045255755</v>
      </c>
      <c r="Y210">
        <f t="shared" si="52"/>
        <v>1.1876369324205622</v>
      </c>
      <c r="Z210">
        <f t="shared" si="52"/>
        <v>1.5764271079257135</v>
      </c>
      <c r="AA210">
        <f t="shared" si="52"/>
        <v>4.1187655241044681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6.2022860084242119E-2</v>
      </c>
    </row>
    <row r="211" spans="2:32" x14ac:dyDescent="0.3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3.5903334142756177E-2</v>
      </c>
      <c r="V211">
        <f t="shared" si="54"/>
        <v>5.1712230063588205</v>
      </c>
      <c r="W211">
        <f t="shared" si="55"/>
        <v>0.22443342720050552</v>
      </c>
      <c r="X211">
        <f t="shared" si="52"/>
        <v>0.53891758045255755</v>
      </c>
      <c r="Y211">
        <f t="shared" si="52"/>
        <v>1.1876369324205622</v>
      </c>
      <c r="Z211">
        <f t="shared" si="52"/>
        <v>1.5764271079257135</v>
      </c>
      <c r="AA211">
        <f t="shared" si="52"/>
        <v>4.1437051345174734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8.6962470497247743E-2</v>
      </c>
    </row>
    <row r="212" spans="2:32" x14ac:dyDescent="0.3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4.6080272406931647E-2</v>
      </c>
      <c r="V212">
        <f t="shared" si="54"/>
        <v>5.2173032787657521</v>
      </c>
      <c r="W212">
        <f t="shared" si="55"/>
        <v>0.2705136996074371</v>
      </c>
      <c r="X212">
        <f t="shared" si="52"/>
        <v>0.53891758045255755</v>
      </c>
      <c r="Y212">
        <f t="shared" si="52"/>
        <v>1.1876369324205622</v>
      </c>
      <c r="Z212">
        <f t="shared" si="52"/>
        <v>1.5764271079257135</v>
      </c>
      <c r="AA212">
        <f t="shared" si="52"/>
        <v>4.1783734541263939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0.12163079010616819</v>
      </c>
    </row>
    <row r="213" spans="2:32" x14ac:dyDescent="0.3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6.5577659255079371E-2</v>
      </c>
      <c r="V213">
        <f t="shared" si="54"/>
        <v>5.2828809380208313</v>
      </c>
      <c r="W213">
        <f t="shared" si="55"/>
        <v>0.33609135886251629</v>
      </c>
      <c r="X213">
        <f t="shared" si="52"/>
        <v>0.53891758045255755</v>
      </c>
      <c r="Y213">
        <f t="shared" si="52"/>
        <v>1.1876369324205622</v>
      </c>
      <c r="Z213">
        <f t="shared" si="52"/>
        <v>1.5764271079257135</v>
      </c>
      <c r="AA213">
        <f t="shared" si="52"/>
        <v>4.2313420051970017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0.17459934117677614</v>
      </c>
    </row>
    <row r="214" spans="2:32" x14ac:dyDescent="0.3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0.198802911310235</v>
      </c>
      <c r="V214">
        <f t="shared" si="54"/>
        <v>5.4816838493310662</v>
      </c>
      <c r="W214">
        <f t="shared" si="55"/>
        <v>0.53489427017275126</v>
      </c>
      <c r="X214">
        <f t="shared" si="52"/>
        <v>0.53891758045255755</v>
      </c>
      <c r="Y214">
        <f t="shared" si="52"/>
        <v>1.1876369324205622</v>
      </c>
      <c r="Z214">
        <f t="shared" si="52"/>
        <v>1.5769074475222071</v>
      </c>
      <c r="AA214">
        <f t="shared" si="52"/>
        <v>4.4063948390846086</v>
      </c>
      <c r="AC214">
        <f t="shared" si="53"/>
        <v>0</v>
      </c>
      <c r="AD214">
        <f t="shared" si="53"/>
        <v>0</v>
      </c>
      <c r="AE214">
        <f t="shared" si="53"/>
        <v>4.8033959649369486E-4</v>
      </c>
      <c r="AF214">
        <f t="shared" si="53"/>
        <v>0.34965217506438301</v>
      </c>
    </row>
    <row r="215" spans="2:32" x14ac:dyDescent="0.3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9.8920359673594624E-2</v>
      </c>
      <c r="V215">
        <f t="shared" si="54"/>
        <v>5.5806042090046608</v>
      </c>
      <c r="W215">
        <f t="shared" si="55"/>
        <v>0.63381462984634585</v>
      </c>
      <c r="X215">
        <f t="shared" si="52"/>
        <v>0.53891758045255755</v>
      </c>
      <c r="Y215">
        <f t="shared" si="52"/>
        <v>1.1876369324205622</v>
      </c>
      <c r="Z215">
        <f t="shared" si="52"/>
        <v>1.5832257470394917</v>
      </c>
      <c r="AA215">
        <f t="shared" si="52"/>
        <v>4.4979117009850524</v>
      </c>
      <c r="AC215">
        <f t="shared" si="53"/>
        <v>0</v>
      </c>
      <c r="AD215">
        <f t="shared" si="53"/>
        <v>0</v>
      </c>
      <c r="AE215">
        <f t="shared" si="53"/>
        <v>6.7986391137781748E-3</v>
      </c>
      <c r="AF215">
        <f t="shared" si="53"/>
        <v>0.44116903696482668</v>
      </c>
    </row>
    <row r="216" spans="2:32" x14ac:dyDescent="0.3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4.0129918145509563E-2</v>
      </c>
      <c r="V216">
        <f t="shared" si="54"/>
        <v>5.6207341271501701</v>
      </c>
      <c r="W216">
        <f t="shared" si="55"/>
        <v>0.6739445479918551</v>
      </c>
      <c r="X216">
        <f t="shared" ref="X216:AA231" si="56">X215+IF(AC216&gt;AC215,AC216-AC215,0)</f>
        <v>0.53891758045255755</v>
      </c>
      <c r="Y216">
        <f t="shared" si="56"/>
        <v>1.1876369324205622</v>
      </c>
      <c r="Z216">
        <f t="shared" si="56"/>
        <v>1.5877424905871877</v>
      </c>
      <c r="AA216">
        <f t="shared" si="56"/>
        <v>4.5355370103131785</v>
      </c>
      <c r="AC216">
        <f t="shared" si="53"/>
        <v>0</v>
      </c>
      <c r="AD216">
        <f t="shared" si="53"/>
        <v>0</v>
      </c>
      <c r="AE216">
        <f t="shared" si="53"/>
        <v>1.1315382661474305E-2</v>
      </c>
      <c r="AF216">
        <f t="shared" si="53"/>
        <v>0.47879434629295298</v>
      </c>
    </row>
    <row r="217" spans="2:32" x14ac:dyDescent="0.3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2.6699278034481317E-2</v>
      </c>
      <c r="V217">
        <f t="shared" si="54"/>
        <v>5.6474334051846515</v>
      </c>
      <c r="W217">
        <f t="shared" si="55"/>
        <v>0.70064382602633657</v>
      </c>
      <c r="X217">
        <f t="shared" si="56"/>
        <v>0.53891758045255755</v>
      </c>
      <c r="Y217">
        <f t="shared" si="56"/>
        <v>1.1876369324205622</v>
      </c>
      <c r="Z217">
        <f t="shared" si="56"/>
        <v>1.5913339033107685</v>
      </c>
      <c r="AA217">
        <f t="shared" si="56"/>
        <v>4.5606988243259821</v>
      </c>
      <c r="AC217">
        <f t="shared" si="53"/>
        <v>0</v>
      </c>
      <c r="AD217">
        <f t="shared" si="53"/>
        <v>0</v>
      </c>
      <c r="AE217">
        <f t="shared" si="53"/>
        <v>1.4906795385055053E-2</v>
      </c>
      <c r="AF217">
        <f t="shared" si="53"/>
        <v>0.50395616030575641</v>
      </c>
    </row>
    <row r="218" spans="2:32" x14ac:dyDescent="0.3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1.9747113928413097E-2</v>
      </c>
      <c r="V218">
        <f t="shared" si="54"/>
        <v>5.6671805191130646</v>
      </c>
      <c r="W218">
        <f t="shared" si="55"/>
        <v>0.72039093995474968</v>
      </c>
      <c r="X218">
        <f t="shared" si="56"/>
        <v>0.53891758045255755</v>
      </c>
      <c r="Y218">
        <f t="shared" si="56"/>
        <v>1.1877255350434559</v>
      </c>
      <c r="Z218">
        <f t="shared" si="56"/>
        <v>1.5942819558083292</v>
      </c>
      <c r="AA218">
        <f t="shared" si="56"/>
        <v>4.5793685802186612</v>
      </c>
      <c r="AC218">
        <f t="shared" si="53"/>
        <v>0</v>
      </c>
      <c r="AD218">
        <f t="shared" si="53"/>
        <v>8.8602622893712104E-5</v>
      </c>
      <c r="AE218">
        <f t="shared" si="53"/>
        <v>1.7854847882615731E-2</v>
      </c>
      <c r="AF218">
        <f t="shared" si="53"/>
        <v>0.52262591619843535</v>
      </c>
    </row>
    <row r="219" spans="2:32" x14ac:dyDescent="0.3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1.5412009461463354E-2</v>
      </c>
      <c r="V219">
        <f t="shared" si="54"/>
        <v>5.6825925285745278</v>
      </c>
      <c r="W219">
        <f t="shared" si="55"/>
        <v>0.73580294941621283</v>
      </c>
      <c r="X219">
        <f t="shared" si="56"/>
        <v>0.53891758045255755</v>
      </c>
      <c r="Y219">
        <f t="shared" si="56"/>
        <v>1.1879458542278314</v>
      </c>
      <c r="Z219">
        <f t="shared" si="56"/>
        <v>1.5967513169354486</v>
      </c>
      <c r="AA219">
        <f t="shared" si="56"/>
        <v>4.5939726273899666</v>
      </c>
      <c r="AC219">
        <f t="shared" si="53"/>
        <v>0</v>
      </c>
      <c r="AD219">
        <f t="shared" si="53"/>
        <v>3.0892180726922318E-4</v>
      </c>
      <c r="AE219">
        <f t="shared" si="53"/>
        <v>2.032420900973516E-2</v>
      </c>
      <c r="AF219">
        <f t="shared" si="53"/>
        <v>0.53722996336974094</v>
      </c>
    </row>
    <row r="220" spans="2:32" x14ac:dyDescent="0.3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1.2444619259048889E-2</v>
      </c>
      <c r="V220">
        <f t="shared" si="54"/>
        <v>5.6950371478335766</v>
      </c>
      <c r="W220">
        <f t="shared" si="55"/>
        <v>0.74824756867526165</v>
      </c>
      <c r="X220">
        <f t="shared" si="56"/>
        <v>0.53891758045255755</v>
      </c>
      <c r="Y220">
        <f t="shared" si="56"/>
        <v>1.1882197648990667</v>
      </c>
      <c r="Z220">
        <f t="shared" si="56"/>
        <v>1.5988511631875488</v>
      </c>
      <c r="AA220">
        <f t="shared" si="56"/>
        <v>4.6057847853104894</v>
      </c>
      <c r="AC220">
        <f t="shared" si="53"/>
        <v>0</v>
      </c>
      <c r="AD220">
        <f t="shared" si="53"/>
        <v>5.8283247850457508E-4</v>
      </c>
      <c r="AE220">
        <f t="shared" si="53"/>
        <v>2.2424055261835364E-2</v>
      </c>
      <c r="AF220">
        <f t="shared" si="53"/>
        <v>0.54904212129026386</v>
      </c>
    </row>
    <row r="221" spans="2:32" x14ac:dyDescent="0.3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1.0293073903781461E-2</v>
      </c>
      <c r="V221">
        <f t="shared" si="54"/>
        <v>5.7053302217373583</v>
      </c>
      <c r="W221">
        <f t="shared" si="55"/>
        <v>0.7585406425790433</v>
      </c>
      <c r="X221">
        <f t="shared" si="56"/>
        <v>0.53891758045255755</v>
      </c>
      <c r="Y221">
        <f t="shared" si="56"/>
        <v>1.1885104455980533</v>
      </c>
      <c r="Z221">
        <f t="shared" si="56"/>
        <v>1.6006584942005557</v>
      </c>
      <c r="AA221">
        <f t="shared" si="56"/>
        <v>4.6155676472749194</v>
      </c>
      <c r="AC221">
        <f t="shared" si="53"/>
        <v>0</v>
      </c>
      <c r="AD221">
        <f t="shared" si="53"/>
        <v>8.7351317749131377E-4</v>
      </c>
      <c r="AE221">
        <f t="shared" si="53"/>
        <v>2.4231386274842347E-2</v>
      </c>
      <c r="AF221">
        <f t="shared" si="53"/>
        <v>0.55882498325469354</v>
      </c>
    </row>
    <row r="222" spans="2:32" x14ac:dyDescent="0.3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8.6697782626402372E-3</v>
      </c>
      <c r="V222">
        <f t="shared" si="54"/>
        <v>5.7139999999999986</v>
      </c>
      <c r="W222">
        <f t="shared" si="55"/>
        <v>0.76721042084168367</v>
      </c>
      <c r="X222">
        <f t="shared" si="56"/>
        <v>0.53891758045255755</v>
      </c>
      <c r="Y222">
        <f t="shared" si="56"/>
        <v>1.1887999343789311</v>
      </c>
      <c r="Z222">
        <f t="shared" si="56"/>
        <v>1.6022297749251648</v>
      </c>
      <c r="AA222">
        <f t="shared" si="56"/>
        <v>4.6238164360266838</v>
      </c>
      <c r="AC222">
        <f t="shared" si="53"/>
        <v>0</v>
      </c>
      <c r="AD222">
        <f t="shared" si="53"/>
        <v>1.1630019583691346E-3</v>
      </c>
      <c r="AE222">
        <f t="shared" si="53"/>
        <v>2.5802666999451385E-2</v>
      </c>
      <c r="AF222">
        <f t="shared" si="53"/>
        <v>0.56707377200645814</v>
      </c>
    </row>
    <row r="223" spans="2:32" x14ac:dyDescent="0.3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5.7139999999999986</v>
      </c>
      <c r="W223">
        <f t="shared" si="55"/>
        <v>0</v>
      </c>
      <c r="X223">
        <f t="shared" si="56"/>
        <v>0.53891758045255755</v>
      </c>
      <c r="Y223">
        <f t="shared" si="56"/>
        <v>1.1887999343789311</v>
      </c>
      <c r="Z223">
        <f t="shared" si="56"/>
        <v>1.6022297749251648</v>
      </c>
      <c r="AA223">
        <f t="shared" si="56"/>
        <v>4.6238164360266838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3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5.7139999999999986</v>
      </c>
      <c r="W224">
        <f t="shared" si="55"/>
        <v>0</v>
      </c>
      <c r="X224">
        <f t="shared" si="56"/>
        <v>0.53891758045255755</v>
      </c>
      <c r="Y224">
        <f t="shared" si="56"/>
        <v>1.1887999343789311</v>
      </c>
      <c r="Z224">
        <f t="shared" si="56"/>
        <v>1.6022297749251648</v>
      </c>
      <c r="AA224">
        <f t="shared" si="56"/>
        <v>4.6238164360266838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3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5.7139999999999986</v>
      </c>
      <c r="W225">
        <f t="shared" si="55"/>
        <v>0</v>
      </c>
      <c r="X225">
        <f t="shared" si="56"/>
        <v>0.53891758045255755</v>
      </c>
      <c r="Y225">
        <f t="shared" si="56"/>
        <v>1.1887999343789311</v>
      </c>
      <c r="Z225">
        <f t="shared" si="56"/>
        <v>1.6022297749251648</v>
      </c>
      <c r="AA225">
        <f t="shared" si="56"/>
        <v>4.6238164360266838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3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5.7139999999999986</v>
      </c>
      <c r="W226">
        <f t="shared" si="55"/>
        <v>0</v>
      </c>
      <c r="X226">
        <f t="shared" si="56"/>
        <v>0.53891758045255755</v>
      </c>
      <c r="Y226">
        <f t="shared" si="56"/>
        <v>1.1887999343789311</v>
      </c>
      <c r="Z226">
        <f t="shared" si="56"/>
        <v>1.6022297749251648</v>
      </c>
      <c r="AA226">
        <f t="shared" si="56"/>
        <v>4.6238164360266838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3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5.7139999999999986</v>
      </c>
      <c r="W227">
        <f t="shared" si="55"/>
        <v>0</v>
      </c>
      <c r="X227">
        <f t="shared" si="56"/>
        <v>0.53891758045255755</v>
      </c>
      <c r="Y227">
        <f t="shared" si="56"/>
        <v>1.1887999343789311</v>
      </c>
      <c r="Z227">
        <f t="shared" si="56"/>
        <v>1.6022297749251648</v>
      </c>
      <c r="AA227">
        <f t="shared" si="56"/>
        <v>4.6238164360266838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3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5.7139999999999986</v>
      </c>
      <c r="W228">
        <f t="shared" si="55"/>
        <v>0</v>
      </c>
      <c r="X228">
        <f t="shared" si="56"/>
        <v>0.53891758045255755</v>
      </c>
      <c r="Y228">
        <f t="shared" si="56"/>
        <v>1.1887999343789311</v>
      </c>
      <c r="Z228">
        <f t="shared" si="56"/>
        <v>1.6022297749251648</v>
      </c>
      <c r="AA228">
        <f t="shared" si="56"/>
        <v>4.6238164360266838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3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5.7139999999999986</v>
      </c>
      <c r="W229">
        <f t="shared" si="55"/>
        <v>0</v>
      </c>
      <c r="X229">
        <f t="shared" si="56"/>
        <v>0.53891758045255755</v>
      </c>
      <c r="Y229">
        <f t="shared" si="56"/>
        <v>1.1887999343789311</v>
      </c>
      <c r="Z229">
        <f t="shared" si="56"/>
        <v>1.6022297749251648</v>
      </c>
      <c r="AA229">
        <f t="shared" si="56"/>
        <v>4.6238164360266838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3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5.7139999999999986</v>
      </c>
      <c r="W230">
        <f t="shared" si="55"/>
        <v>0</v>
      </c>
      <c r="X230">
        <f t="shared" si="56"/>
        <v>0.53891758045255755</v>
      </c>
      <c r="Y230">
        <f t="shared" si="56"/>
        <v>1.1887999343789311</v>
      </c>
      <c r="Z230">
        <f t="shared" si="56"/>
        <v>1.6022297749251648</v>
      </c>
      <c r="AA230">
        <f t="shared" si="56"/>
        <v>4.6238164360266838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3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5.7139999999999986</v>
      </c>
      <c r="W231">
        <f t="shared" si="55"/>
        <v>0</v>
      </c>
      <c r="X231">
        <f t="shared" si="56"/>
        <v>0.53891758045255755</v>
      </c>
      <c r="Y231">
        <f t="shared" si="56"/>
        <v>1.1887999343789311</v>
      </c>
      <c r="Z231">
        <f t="shared" si="56"/>
        <v>1.6022297749251648</v>
      </c>
      <c r="AA231">
        <f t="shared" si="56"/>
        <v>4.6238164360266838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3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5.7139999999999986</v>
      </c>
      <c r="W232">
        <f t="shared" si="55"/>
        <v>0</v>
      </c>
      <c r="X232">
        <f t="shared" ref="X232:AA246" si="59">X231+IF(AC232&gt;AC231,AC232-AC231,0)</f>
        <v>0.53891758045255755</v>
      </c>
      <c r="Y232">
        <f t="shared" si="59"/>
        <v>1.1887999343789311</v>
      </c>
      <c r="Z232">
        <f t="shared" si="59"/>
        <v>1.6022297749251648</v>
      </c>
      <c r="AA232">
        <f t="shared" si="59"/>
        <v>4.6238164360266838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3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5.7139999999999986</v>
      </c>
      <c r="W233">
        <f t="shared" si="55"/>
        <v>0</v>
      </c>
      <c r="X233">
        <f t="shared" si="59"/>
        <v>0.53891758045255755</v>
      </c>
      <c r="Y233">
        <f t="shared" si="59"/>
        <v>1.1887999343789311</v>
      </c>
      <c r="Z233">
        <f t="shared" si="59"/>
        <v>1.6022297749251648</v>
      </c>
      <c r="AA233">
        <f t="shared" si="59"/>
        <v>4.6238164360266838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3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5.7139999999999986</v>
      </c>
      <c r="W234">
        <f t="shared" si="55"/>
        <v>0</v>
      </c>
      <c r="X234">
        <f t="shared" si="59"/>
        <v>0.53891758045255755</v>
      </c>
      <c r="Y234">
        <f t="shared" si="59"/>
        <v>1.1887999343789311</v>
      </c>
      <c r="Z234">
        <f t="shared" si="59"/>
        <v>1.6022297749251648</v>
      </c>
      <c r="AA234">
        <f t="shared" si="59"/>
        <v>4.6238164360266838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3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5.7139999999999986</v>
      </c>
      <c r="W235">
        <f t="shared" si="55"/>
        <v>0</v>
      </c>
      <c r="X235">
        <f t="shared" si="59"/>
        <v>0.53891758045255755</v>
      </c>
      <c r="Y235">
        <f t="shared" si="59"/>
        <v>1.1887999343789311</v>
      </c>
      <c r="Z235">
        <f t="shared" si="59"/>
        <v>1.6022297749251648</v>
      </c>
      <c r="AA235">
        <f t="shared" si="59"/>
        <v>4.6238164360266838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3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5.7139999999999986</v>
      </c>
      <c r="W236">
        <f t="shared" si="55"/>
        <v>0</v>
      </c>
      <c r="X236">
        <f t="shared" si="59"/>
        <v>0.53891758045255755</v>
      </c>
      <c r="Y236">
        <f t="shared" si="59"/>
        <v>1.1887999343789311</v>
      </c>
      <c r="Z236">
        <f t="shared" si="59"/>
        <v>1.6022297749251648</v>
      </c>
      <c r="AA236">
        <f t="shared" si="59"/>
        <v>4.6238164360266838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3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5.7139999999999986</v>
      </c>
      <c r="W237">
        <f t="shared" si="55"/>
        <v>0</v>
      </c>
      <c r="X237">
        <f t="shared" si="59"/>
        <v>0.53891758045255755</v>
      </c>
      <c r="Y237">
        <f t="shared" si="59"/>
        <v>1.1887999343789311</v>
      </c>
      <c r="Z237">
        <f t="shared" si="59"/>
        <v>1.6022297749251648</v>
      </c>
      <c r="AA237">
        <f t="shared" si="59"/>
        <v>4.6238164360266838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3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5.7139999999999986</v>
      </c>
      <c r="W238">
        <f t="shared" si="55"/>
        <v>0</v>
      </c>
      <c r="X238">
        <f t="shared" si="59"/>
        <v>0.53891758045255755</v>
      </c>
      <c r="Y238">
        <f t="shared" si="59"/>
        <v>1.1887999343789311</v>
      </c>
      <c r="Z238">
        <f t="shared" si="59"/>
        <v>1.6022297749251648</v>
      </c>
      <c r="AA238">
        <f t="shared" si="59"/>
        <v>4.6238164360266838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3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5.7139999999999986</v>
      </c>
      <c r="W239">
        <f t="shared" si="55"/>
        <v>0</v>
      </c>
      <c r="X239">
        <f t="shared" si="59"/>
        <v>0.53891758045255755</v>
      </c>
      <c r="Y239">
        <f t="shared" si="59"/>
        <v>1.1887999343789311</v>
      </c>
      <c r="Z239">
        <f t="shared" si="59"/>
        <v>1.6022297749251648</v>
      </c>
      <c r="AA239">
        <f t="shared" si="59"/>
        <v>4.6238164360266838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3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5.7139999999999986</v>
      </c>
      <c r="W240">
        <f t="shared" si="55"/>
        <v>0</v>
      </c>
      <c r="X240">
        <f t="shared" si="59"/>
        <v>0.53891758045255755</v>
      </c>
      <c r="Y240">
        <f t="shared" si="59"/>
        <v>1.1887999343789311</v>
      </c>
      <c r="Z240">
        <f t="shared" si="59"/>
        <v>1.6022297749251648</v>
      </c>
      <c r="AA240">
        <f t="shared" si="59"/>
        <v>4.6238164360266838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3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5.7139999999999986</v>
      </c>
      <c r="W241">
        <f t="shared" si="55"/>
        <v>0</v>
      </c>
      <c r="X241">
        <f t="shared" si="59"/>
        <v>0.53891758045255755</v>
      </c>
      <c r="Y241">
        <f t="shared" si="59"/>
        <v>1.1887999343789311</v>
      </c>
      <c r="Z241">
        <f t="shared" si="59"/>
        <v>1.6022297749251648</v>
      </c>
      <c r="AA241">
        <f t="shared" si="59"/>
        <v>4.6238164360266838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3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5.7139999999999986</v>
      </c>
      <c r="W242">
        <f t="shared" si="55"/>
        <v>0</v>
      </c>
      <c r="X242">
        <f t="shared" si="59"/>
        <v>0.53891758045255755</v>
      </c>
      <c r="Y242">
        <f t="shared" si="59"/>
        <v>1.1887999343789311</v>
      </c>
      <c r="Z242">
        <f t="shared" si="59"/>
        <v>1.6022297749251648</v>
      </c>
      <c r="AA242">
        <f t="shared" si="59"/>
        <v>4.6238164360266838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3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5.7139999999999986</v>
      </c>
      <c r="W243">
        <f t="shared" si="55"/>
        <v>0</v>
      </c>
      <c r="X243">
        <f t="shared" si="59"/>
        <v>0.53891758045255755</v>
      </c>
      <c r="Y243">
        <f t="shared" si="59"/>
        <v>1.1887999343789311</v>
      </c>
      <c r="Z243">
        <f t="shared" si="59"/>
        <v>1.6022297749251648</v>
      </c>
      <c r="AA243">
        <f t="shared" si="59"/>
        <v>4.6238164360266838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3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5.7139999999999986</v>
      </c>
      <c r="W244">
        <f t="shared" si="55"/>
        <v>0</v>
      </c>
      <c r="X244">
        <f t="shared" si="59"/>
        <v>0.53891758045255755</v>
      </c>
      <c r="Y244">
        <f t="shared" si="59"/>
        <v>1.1887999343789311</v>
      </c>
      <c r="Z244">
        <f t="shared" si="59"/>
        <v>1.6022297749251648</v>
      </c>
      <c r="AA244">
        <f t="shared" si="59"/>
        <v>4.6238164360266838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3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5.7139999999999986</v>
      </c>
      <c r="W245">
        <f t="shared" si="55"/>
        <v>0</v>
      </c>
      <c r="X245">
        <f t="shared" si="59"/>
        <v>0.53891758045255755</v>
      </c>
      <c r="Y245">
        <f t="shared" si="59"/>
        <v>1.1887999343789311</v>
      </c>
      <c r="Z245">
        <f t="shared" si="59"/>
        <v>1.6022297749251648</v>
      </c>
      <c r="AA245">
        <f t="shared" si="59"/>
        <v>4.6238164360266838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3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5.7139999999999986</v>
      </c>
      <c r="W246">
        <f t="shared" si="55"/>
        <v>0</v>
      </c>
      <c r="X246">
        <f t="shared" si="59"/>
        <v>0.53891758045255755</v>
      </c>
      <c r="Y246">
        <f t="shared" si="59"/>
        <v>1.1887999343789311</v>
      </c>
      <c r="Z246">
        <f t="shared" si="59"/>
        <v>1.6022297749251648</v>
      </c>
      <c r="AA246">
        <f t="shared" si="59"/>
        <v>4.6238164360266838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3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3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3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3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3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3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3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3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3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3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3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3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3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3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3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3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3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3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3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3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3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3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3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3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3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3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3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3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3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3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3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3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3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3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3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3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3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3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3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3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3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3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3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3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3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3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3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2:AK524"/>
  <sheetViews>
    <sheetView tabSelected="1" zoomScale="55" zoomScaleNormal="55" workbookViewId="0">
      <selection activeCell="T44" sqref="T44"/>
    </sheetView>
  </sheetViews>
  <sheetFormatPr defaultRowHeight="14.5" x14ac:dyDescent="0.35"/>
  <cols>
    <col min="2" max="2" width="26.1796875" customWidth="1"/>
    <col min="3" max="3" width="14.54296875" customWidth="1"/>
    <col min="4" max="4" width="39.453125" customWidth="1"/>
    <col min="7" max="7" width="11.81640625" customWidth="1"/>
    <col min="8" max="9" width="10.1796875" customWidth="1"/>
    <col min="13" max="13" width="11.54296875" customWidth="1"/>
    <col min="15" max="15" width="2.26953125" customWidth="1"/>
    <col min="16" max="16" width="3.54296875" customWidth="1"/>
    <col min="17" max="17" width="3.1796875" customWidth="1"/>
    <col min="18" max="18" width="2.54296875" customWidth="1"/>
    <col min="19" max="19" width="15.453125" customWidth="1"/>
    <col min="20" max="20" width="22.26953125" customWidth="1"/>
    <col min="21" max="21" width="10.7265625" customWidth="1"/>
    <col min="22" max="22" width="20.1796875" customWidth="1"/>
    <col min="23" max="24" width="2" customWidth="1"/>
    <col min="26" max="30" width="9.1796875" customWidth="1"/>
    <col min="31" max="31" width="11.81640625" customWidth="1"/>
    <col min="32" max="32" width="9.1796875" customWidth="1"/>
    <col min="33" max="33" width="12" customWidth="1"/>
    <col min="35" max="35" width="53.54296875" customWidth="1"/>
  </cols>
  <sheetData>
    <row r="2" spans="2:37" ht="18.5" x14ac:dyDescent="0.45">
      <c r="S2" s="35" t="s">
        <v>122</v>
      </c>
      <c r="U2" s="51">
        <v>0.85</v>
      </c>
    </row>
    <row r="3" spans="2:37" ht="18.5" x14ac:dyDescent="0.45">
      <c r="B3" s="30" t="s">
        <v>102</v>
      </c>
      <c r="C3" s="31"/>
      <c r="D3" s="31"/>
      <c r="S3" s="35" t="s">
        <v>144</v>
      </c>
      <c r="T3" s="35"/>
      <c r="U3" s="46">
        <f>(U6+(T15-U6)*0.88+(T13+T12+T14)*0.2)/T16</f>
        <v>0.8135872557790782</v>
      </c>
      <c r="V3" s="49"/>
      <c r="W3" s="49"/>
      <c r="X3" s="49"/>
      <c r="Y3" s="49"/>
      <c r="AE3" s="35" t="s">
        <v>147</v>
      </c>
      <c r="AF3" s="35"/>
      <c r="AG3" s="47">
        <f>V235</f>
        <v>35.511395619511553</v>
      </c>
      <c r="AH3" s="35" t="s">
        <v>112</v>
      </c>
    </row>
    <row r="4" spans="2:37" ht="19" thickBot="1" x14ac:dyDescent="0.5">
      <c r="B4" s="31" t="s">
        <v>73</v>
      </c>
      <c r="C4" s="51">
        <v>3.43</v>
      </c>
      <c r="D4" s="31" t="s">
        <v>48</v>
      </c>
      <c r="F4" s="30" t="s">
        <v>103</v>
      </c>
      <c r="G4" s="31"/>
      <c r="I4" s="52">
        <v>0</v>
      </c>
      <c r="S4" s="35" t="s">
        <v>141</v>
      </c>
      <c r="T4" s="35"/>
      <c r="U4" s="47">
        <f>T16*U3*0.52</f>
        <v>42.306537300512069</v>
      </c>
      <c r="V4" s="35" t="s">
        <v>112</v>
      </c>
      <c r="W4" s="35"/>
      <c r="X4" s="35"/>
      <c r="AE4" s="35" t="s">
        <v>148</v>
      </c>
      <c r="AF4" s="35"/>
      <c r="AG4" s="47">
        <f>MAX(AB20:AB259)/43560</f>
        <v>18.545820617298812</v>
      </c>
      <c r="AH4" s="35" t="s">
        <v>112</v>
      </c>
      <c r="AI4">
        <f>MAX(Y212:Y259)</f>
        <v>100.92165895100545</v>
      </c>
    </row>
    <row r="5" spans="2:37" ht="19" thickBot="1" x14ac:dyDescent="0.5">
      <c r="B5" s="31" t="s">
        <v>65</v>
      </c>
      <c r="C5" s="51">
        <v>100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7">
        <f>H120/43560</f>
        <v>23.191912974743893</v>
      </c>
      <c r="V5" s="35" t="s">
        <v>112</v>
      </c>
      <c r="W5" s="35"/>
      <c r="X5" s="35"/>
      <c r="AE5" s="35" t="s">
        <v>149</v>
      </c>
      <c r="AF5" s="35"/>
      <c r="AG5" s="47">
        <f>MAX(Y20:Y259)</f>
        <v>104.83244109097376</v>
      </c>
      <c r="AH5" s="35"/>
      <c r="AI5">
        <f>MAX(Y20:Y211)</f>
        <v>104.83244109097376</v>
      </c>
    </row>
    <row r="6" spans="2:37" ht="19" thickTop="1" x14ac:dyDescent="0.45">
      <c r="B6" s="31" t="s">
        <v>60</v>
      </c>
      <c r="C6" s="51">
        <v>5.9</v>
      </c>
      <c r="D6" s="31" t="s">
        <v>61</v>
      </c>
      <c r="E6" s="22">
        <v>1</v>
      </c>
      <c r="F6" s="38">
        <f>C10</f>
        <v>98</v>
      </c>
      <c r="G6" s="39">
        <f>I6*$I$4</f>
        <v>0</v>
      </c>
      <c r="H6" s="22">
        <v>1</v>
      </c>
      <c r="I6" s="29">
        <v>0.96499999999999997</v>
      </c>
      <c r="S6" s="35" t="s">
        <v>110</v>
      </c>
      <c r="T6" s="35"/>
      <c r="U6" s="48">
        <f>G120/43560</f>
        <v>4.4484069723847748</v>
      </c>
      <c r="V6" s="35" t="s">
        <v>48</v>
      </c>
      <c r="W6" s="35"/>
      <c r="X6" s="35"/>
      <c r="AE6" s="53" t="s">
        <v>136</v>
      </c>
      <c r="AF6" s="53"/>
      <c r="AG6" s="54" t="str">
        <f>IF(MAX(Y212:Y259)&lt;MAX(Y20:Y211),"Yes", "No")</f>
        <v>Yes</v>
      </c>
      <c r="AH6" s="35"/>
    </row>
    <row r="7" spans="2:37" ht="18.5" x14ac:dyDescent="0.45">
      <c r="B7" s="31" t="s">
        <v>72</v>
      </c>
      <c r="C7" s="51">
        <v>4</v>
      </c>
      <c r="D7" s="31" t="s">
        <v>76</v>
      </c>
      <c r="E7" s="22">
        <v>2</v>
      </c>
      <c r="F7" s="40">
        <f t="shared" ref="F7:F12" si="0">F6+($F$13-$F$6)/7</f>
        <v>99.128571428571433</v>
      </c>
      <c r="G7" s="41">
        <f t="shared" ref="G7:G13" si="1">I7*$I$4</f>
        <v>0</v>
      </c>
      <c r="H7" s="22">
        <v>2</v>
      </c>
      <c r="I7" s="29">
        <v>0.97499999999999998</v>
      </c>
      <c r="S7" s="35" t="s">
        <v>113</v>
      </c>
      <c r="T7" s="35"/>
      <c r="U7" s="48">
        <f>MAX(AA20:AA259)</f>
        <v>4.6279211292417752</v>
      </c>
      <c r="V7" s="35" t="s">
        <v>64</v>
      </c>
      <c r="W7" s="35"/>
      <c r="X7" s="35"/>
      <c r="AE7" s="53" t="s">
        <v>137</v>
      </c>
      <c r="AF7" s="53"/>
      <c r="AG7" s="55">
        <f>(U5-AG4)/AG4</f>
        <v>0.25051964285211453</v>
      </c>
      <c r="AH7" s="35"/>
    </row>
    <row r="8" spans="2:37" ht="18.5" x14ac:dyDescent="0.45">
      <c r="B8" s="31" t="s">
        <v>140</v>
      </c>
      <c r="C8" s="51">
        <v>3</v>
      </c>
      <c r="D8" s="31" t="s">
        <v>85</v>
      </c>
      <c r="E8" s="22">
        <v>3</v>
      </c>
      <c r="F8" s="40">
        <f t="shared" si="0"/>
        <v>100.25714285714287</v>
      </c>
      <c r="G8" s="41">
        <f t="shared" si="1"/>
        <v>0</v>
      </c>
      <c r="H8" s="22">
        <v>3</v>
      </c>
      <c r="I8" s="29">
        <v>0.98499999999999999</v>
      </c>
      <c r="S8" s="35" t="s">
        <v>145</v>
      </c>
      <c r="T8" s="35"/>
      <c r="U8" s="48">
        <f>U5*43560/10/24/3600</f>
        <v>1.1692589458100047</v>
      </c>
      <c r="V8" s="35" t="s">
        <v>114</v>
      </c>
      <c r="W8" s="35"/>
      <c r="X8" s="35"/>
    </row>
    <row r="9" spans="2:37" ht="18.5" x14ac:dyDescent="0.45">
      <c r="B9" s="31" t="s">
        <v>66</v>
      </c>
      <c r="C9" s="51">
        <v>0.03</v>
      </c>
      <c r="D9" s="31" t="s">
        <v>58</v>
      </c>
      <c r="E9" s="22">
        <v>4</v>
      </c>
      <c r="F9" s="40">
        <f t="shared" si="0"/>
        <v>101.3857142857143</v>
      </c>
      <c r="G9" s="41">
        <f t="shared" si="1"/>
        <v>0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48">
        <f>AG4*43560/10/24/3600</f>
        <v>0.93501845612214851</v>
      </c>
      <c r="V9" s="35" t="s">
        <v>146</v>
      </c>
      <c r="W9" s="35"/>
      <c r="X9" s="35"/>
      <c r="Z9">
        <v>0</v>
      </c>
      <c r="AA9">
        <f>C120</f>
        <v>105.9</v>
      </c>
      <c r="AI9" t="s">
        <v>119</v>
      </c>
    </row>
    <row r="10" spans="2:37" ht="18.5" x14ac:dyDescent="0.45">
      <c r="B10" s="31" t="s">
        <v>105</v>
      </c>
      <c r="C10" s="51">
        <v>98</v>
      </c>
      <c r="D10" s="31" t="s">
        <v>61</v>
      </c>
      <c r="E10" s="22">
        <v>5</v>
      </c>
      <c r="F10" s="40">
        <f t="shared" si="0"/>
        <v>102.51428571428573</v>
      </c>
      <c r="G10" s="41">
        <f t="shared" si="1"/>
        <v>0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51">
        <v>5.7140000000000004</v>
      </c>
      <c r="V10" s="35" t="s">
        <v>139</v>
      </c>
      <c r="Z10">
        <v>480</v>
      </c>
      <c r="AA10">
        <f>AA9</f>
        <v>105.9</v>
      </c>
      <c r="AI10" t="s">
        <v>120</v>
      </c>
      <c r="AJ10" t="s">
        <v>121</v>
      </c>
      <c r="AK10">
        <v>0.33</v>
      </c>
    </row>
    <row r="11" spans="2:37" ht="18.5" x14ac:dyDescent="0.45">
      <c r="B11" s="31" t="s">
        <v>75</v>
      </c>
      <c r="C11" s="51">
        <v>8</v>
      </c>
      <c r="D11" s="31" t="s">
        <v>77</v>
      </c>
      <c r="E11" s="22">
        <v>6</v>
      </c>
      <c r="F11" s="40">
        <f t="shared" si="0"/>
        <v>103.64285714285717</v>
      </c>
      <c r="G11" s="41">
        <f t="shared" si="1"/>
        <v>0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0.89448406972384775</v>
      </c>
    </row>
    <row r="12" spans="2:37" ht="18.5" x14ac:dyDescent="0.45">
      <c r="B12" s="31" t="s">
        <v>78</v>
      </c>
      <c r="C12" s="51">
        <v>20</v>
      </c>
      <c r="D12" s="31" t="s">
        <v>79</v>
      </c>
      <c r="E12" s="22">
        <v>7</v>
      </c>
      <c r="F12" s="40">
        <f t="shared" si="0"/>
        <v>104.7714285714286</v>
      </c>
      <c r="G12" s="41">
        <f t="shared" si="1"/>
        <v>0</v>
      </c>
      <c r="H12" s="22">
        <v>7</v>
      </c>
      <c r="I12" s="29">
        <v>1.0249999999999999</v>
      </c>
      <c r="S12" s="44" t="s">
        <v>87</v>
      </c>
      <c r="T12" s="60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0.72230326021331615</v>
      </c>
    </row>
    <row r="13" spans="2:37" ht="19" thickBot="1" x14ac:dyDescent="0.5">
      <c r="B13" s="32" t="s">
        <v>81</v>
      </c>
      <c r="C13" s="34">
        <f>C14*C8</f>
        <v>669.5016056739521</v>
      </c>
      <c r="D13" s="32" t="s">
        <v>61</v>
      </c>
      <c r="E13" s="22">
        <v>8</v>
      </c>
      <c r="F13" s="42">
        <f>C5+C6</f>
        <v>105.9</v>
      </c>
      <c r="G13" s="43">
        <f t="shared" si="1"/>
        <v>0</v>
      </c>
      <c r="H13" s="22">
        <v>8</v>
      </c>
      <c r="I13" s="29">
        <v>1.0349999999999999</v>
      </c>
      <c r="S13" s="44" t="s">
        <v>88</v>
      </c>
      <c r="T13" s="61">
        <f>T16*(1-U2)-U6</f>
        <v>10.551593027615226</v>
      </c>
      <c r="U13" s="44" t="s">
        <v>48</v>
      </c>
      <c r="AI13" t="s">
        <v>125</v>
      </c>
      <c r="AJ13" t="s">
        <v>126</v>
      </c>
      <c r="AK13" s="26">
        <f>1.963*AK12*AK10</f>
        <v>0.46790082893358409</v>
      </c>
    </row>
    <row r="14" spans="2:37" ht="18.5" x14ac:dyDescent="0.45">
      <c r="B14" s="32" t="s">
        <v>82</v>
      </c>
      <c r="C14" s="34">
        <f>SQRT(C4*43560/C8)</f>
        <v>223.16720189131738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60">
        <v>0</v>
      </c>
      <c r="U14" s="44" t="s">
        <v>48</v>
      </c>
      <c r="AI14" t="s">
        <v>127</v>
      </c>
      <c r="AJ14" t="s">
        <v>128</v>
      </c>
      <c r="AK14" s="27">
        <f>43560*AK13/12</f>
        <v>1698.4800090289102</v>
      </c>
    </row>
    <row r="15" spans="2:37" ht="19" thickBot="1" x14ac:dyDescent="0.5">
      <c r="B15" s="31" t="s">
        <v>109</v>
      </c>
      <c r="C15" s="51">
        <v>1</v>
      </c>
      <c r="D15" s="31"/>
      <c r="H15" s="50"/>
      <c r="S15" s="45" t="s">
        <v>90</v>
      </c>
      <c r="T15" s="62">
        <f>T16*U2+U6</f>
        <v>89.448406972384774</v>
      </c>
      <c r="U15" s="45" t="s">
        <v>48</v>
      </c>
      <c r="AI15" t="s">
        <v>119</v>
      </c>
      <c r="AJ15" t="s">
        <v>112</v>
      </c>
      <c r="AK15">
        <f>T16*AK14/43560</f>
        <v>3.8991735744465337</v>
      </c>
    </row>
    <row r="16" spans="2:37" ht="19" thickTop="1" x14ac:dyDescent="0.45">
      <c r="B16" s="32" t="s">
        <v>115</v>
      </c>
      <c r="C16" s="33">
        <f>MAX(AG20:AG259)</f>
        <v>4.499160285938884</v>
      </c>
      <c r="D16" s="32" t="str">
        <f>"cfs at elev. "&amp;FIXED(MAX(Y20:Y259),2)&amp;" ft"</f>
        <v>cfs at elev. 104.83 ft</v>
      </c>
      <c r="F16" s="19" t="s">
        <v>150</v>
      </c>
      <c r="G16" s="52"/>
      <c r="H16" s="52"/>
      <c r="I16" s="29"/>
      <c r="S16" s="35" t="s">
        <v>111</v>
      </c>
      <c r="T16" s="51">
        <v>100</v>
      </c>
      <c r="U16" s="35" t="s">
        <v>48</v>
      </c>
      <c r="AI16" t="s">
        <v>129</v>
      </c>
      <c r="AJ16" t="s">
        <v>64</v>
      </c>
      <c r="AK16">
        <f>AK15*43560/48/3600</f>
        <v>0.98291667189173038</v>
      </c>
    </row>
    <row r="17" spans="1:35" ht="18.5" x14ac:dyDescent="0.45">
      <c r="B17" s="32" t="s">
        <v>110</v>
      </c>
      <c r="C17" s="34">
        <f>(F120+60)*(E120+60)/43560</f>
        <v>5.890650508976055</v>
      </c>
      <c r="D17" s="32" t="s">
        <v>143</v>
      </c>
      <c r="AI17" s="4"/>
    </row>
    <row r="18" spans="1:35" x14ac:dyDescent="0.3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35" x14ac:dyDescent="0.3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35" x14ac:dyDescent="0.35">
      <c r="A20">
        <v>1</v>
      </c>
      <c r="B20">
        <v>0</v>
      </c>
      <c r="C20">
        <f>MIN(C10,C5)</f>
        <v>98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0</v>
      </c>
      <c r="F20">
        <f t="shared" ref="F20:F51" si="3">IF($C20&lt;$C$5,0,$C$14+2*$C$7*($C20-$C$5))</f>
        <v>0</v>
      </c>
      <c r="G20">
        <f>IF(C20&lt;$C$5,$C$12,E20*F20)</f>
        <v>20</v>
      </c>
      <c r="H20" s="21">
        <v>0</v>
      </c>
      <c r="I20" s="25">
        <f>C20</f>
        <v>98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</v>
      </c>
      <c r="M20">
        <f>J20+K20+L20</f>
        <v>0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98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0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98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0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35" x14ac:dyDescent="0.35">
      <c r="A21">
        <v>2</v>
      </c>
      <c r="B21">
        <v>0.01</v>
      </c>
      <c r="C21">
        <f t="shared" ref="C21:C52" si="4">$C$20+B21*(MAX($C$6,$C$6+$C$5-$C$10))</f>
        <v>98.078999999999994</v>
      </c>
      <c r="D21">
        <f t="shared" ref="D21:D84" si="5">IF(C21&gt;=$C$10+$C$11/12,PI()*($C$11/24)^2,IF(C21&lt;=$C$10,0,($C$11/12)^2*(1/8)*((PI()+2*ASIN((C21-$C$10-$C$11/24)/($C$11/24)))-SIN(PI()+2*ASIN((C21-$C$10-$C$11/24)/($C$11/24))))))</f>
        <v>2.3294743953649992E-2</v>
      </c>
      <c r="E21">
        <f t="shared" si="2"/>
        <v>0</v>
      </c>
      <c r="F21">
        <f t="shared" si="3"/>
        <v>0</v>
      </c>
      <c r="G21">
        <f t="shared" ref="G21:G84" si="6">IF(C21&lt;$C$5,$C$12,E21*F21)</f>
        <v>20</v>
      </c>
      <c r="H21">
        <f>IF(C21&lt;$C$5,$C$12*(C21-$C$10),H20+(1/3)*(C21-MAX(C20,$C$5))*(G21+IF(C20&lt;$C$5,$C$13*$C$14,G20)+SQRT(G21*IF(C20&lt;$C$5,$C$13*$C$14,G20))))</f>
        <v>1.5799999999998704</v>
      </c>
      <c r="I21">
        <f>C21</f>
        <v>98.078999999999994</v>
      </c>
      <c r="J21">
        <f t="shared" ref="J21:J84" si="7">$C$15*IF(C21&lt;=$C$10,0,IF(C21&gt;=$C$10+$C$11/12,0.6*D21*SQRT(64.4*(C21-$C$10+$C$11/24)),0.6*D21*SQRT(64.4*(C21-$C$10)/2)))</f>
        <v>2.2292084114121716E-2</v>
      </c>
      <c r="K21">
        <f t="shared" ref="K21:K84" si="8">IF(C21&lt;$C$5,0,G21*$C$9/12/3600)</f>
        <v>0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</v>
      </c>
      <c r="M21">
        <f t="shared" ref="M21:M84" si="10">J21+K21+L21</f>
        <v>2.2292084114121716E-2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98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0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98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0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35" x14ac:dyDescent="0.35">
      <c r="A22">
        <v>3</v>
      </c>
      <c r="B22">
        <v>0.02</v>
      </c>
      <c r="C22">
        <f t="shared" si="4"/>
        <v>98.158000000000001</v>
      </c>
      <c r="D22">
        <f t="shared" si="5"/>
        <v>6.3283439745142708E-2</v>
      </c>
      <c r="E22">
        <f t="shared" si="2"/>
        <v>0</v>
      </c>
      <c r="F22">
        <f t="shared" si="3"/>
        <v>0</v>
      </c>
      <c r="G22">
        <f t="shared" si="6"/>
        <v>20</v>
      </c>
      <c r="H22">
        <f t="shared" ref="H22:H85" si="19">IF(C22&lt;$C$5,$C$12*(C22-$C$10),H21+(1/3)*(C22-MAX(C21,$C$5))*(G22+IF(C21&lt;$C$5,$C$13*$C$14,G21)+SQRT(G22*IF(C21&lt;$C$5,$C$13*$C$14,G21))))</f>
        <v>3.160000000000025</v>
      </c>
      <c r="I22">
        <f t="shared" ref="I22:I85" si="20">C22</f>
        <v>98.158000000000001</v>
      </c>
      <c r="J22">
        <f t="shared" si="7"/>
        <v>8.5644170369803846E-2</v>
      </c>
      <c r="K22">
        <f t="shared" si="8"/>
        <v>0</v>
      </c>
      <c r="L22">
        <f t="shared" si="9"/>
        <v>0</v>
      </c>
      <c r="M22">
        <f t="shared" si="10"/>
        <v>8.5644170369803846E-2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98</v>
      </c>
      <c r="Z22">
        <f t="shared" ref="Z22:Z32" si="22">(V23-V22)*43560/3600</f>
        <v>0</v>
      </c>
      <c r="AA22">
        <f t="shared" si="12"/>
        <v>0</v>
      </c>
      <c r="AB22">
        <f t="shared" si="13"/>
        <v>0</v>
      </c>
      <c r="AC22">
        <f t="shared" si="14"/>
        <v>0</v>
      </c>
      <c r="AD22">
        <f t="shared" si="15"/>
        <v>98</v>
      </c>
      <c r="AE22">
        <f t="shared" si="16"/>
        <v>0</v>
      </c>
      <c r="AF22">
        <f t="shared" si="17"/>
        <v>0</v>
      </c>
      <c r="AG22">
        <f t="shared" si="18"/>
        <v>0</v>
      </c>
    </row>
    <row r="23" spans="1:35" x14ac:dyDescent="0.35">
      <c r="A23">
        <v>4</v>
      </c>
      <c r="B23">
        <v>0.03</v>
      </c>
      <c r="C23">
        <f t="shared" si="4"/>
        <v>98.236999999999995</v>
      </c>
      <c r="D23">
        <f t="shared" si="5"/>
        <v>0.11121623531257745</v>
      </c>
      <c r="E23">
        <f t="shared" si="2"/>
        <v>0</v>
      </c>
      <c r="F23">
        <f t="shared" si="3"/>
        <v>0</v>
      </c>
      <c r="G23">
        <f t="shared" si="6"/>
        <v>20</v>
      </c>
      <c r="H23">
        <f t="shared" si="19"/>
        <v>4.7399999999998954</v>
      </c>
      <c r="I23">
        <f t="shared" si="20"/>
        <v>98.236999999999995</v>
      </c>
      <c r="J23">
        <f t="shared" si="7"/>
        <v>0.18434083454444705</v>
      </c>
      <c r="K23">
        <f t="shared" si="8"/>
        <v>0</v>
      </c>
      <c r="L23">
        <f t="shared" si="9"/>
        <v>0</v>
      </c>
      <c r="M23">
        <f t="shared" si="10"/>
        <v>0.18434083454444705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98</v>
      </c>
      <c r="Z23">
        <f t="shared" si="22"/>
        <v>0</v>
      </c>
      <c r="AA23">
        <f t="shared" si="12"/>
        <v>0</v>
      </c>
      <c r="AB23">
        <f t="shared" si="13"/>
        <v>0</v>
      </c>
      <c r="AC23">
        <f t="shared" si="14"/>
        <v>0</v>
      </c>
      <c r="AD23">
        <f t="shared" si="15"/>
        <v>98</v>
      </c>
      <c r="AE23">
        <f t="shared" si="16"/>
        <v>0</v>
      </c>
      <c r="AF23">
        <f t="shared" si="17"/>
        <v>0</v>
      </c>
      <c r="AG23">
        <f t="shared" si="18"/>
        <v>0</v>
      </c>
    </row>
    <row r="24" spans="1:35" x14ac:dyDescent="0.35">
      <c r="A24">
        <v>5</v>
      </c>
      <c r="B24">
        <v>0.04</v>
      </c>
      <c r="C24">
        <f t="shared" si="4"/>
        <v>98.316000000000003</v>
      </c>
      <c r="D24">
        <f t="shared" si="5"/>
        <v>0.16298257946186989</v>
      </c>
      <c r="E24">
        <f t="shared" si="2"/>
        <v>0</v>
      </c>
      <c r="F24">
        <f t="shared" si="3"/>
        <v>0</v>
      </c>
      <c r="G24">
        <f t="shared" si="6"/>
        <v>20</v>
      </c>
      <c r="H24">
        <f t="shared" si="19"/>
        <v>6.32000000000005</v>
      </c>
      <c r="I24">
        <f t="shared" si="20"/>
        <v>98.316000000000003</v>
      </c>
      <c r="J24">
        <f t="shared" si="7"/>
        <v>0.3119348620212169</v>
      </c>
      <c r="K24">
        <f t="shared" si="8"/>
        <v>0</v>
      </c>
      <c r="L24">
        <f t="shared" si="9"/>
        <v>0</v>
      </c>
      <c r="M24">
        <f t="shared" si="10"/>
        <v>0.3119348620212169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98</v>
      </c>
      <c r="Z24">
        <f t="shared" si="22"/>
        <v>3.0470811352664461E-3</v>
      </c>
      <c r="AA24">
        <f t="shared" si="12"/>
        <v>0</v>
      </c>
      <c r="AB24">
        <f t="shared" si="13"/>
        <v>0</v>
      </c>
      <c r="AC24">
        <f t="shared" si="14"/>
        <v>5.4847460434796034</v>
      </c>
      <c r="AD24">
        <f t="shared" si="15"/>
        <v>98.274237302173987</v>
      </c>
      <c r="AE24">
        <f t="shared" si="16"/>
        <v>0.24448333273113851</v>
      </c>
      <c r="AF24">
        <f t="shared" si="17"/>
        <v>0</v>
      </c>
      <c r="AG24">
        <f t="shared" si="18"/>
        <v>0</v>
      </c>
    </row>
    <row r="25" spans="1:35" x14ac:dyDescent="0.35">
      <c r="A25">
        <v>6</v>
      </c>
      <c r="B25">
        <v>0.05</v>
      </c>
      <c r="C25">
        <f t="shared" si="4"/>
        <v>98.394999999999996</v>
      </c>
      <c r="D25">
        <f t="shared" si="5"/>
        <v>0.21540831282765902</v>
      </c>
      <c r="E25">
        <f t="shared" si="2"/>
        <v>0</v>
      </c>
      <c r="F25">
        <f t="shared" si="3"/>
        <v>0</v>
      </c>
      <c r="G25">
        <f t="shared" si="6"/>
        <v>20</v>
      </c>
      <c r="H25">
        <f t="shared" si="19"/>
        <v>7.8999999999999204</v>
      </c>
      <c r="I25">
        <f t="shared" si="20"/>
        <v>98.394999999999996</v>
      </c>
      <c r="J25">
        <f t="shared" si="7"/>
        <v>0.46093553778988378</v>
      </c>
      <c r="K25">
        <f t="shared" si="8"/>
        <v>0</v>
      </c>
      <c r="L25">
        <f t="shared" si="9"/>
        <v>0</v>
      </c>
      <c r="M25">
        <f t="shared" si="10"/>
        <v>0.46093553778988378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2.5182488721210299E-4</v>
      </c>
      <c r="Y25">
        <f t="shared" si="21"/>
        <v>98</v>
      </c>
      <c r="Z25">
        <f t="shared" si="22"/>
        <v>6.4202160002599123E-2</v>
      </c>
      <c r="AA25">
        <f t="shared" si="12"/>
        <v>0</v>
      </c>
      <c r="AB25">
        <f t="shared" si="13"/>
        <v>0</v>
      </c>
      <c r="AC25">
        <f t="shared" si="14"/>
        <v>115.56388800467842</v>
      </c>
      <c r="AD25">
        <f t="shared" si="15"/>
        <v>99.975743823010632</v>
      </c>
      <c r="AE25">
        <f t="shared" si="16"/>
        <v>2.5549752969798232</v>
      </c>
      <c r="AF25">
        <f t="shared" si="17"/>
        <v>0</v>
      </c>
      <c r="AG25">
        <f t="shared" si="18"/>
        <v>0</v>
      </c>
    </row>
    <row r="26" spans="1:35" x14ac:dyDescent="0.35">
      <c r="A26">
        <v>7</v>
      </c>
      <c r="B26">
        <v>0.06</v>
      </c>
      <c r="C26">
        <f t="shared" si="4"/>
        <v>98.474000000000004</v>
      </c>
      <c r="D26">
        <f t="shared" si="5"/>
        <v>0.26544777915041823</v>
      </c>
      <c r="E26">
        <f t="shared" si="2"/>
        <v>0</v>
      </c>
      <c r="F26">
        <f t="shared" si="3"/>
        <v>0</v>
      </c>
      <c r="G26">
        <f t="shared" si="6"/>
        <v>20</v>
      </c>
      <c r="H26">
        <f t="shared" si="19"/>
        <v>9.480000000000075</v>
      </c>
      <c r="I26">
        <f t="shared" si="20"/>
        <v>98.474000000000004</v>
      </c>
      <c r="J26">
        <f t="shared" si="7"/>
        <v>0.62222499554495525</v>
      </c>
      <c r="K26">
        <f t="shared" si="8"/>
        <v>0</v>
      </c>
      <c r="L26">
        <f t="shared" si="9"/>
        <v>0</v>
      </c>
      <c r="M26">
        <f t="shared" si="10"/>
        <v>0.62222499554495525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5.5577885237905432E-3</v>
      </c>
      <c r="Y26">
        <f t="shared" si="21"/>
        <v>98</v>
      </c>
      <c r="Z26">
        <f t="shared" si="22"/>
        <v>0.1606869402907983</v>
      </c>
      <c r="AA26">
        <f t="shared" si="12"/>
        <v>0</v>
      </c>
      <c r="AB26">
        <f t="shared" si="13"/>
        <v>0</v>
      </c>
      <c r="AC26">
        <f t="shared" si="14"/>
        <v>289.23649252343694</v>
      </c>
      <c r="AD26">
        <f t="shared" si="15"/>
        <v>99.977442154281206</v>
      </c>
      <c r="AE26">
        <f t="shared" si="16"/>
        <v>2.5581431061806352</v>
      </c>
      <c r="AF26">
        <f t="shared" si="17"/>
        <v>0</v>
      </c>
      <c r="AG26">
        <f t="shared" si="18"/>
        <v>0</v>
      </c>
    </row>
    <row r="27" spans="1:35" x14ac:dyDescent="0.35">
      <c r="A27">
        <v>8</v>
      </c>
      <c r="B27">
        <v>7.0000000000000007E-2</v>
      </c>
      <c r="C27">
        <f t="shared" si="4"/>
        <v>98.552999999999997</v>
      </c>
      <c r="D27">
        <f t="shared" si="5"/>
        <v>0.30954966377438048</v>
      </c>
      <c r="E27">
        <f t="shared" si="2"/>
        <v>0</v>
      </c>
      <c r="F27">
        <f t="shared" si="3"/>
        <v>0</v>
      </c>
      <c r="G27">
        <f t="shared" si="6"/>
        <v>20</v>
      </c>
      <c r="H27">
        <f t="shared" si="19"/>
        <v>11.059999999999945</v>
      </c>
      <c r="I27">
        <f t="shared" si="20"/>
        <v>98.552999999999997</v>
      </c>
      <c r="J27">
        <f t="shared" si="7"/>
        <v>0.78374013705527612</v>
      </c>
      <c r="K27">
        <f t="shared" si="8"/>
        <v>0</v>
      </c>
      <c r="L27">
        <f t="shared" si="9"/>
        <v>0</v>
      </c>
      <c r="M27">
        <f t="shared" si="10"/>
        <v>0.78374013705527612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1.8837700944517675E-2</v>
      </c>
      <c r="Y27">
        <f t="shared" si="21"/>
        <v>98</v>
      </c>
      <c r="Z27">
        <f t="shared" si="22"/>
        <v>0.2789768772841027</v>
      </c>
      <c r="AA27">
        <f t="shared" si="12"/>
        <v>0</v>
      </c>
      <c r="AB27">
        <f t="shared" si="13"/>
        <v>0</v>
      </c>
      <c r="AC27">
        <f t="shared" si="14"/>
        <v>502.15837911138487</v>
      </c>
      <c r="AD27">
        <f t="shared" si="15"/>
        <v>99.979524301314015</v>
      </c>
      <c r="AE27">
        <f t="shared" si="16"/>
        <v>2.5620268270083999</v>
      </c>
      <c r="AF27">
        <f t="shared" si="17"/>
        <v>0</v>
      </c>
      <c r="AG27">
        <f t="shared" si="18"/>
        <v>0</v>
      </c>
    </row>
    <row r="28" spans="1:35" x14ac:dyDescent="0.35">
      <c r="A28">
        <v>9</v>
      </c>
      <c r="B28">
        <v>0.08</v>
      </c>
      <c r="C28">
        <f t="shared" si="4"/>
        <v>98.632000000000005</v>
      </c>
      <c r="D28">
        <f t="shared" si="5"/>
        <v>0.342149649521308</v>
      </c>
      <c r="E28">
        <f t="shared" si="2"/>
        <v>0</v>
      </c>
      <c r="F28">
        <f t="shared" si="3"/>
        <v>0</v>
      </c>
      <c r="G28">
        <f t="shared" si="6"/>
        <v>20</v>
      </c>
      <c r="H28">
        <f t="shared" si="19"/>
        <v>12.6400000000001</v>
      </c>
      <c r="I28">
        <f t="shared" si="20"/>
        <v>98.632000000000005</v>
      </c>
      <c r="J28">
        <f t="shared" si="7"/>
        <v>0.9260913437569811</v>
      </c>
      <c r="K28">
        <f t="shared" si="8"/>
        <v>0</v>
      </c>
      <c r="L28">
        <f t="shared" si="9"/>
        <v>0</v>
      </c>
      <c r="M28">
        <f t="shared" si="10"/>
        <v>0.9260913437569811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4.1893641215931123E-2</v>
      </c>
      <c r="Y28">
        <f t="shared" si="21"/>
        <v>98</v>
      </c>
      <c r="Z28">
        <f t="shared" si="22"/>
        <v>0.42685917137366708</v>
      </c>
      <c r="AA28">
        <f t="shared" si="12"/>
        <v>0</v>
      </c>
      <c r="AB28">
        <f t="shared" si="13"/>
        <v>0</v>
      </c>
      <c r="AC28">
        <f t="shared" si="14"/>
        <v>768.3465084726007</v>
      </c>
      <c r="AD28">
        <f t="shared" si="15"/>
        <v>99.982127334908185</v>
      </c>
      <c r="AE28">
        <f t="shared" si="16"/>
        <v>2.5668821305127887</v>
      </c>
      <c r="AF28">
        <f t="shared" si="17"/>
        <v>0</v>
      </c>
      <c r="AG28">
        <f t="shared" si="18"/>
        <v>0</v>
      </c>
    </row>
    <row r="29" spans="1:35" x14ac:dyDescent="0.35">
      <c r="A29">
        <v>10</v>
      </c>
      <c r="B29">
        <v>0.09</v>
      </c>
      <c r="C29">
        <f t="shared" si="4"/>
        <v>98.710999999999999</v>
      </c>
      <c r="D29">
        <f t="shared" si="5"/>
        <v>0.3490658503988659</v>
      </c>
      <c r="E29">
        <f t="shared" si="2"/>
        <v>0</v>
      </c>
      <c r="F29">
        <f t="shared" si="3"/>
        <v>0</v>
      </c>
      <c r="G29">
        <f t="shared" si="6"/>
        <v>20</v>
      </c>
      <c r="H29">
        <f t="shared" si="19"/>
        <v>14.21999999999997</v>
      </c>
      <c r="I29">
        <f t="shared" si="20"/>
        <v>98.710999999999999</v>
      </c>
      <c r="J29">
        <f t="shared" si="7"/>
        <v>1.7175963850928304</v>
      </c>
      <c r="K29">
        <f t="shared" si="8"/>
        <v>0</v>
      </c>
      <c r="L29">
        <f t="shared" si="9"/>
        <v>0</v>
      </c>
      <c r="M29">
        <f t="shared" si="10"/>
        <v>1.7175963850928304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7.7171258684829228E-2</v>
      </c>
      <c r="Y29">
        <f t="shared" si="21"/>
        <v>98</v>
      </c>
      <c r="Z29">
        <f t="shared" si="22"/>
        <v>0.61668542653391856</v>
      </c>
      <c r="AA29">
        <f t="shared" si="12"/>
        <v>0</v>
      </c>
      <c r="AB29">
        <f t="shared" si="13"/>
        <v>0</v>
      </c>
      <c r="AC29">
        <f t="shared" si="14"/>
        <v>1110.0337677610535</v>
      </c>
      <c r="AD29">
        <f t="shared" si="15"/>
        <v>99.985468668786439</v>
      </c>
      <c r="AE29">
        <f t="shared" si="16"/>
        <v>2.5731145472302503</v>
      </c>
      <c r="AF29">
        <f t="shared" si="17"/>
        <v>0</v>
      </c>
      <c r="AG29">
        <f t="shared" si="18"/>
        <v>0</v>
      </c>
    </row>
    <row r="30" spans="1:35" x14ac:dyDescent="0.35">
      <c r="A30">
        <v>11</v>
      </c>
      <c r="B30">
        <v>0.1</v>
      </c>
      <c r="C30">
        <f t="shared" si="4"/>
        <v>98.79</v>
      </c>
      <c r="D30">
        <f t="shared" si="5"/>
        <v>0.3490658503988659</v>
      </c>
      <c r="E30">
        <f t="shared" si="2"/>
        <v>0</v>
      </c>
      <c r="F30">
        <f t="shared" si="3"/>
        <v>0</v>
      </c>
      <c r="G30">
        <f t="shared" si="6"/>
        <v>20</v>
      </c>
      <c r="H30">
        <f t="shared" si="19"/>
        <v>15.800000000000125</v>
      </c>
      <c r="I30">
        <f t="shared" si="20"/>
        <v>98.79</v>
      </c>
      <c r="J30">
        <f t="shared" si="7"/>
        <v>1.7813771218668344</v>
      </c>
      <c r="K30">
        <f t="shared" si="8"/>
        <v>0</v>
      </c>
      <c r="L30">
        <f t="shared" si="9"/>
        <v>0</v>
      </c>
      <c r="M30">
        <f t="shared" si="10"/>
        <v>1.7813771218668344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0.12813699641490514</v>
      </c>
      <c r="Y30">
        <f t="shared" si="21"/>
        <v>98</v>
      </c>
      <c r="Z30">
        <f t="shared" si="22"/>
        <v>0.86964479890876889</v>
      </c>
      <c r="AA30">
        <f t="shared" si="12"/>
        <v>0</v>
      </c>
      <c r="AB30">
        <f t="shared" si="13"/>
        <v>0</v>
      </c>
      <c r="AC30">
        <f t="shared" si="14"/>
        <v>1565.3606380357839</v>
      </c>
      <c r="AD30">
        <f t="shared" si="15"/>
        <v>99.989921275829786</v>
      </c>
      <c r="AE30">
        <f t="shared" si="16"/>
        <v>2.5814197641239751</v>
      </c>
      <c r="AF30">
        <f t="shared" si="17"/>
        <v>0</v>
      </c>
      <c r="AG30">
        <f t="shared" si="18"/>
        <v>0</v>
      </c>
    </row>
    <row r="31" spans="1:35" x14ac:dyDescent="0.35">
      <c r="A31">
        <v>12</v>
      </c>
      <c r="B31">
        <v>0.11</v>
      </c>
      <c r="C31">
        <f t="shared" si="4"/>
        <v>98.869</v>
      </c>
      <c r="D31">
        <f t="shared" si="5"/>
        <v>0.3490658503988659</v>
      </c>
      <c r="E31">
        <f t="shared" si="2"/>
        <v>0</v>
      </c>
      <c r="F31">
        <f t="shared" si="3"/>
        <v>0</v>
      </c>
      <c r="G31">
        <f t="shared" si="6"/>
        <v>20</v>
      </c>
      <c r="H31">
        <f t="shared" si="19"/>
        <v>17.379999999999995</v>
      </c>
      <c r="I31">
        <f t="shared" si="20"/>
        <v>98.869</v>
      </c>
      <c r="J31">
        <f t="shared" si="7"/>
        <v>1.8429518600704515</v>
      </c>
      <c r="K31">
        <f t="shared" si="8"/>
        <v>0</v>
      </c>
      <c r="L31">
        <f t="shared" si="9"/>
        <v>0</v>
      </c>
      <c r="M31">
        <f t="shared" si="10"/>
        <v>1.8429518600704515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0.20000846739910091</v>
      </c>
      <c r="Y31">
        <f t="shared" si="21"/>
        <v>98</v>
      </c>
      <c r="Z31">
        <f t="shared" si="22"/>
        <v>1.2264314625466126</v>
      </c>
      <c r="AA31">
        <f t="shared" si="12"/>
        <v>0</v>
      </c>
      <c r="AB31">
        <f t="shared" si="13"/>
        <v>0</v>
      </c>
      <c r="AC31">
        <f t="shared" si="14"/>
        <v>2207.5766325839027</v>
      </c>
      <c r="AD31">
        <f t="shared" si="15"/>
        <v>99.996201457491267</v>
      </c>
      <c r="AE31">
        <f t="shared" si="16"/>
        <v>2.593133861128901</v>
      </c>
      <c r="AF31">
        <f t="shared" si="17"/>
        <v>0</v>
      </c>
      <c r="AG31">
        <f t="shared" si="18"/>
        <v>0</v>
      </c>
    </row>
    <row r="32" spans="1:35" x14ac:dyDescent="0.35">
      <c r="A32">
        <v>13</v>
      </c>
      <c r="B32">
        <v>0.12</v>
      </c>
      <c r="C32">
        <f t="shared" si="4"/>
        <v>98.948000000000008</v>
      </c>
      <c r="D32">
        <f t="shared" si="5"/>
        <v>0.3490658503988659</v>
      </c>
      <c r="E32">
        <f t="shared" si="2"/>
        <v>0</v>
      </c>
      <c r="F32">
        <f t="shared" si="3"/>
        <v>0</v>
      </c>
      <c r="G32">
        <f t="shared" si="6"/>
        <v>20</v>
      </c>
      <c r="H32">
        <f t="shared" si="19"/>
        <v>18.96000000000015</v>
      </c>
      <c r="I32">
        <f t="shared" si="20"/>
        <v>98.948000000000008</v>
      </c>
      <c r="J32">
        <f t="shared" si="7"/>
        <v>1.9025348004080624</v>
      </c>
      <c r="K32">
        <f t="shared" si="8"/>
        <v>0</v>
      </c>
      <c r="L32">
        <f t="shared" si="9"/>
        <v>0</v>
      </c>
      <c r="M32">
        <f t="shared" si="10"/>
        <v>1.9025348004080624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0.30136643951039122</v>
      </c>
      <c r="Y32">
        <f t="shared" si="21"/>
        <v>98</v>
      </c>
      <c r="Z32">
        <f t="shared" si="22"/>
        <v>1.7804188820886289</v>
      </c>
      <c r="AA32">
        <f t="shared" si="12"/>
        <v>0</v>
      </c>
      <c r="AB32">
        <f t="shared" si="13"/>
        <v>0</v>
      </c>
      <c r="AC32">
        <f t="shared" si="14"/>
        <v>3204.7539877595318</v>
      </c>
      <c r="AD32">
        <f t="shared" si="15"/>
        <v>100.00595277946452</v>
      </c>
      <c r="AE32">
        <f t="shared" si="16"/>
        <v>2.6113224960567059</v>
      </c>
      <c r="AF32">
        <f t="shared" si="17"/>
        <v>0</v>
      </c>
      <c r="AG32">
        <f t="shared" si="18"/>
        <v>0</v>
      </c>
    </row>
    <row r="33" spans="1:33" x14ac:dyDescent="0.35">
      <c r="A33">
        <v>14</v>
      </c>
      <c r="B33">
        <v>0.13</v>
      </c>
      <c r="C33">
        <f t="shared" si="4"/>
        <v>99.027000000000001</v>
      </c>
      <c r="D33">
        <f t="shared" si="5"/>
        <v>0.3490658503988659</v>
      </c>
      <c r="E33">
        <f t="shared" si="2"/>
        <v>0</v>
      </c>
      <c r="F33">
        <f t="shared" si="3"/>
        <v>0</v>
      </c>
      <c r="G33">
        <f t="shared" si="6"/>
        <v>20</v>
      </c>
      <c r="H33">
        <f t="shared" si="19"/>
        <v>20.54000000000002</v>
      </c>
      <c r="I33">
        <f t="shared" si="20"/>
        <v>99.027000000000001</v>
      </c>
      <c r="J33">
        <f t="shared" si="7"/>
        <v>1.9603075715280791</v>
      </c>
      <c r="K33">
        <f t="shared" si="8"/>
        <v>0</v>
      </c>
      <c r="L33">
        <f t="shared" si="9"/>
        <v>0</v>
      </c>
      <c r="M33">
        <f t="shared" si="10"/>
        <v>1.9603075715280791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0.44850849588135228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98</v>
      </c>
      <c r="Z33">
        <f>(V34-V33)*43560/3600</f>
        <v>2.8308615934485943</v>
      </c>
      <c r="AA33">
        <f t="shared" si="12"/>
        <v>0</v>
      </c>
      <c r="AB33">
        <f t="shared" si="13"/>
        <v>0</v>
      </c>
      <c r="AC33">
        <f t="shared" si="14"/>
        <v>5095.5508682074696</v>
      </c>
      <c r="AD33">
        <f t="shared" si="15"/>
        <v>100.024442739221</v>
      </c>
      <c r="AE33">
        <f t="shared" si="16"/>
        <v>2.6458108586359343</v>
      </c>
      <c r="AF33">
        <f t="shared" si="17"/>
        <v>666.182645325576</v>
      </c>
      <c r="AG33">
        <f t="shared" si="18"/>
        <v>0</v>
      </c>
    </row>
    <row r="34" spans="1:33" x14ac:dyDescent="0.35">
      <c r="A34">
        <v>15</v>
      </c>
      <c r="B34">
        <v>0.14000000000000001</v>
      </c>
      <c r="C34">
        <f t="shared" si="4"/>
        <v>99.105999999999995</v>
      </c>
      <c r="D34">
        <f t="shared" si="5"/>
        <v>0.3490658503988659</v>
      </c>
      <c r="E34">
        <f t="shared" si="2"/>
        <v>0</v>
      </c>
      <c r="F34">
        <f t="shared" si="3"/>
        <v>0</v>
      </c>
      <c r="G34">
        <f t="shared" si="6"/>
        <v>20</v>
      </c>
      <c r="H34">
        <f t="shared" si="19"/>
        <v>22.119999999999891</v>
      </c>
      <c r="I34">
        <f t="shared" si="20"/>
        <v>99.105999999999995</v>
      </c>
      <c r="J34">
        <f t="shared" si="7"/>
        <v>2.0164257693297034</v>
      </c>
      <c r="K34">
        <f t="shared" si="8"/>
        <v>0</v>
      </c>
      <c r="L34">
        <f t="shared" si="9"/>
        <v>0</v>
      </c>
      <c r="M34">
        <f t="shared" si="10"/>
        <v>2.0164257693297034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0.6824639994721452</v>
      </c>
      <c r="Y34">
        <f t="shared" ref="Y34:Y57" si="23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99.981128282213689</v>
      </c>
      <c r="Z34">
        <f t="shared" ref="Z34:Z57" si="24">(V35-V34)*43560/3600</f>
        <v>9.8577492020668878</v>
      </c>
      <c r="AA34">
        <f t="shared" si="12"/>
        <v>2.5650186493577549</v>
      </c>
      <c r="AB34">
        <f t="shared" si="13"/>
        <v>666.18264532565979</v>
      </c>
      <c r="AC34">
        <f t="shared" si="14"/>
        <v>13793.097640202099</v>
      </c>
      <c r="AD34">
        <f t="shared" si="15"/>
        <v>100.09181339336396</v>
      </c>
      <c r="AE34">
        <f t="shared" si="16"/>
        <v>2.7215294531253234</v>
      </c>
      <c r="AF34">
        <f t="shared" si="17"/>
        <v>26356.573741515291</v>
      </c>
      <c r="AG34">
        <f t="shared" si="18"/>
        <v>2.5569490646245199</v>
      </c>
    </row>
    <row r="35" spans="1:33" x14ac:dyDescent="0.35">
      <c r="A35">
        <v>16</v>
      </c>
      <c r="B35">
        <v>0.15</v>
      </c>
      <c r="C35">
        <f t="shared" si="4"/>
        <v>99.185000000000002</v>
      </c>
      <c r="D35">
        <f t="shared" si="5"/>
        <v>0.3490658503988659</v>
      </c>
      <c r="E35">
        <f t="shared" si="2"/>
        <v>0</v>
      </c>
      <c r="F35">
        <f t="shared" si="3"/>
        <v>0</v>
      </c>
      <c r="G35">
        <f t="shared" si="6"/>
        <v>20</v>
      </c>
      <c r="H35">
        <f t="shared" si="19"/>
        <v>23.700000000000045</v>
      </c>
      <c r="I35">
        <f t="shared" si="20"/>
        <v>99.185000000000002</v>
      </c>
      <c r="J35">
        <f t="shared" si="7"/>
        <v>2.0710238992931718</v>
      </c>
      <c r="K35">
        <f t="shared" si="8"/>
        <v>0</v>
      </c>
      <c r="L35">
        <f t="shared" si="9"/>
        <v>0</v>
      </c>
      <c r="M35">
        <f t="shared" si="10"/>
        <v>2.0710238992931718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1.4971540161718879</v>
      </c>
      <c r="Y35">
        <f t="shared" si="23"/>
        <v>100.17536612424301</v>
      </c>
      <c r="Z35">
        <f t="shared" si="24"/>
        <v>5.3219261079357194</v>
      </c>
      <c r="AA35">
        <f t="shared" si="12"/>
        <v>2.7666556557330249</v>
      </c>
      <c r="AB35">
        <f t="shared" si="13"/>
        <v>26356.573741514978</v>
      </c>
      <c r="AC35">
        <f t="shared" si="14"/>
        <v>30956.060555479828</v>
      </c>
      <c r="AD35">
        <f t="shared" si="15"/>
        <v>100.2058981635976</v>
      </c>
      <c r="AE35">
        <f t="shared" si="16"/>
        <v>2.7830168593755182</v>
      </c>
      <c r="AF35">
        <f t="shared" si="17"/>
        <v>35496.647036331706</v>
      </c>
      <c r="AG35">
        <f t="shared" si="18"/>
        <v>2.6620270317801458</v>
      </c>
    </row>
    <row r="36" spans="1:33" x14ac:dyDescent="0.35">
      <c r="A36">
        <v>17</v>
      </c>
      <c r="B36">
        <v>0.16</v>
      </c>
      <c r="C36">
        <f t="shared" si="4"/>
        <v>99.263999999999996</v>
      </c>
      <c r="D36">
        <f t="shared" si="5"/>
        <v>0.3490658503988659</v>
      </c>
      <c r="E36">
        <f t="shared" si="2"/>
        <v>0</v>
      </c>
      <c r="F36">
        <f t="shared" si="3"/>
        <v>0</v>
      </c>
      <c r="G36">
        <f t="shared" si="6"/>
        <v>20</v>
      </c>
      <c r="H36">
        <f t="shared" si="19"/>
        <v>25.279999999999916</v>
      </c>
      <c r="I36">
        <f t="shared" si="20"/>
        <v>99.263999999999996</v>
      </c>
      <c r="J36">
        <f t="shared" si="7"/>
        <v>2.124219174113176</v>
      </c>
      <c r="K36">
        <f t="shared" si="8"/>
        <v>0</v>
      </c>
      <c r="L36">
        <f t="shared" si="9"/>
        <v>0</v>
      </c>
      <c r="M36">
        <f t="shared" si="10"/>
        <v>2.124219174113176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1.9369826201335176</v>
      </c>
      <c r="Y36">
        <f t="shared" si="23"/>
        <v>100.23594918333337</v>
      </c>
      <c r="Z36">
        <f t="shared" si="24"/>
        <v>2.2087146472994701</v>
      </c>
      <c r="AA36">
        <f t="shared" si="12"/>
        <v>2.798924639958285</v>
      </c>
      <c r="AB36">
        <f t="shared" si="13"/>
        <v>35496.64703633199</v>
      </c>
      <c r="AC36">
        <f t="shared" si="14"/>
        <v>34434.269049546121</v>
      </c>
      <c r="AD36">
        <f t="shared" si="15"/>
        <v>100.22892338081159</v>
      </c>
      <c r="AE36">
        <f t="shared" si="16"/>
        <v>2.795217122347581</v>
      </c>
      <c r="AF36">
        <f t="shared" si="17"/>
        <v>33385.238126158787</v>
      </c>
      <c r="AG36">
        <f t="shared" si="18"/>
        <v>2.6939944710713633</v>
      </c>
    </row>
    <row r="37" spans="1:33" x14ac:dyDescent="0.35">
      <c r="A37">
        <v>18</v>
      </c>
      <c r="B37">
        <v>0.17</v>
      </c>
      <c r="C37">
        <f t="shared" si="4"/>
        <v>99.343000000000004</v>
      </c>
      <c r="D37">
        <f t="shared" si="5"/>
        <v>0.3490658503988659</v>
      </c>
      <c r="E37">
        <f t="shared" si="2"/>
        <v>0</v>
      </c>
      <c r="F37">
        <f t="shared" si="3"/>
        <v>0</v>
      </c>
      <c r="G37">
        <f t="shared" si="6"/>
        <v>20</v>
      </c>
      <c r="H37">
        <f t="shared" si="19"/>
        <v>26.86000000000007</v>
      </c>
      <c r="I37">
        <f t="shared" si="20"/>
        <v>99.343000000000004</v>
      </c>
      <c r="J37">
        <f t="shared" si="7"/>
        <v>2.1761144749062886</v>
      </c>
      <c r="K37">
        <f t="shared" si="8"/>
        <v>0</v>
      </c>
      <c r="L37">
        <f t="shared" si="9"/>
        <v>0</v>
      </c>
      <c r="M37">
        <f t="shared" si="10"/>
        <v>2.1761144749062886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2.1195210207367796</v>
      </c>
      <c r="Y37">
        <f t="shared" si="23"/>
        <v>100.22198584615006</v>
      </c>
      <c r="Z37">
        <f t="shared" si="24"/>
        <v>1.4825949566479575</v>
      </c>
      <c r="AA37">
        <f t="shared" si="12"/>
        <v>2.7915561837070824</v>
      </c>
      <c r="AB37">
        <f t="shared" si="13"/>
        <v>33385.238126157958</v>
      </c>
      <c r="AC37">
        <f t="shared" si="14"/>
        <v>31029.107917451533</v>
      </c>
      <c r="AD37">
        <f t="shared" si="15"/>
        <v>100.20638306224404</v>
      </c>
      <c r="AE37">
        <f t="shared" si="16"/>
        <v>2.7832767020086409</v>
      </c>
      <c r="AF37">
        <f t="shared" si="17"/>
        <v>28702.783842859499</v>
      </c>
      <c r="AG37">
        <f t="shared" si="18"/>
        <v>2.6866955749536152</v>
      </c>
    </row>
    <row r="38" spans="1:33" x14ac:dyDescent="0.35">
      <c r="A38">
        <v>19</v>
      </c>
      <c r="B38">
        <v>0.18</v>
      </c>
      <c r="C38">
        <f t="shared" si="4"/>
        <v>99.421999999999997</v>
      </c>
      <c r="D38">
        <f t="shared" si="5"/>
        <v>0.3490658503988659</v>
      </c>
      <c r="E38">
        <f t="shared" si="2"/>
        <v>0</v>
      </c>
      <c r="F38">
        <f t="shared" si="3"/>
        <v>0</v>
      </c>
      <c r="G38">
        <f t="shared" si="6"/>
        <v>20</v>
      </c>
      <c r="H38">
        <f t="shared" si="19"/>
        <v>28.439999999999941</v>
      </c>
      <c r="I38">
        <f t="shared" si="20"/>
        <v>99.421999999999997</v>
      </c>
      <c r="J38">
        <f t="shared" si="7"/>
        <v>2.2268006907047702</v>
      </c>
      <c r="K38">
        <f t="shared" si="8"/>
        <v>0</v>
      </c>
      <c r="L38">
        <f t="shared" si="9"/>
        <v>0</v>
      </c>
      <c r="M38">
        <f t="shared" si="10"/>
        <v>2.2268006907047702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2.2420495295506604</v>
      </c>
      <c r="Y38">
        <f t="shared" si="23"/>
        <v>100.19094059636257</v>
      </c>
      <c r="Z38">
        <f t="shared" si="24"/>
        <v>1.102666465966581</v>
      </c>
      <c r="AA38">
        <f t="shared" si="12"/>
        <v>2.7750015479616126</v>
      </c>
      <c r="AB38">
        <f t="shared" si="13"/>
        <v>28702.783842858989</v>
      </c>
      <c r="AC38">
        <f t="shared" si="14"/>
        <v>25692.580695267934</v>
      </c>
      <c r="AD38">
        <f t="shared" si="15"/>
        <v>100.17095844516072</v>
      </c>
      <c r="AE38">
        <f t="shared" si="16"/>
        <v>2.7642937127845499</v>
      </c>
      <c r="AF38">
        <f t="shared" si="17"/>
        <v>22720.925754314303</v>
      </c>
      <c r="AG38">
        <f t="shared" si="18"/>
        <v>2.670295447169853</v>
      </c>
    </row>
    <row r="39" spans="1:33" x14ac:dyDescent="0.35">
      <c r="A39">
        <v>20</v>
      </c>
      <c r="B39">
        <v>0.19</v>
      </c>
      <c r="C39">
        <f t="shared" si="4"/>
        <v>99.501000000000005</v>
      </c>
      <c r="D39">
        <f t="shared" si="5"/>
        <v>0.3490658503988659</v>
      </c>
      <c r="E39">
        <f t="shared" si="2"/>
        <v>0</v>
      </c>
      <c r="F39">
        <f t="shared" si="3"/>
        <v>0</v>
      </c>
      <c r="G39">
        <f t="shared" si="6"/>
        <v>20</v>
      </c>
      <c r="H39">
        <f t="shared" si="19"/>
        <v>30.020000000000095</v>
      </c>
      <c r="I39">
        <f t="shared" si="20"/>
        <v>99.501000000000005</v>
      </c>
      <c r="J39">
        <f t="shared" si="7"/>
        <v>2.2763585887003503</v>
      </c>
      <c r="K39">
        <f t="shared" si="8"/>
        <v>0</v>
      </c>
      <c r="L39">
        <f t="shared" si="9"/>
        <v>0</v>
      </c>
      <c r="M39">
        <f t="shared" si="10"/>
        <v>2.2763585887003503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2.3331789895478985</v>
      </c>
      <c r="Y39">
        <f t="shared" si="23"/>
        <v>100.15123218236768</v>
      </c>
      <c r="Z39">
        <f t="shared" si="24"/>
        <v>0.86398349832506227</v>
      </c>
      <c r="AA39">
        <f t="shared" si="12"/>
        <v>2.753723000526711</v>
      </c>
      <c r="AB39">
        <f t="shared" si="13"/>
        <v>22720.925754314849</v>
      </c>
      <c r="AC39">
        <f t="shared" si="14"/>
        <v>19319.394650351882</v>
      </c>
      <c r="AD39">
        <f t="shared" si="15"/>
        <v>100.12863595886508</v>
      </c>
      <c r="AE39">
        <f t="shared" si="16"/>
        <v>2.7415769803894419</v>
      </c>
      <c r="AF39">
        <f t="shared" si="17"/>
        <v>15961.589218883082</v>
      </c>
      <c r="AG39">
        <f t="shared" si="18"/>
        <v>2.649214433389361</v>
      </c>
    </row>
    <row r="40" spans="1:33" x14ac:dyDescent="0.35">
      <c r="A40">
        <v>21</v>
      </c>
      <c r="B40">
        <v>0.2</v>
      </c>
      <c r="C40">
        <f t="shared" si="4"/>
        <v>99.58</v>
      </c>
      <c r="D40">
        <f t="shared" si="5"/>
        <v>0.3490658503988659</v>
      </c>
      <c r="E40">
        <f t="shared" si="2"/>
        <v>0</v>
      </c>
      <c r="F40">
        <f t="shared" si="3"/>
        <v>0</v>
      </c>
      <c r="G40">
        <f t="shared" si="6"/>
        <v>20</v>
      </c>
      <c r="H40">
        <f t="shared" si="19"/>
        <v>31.599999999999966</v>
      </c>
      <c r="I40">
        <f t="shared" si="20"/>
        <v>99.58</v>
      </c>
      <c r="J40">
        <f t="shared" si="7"/>
        <v>2.3248603253908438</v>
      </c>
      <c r="K40">
        <f t="shared" si="8"/>
        <v>0</v>
      </c>
      <c r="L40">
        <f t="shared" si="9"/>
        <v>0</v>
      </c>
      <c r="M40">
        <f t="shared" si="10"/>
        <v>2.3248603253908438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2.4045825844507962</v>
      </c>
      <c r="Y40">
        <f t="shared" si="23"/>
        <v>100.10626238570873</v>
      </c>
      <c r="Z40">
        <f t="shared" si="24"/>
        <v>0.69969621319818331</v>
      </c>
      <c r="AA40">
        <f t="shared" si="12"/>
        <v>2.7293960035415901</v>
      </c>
      <c r="AB40">
        <f t="shared" si="13"/>
        <v>15961.58921888224</v>
      </c>
      <c r="AC40">
        <f t="shared" si="14"/>
        <v>12308.129596264109</v>
      </c>
      <c r="AD40">
        <f t="shared" si="15"/>
        <v>100.08191882328123</v>
      </c>
      <c r="AE40">
        <f t="shared" si="16"/>
        <v>2.7161424937757803</v>
      </c>
      <c r="AF40">
        <f t="shared" si="17"/>
        <v>8702.3826088028909</v>
      </c>
      <c r="AG40">
        <f t="shared" si="18"/>
        <v>2.6251109555989864</v>
      </c>
    </row>
    <row r="41" spans="1:33" x14ac:dyDescent="0.35">
      <c r="A41">
        <v>22</v>
      </c>
      <c r="B41">
        <v>0.21</v>
      </c>
      <c r="C41">
        <f t="shared" si="4"/>
        <v>99.659000000000006</v>
      </c>
      <c r="D41">
        <f t="shared" si="5"/>
        <v>0.3490658503988659</v>
      </c>
      <c r="E41">
        <f t="shared" si="2"/>
        <v>0</v>
      </c>
      <c r="F41">
        <f t="shared" si="3"/>
        <v>0</v>
      </c>
      <c r="G41">
        <f t="shared" si="6"/>
        <v>20</v>
      </c>
      <c r="H41">
        <f t="shared" si="19"/>
        <v>33.180000000000121</v>
      </c>
      <c r="I41">
        <f t="shared" si="20"/>
        <v>99.659000000000006</v>
      </c>
      <c r="J41">
        <f t="shared" si="7"/>
        <v>2.3723706794687525</v>
      </c>
      <c r="K41">
        <f t="shared" si="8"/>
        <v>0</v>
      </c>
      <c r="L41">
        <f t="shared" si="9"/>
        <v>0</v>
      </c>
      <c r="M41">
        <f t="shared" si="10"/>
        <v>2.3723706794687525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2.4624087177729601</v>
      </c>
      <c r="Y41">
        <f t="shared" si="23"/>
        <v>100.0578931774677</v>
      </c>
      <c r="Z41">
        <f t="shared" si="24"/>
        <v>0.58006477916911714</v>
      </c>
      <c r="AA41">
        <f t="shared" si="12"/>
        <v>2.7030620692336575</v>
      </c>
      <c r="AB41">
        <f t="shared" si="13"/>
        <v>8702.3826088025126</v>
      </c>
      <c r="AC41">
        <f t="shared" si="14"/>
        <v>4880.9874866863402</v>
      </c>
      <c r="AD41">
        <f t="shared" si="15"/>
        <v>100.02234454013333</v>
      </c>
      <c r="AE41">
        <f t="shared" si="16"/>
        <v>2.641897196743102</v>
      </c>
      <c r="AF41">
        <f t="shared" si="17"/>
        <v>1279.785905536166</v>
      </c>
      <c r="AG41">
        <f t="shared" si="18"/>
        <v>2.5990172993120479</v>
      </c>
    </row>
    <row r="42" spans="1:33" x14ac:dyDescent="0.35">
      <c r="A42">
        <v>23</v>
      </c>
      <c r="B42">
        <v>0.22</v>
      </c>
      <c r="C42">
        <f t="shared" si="4"/>
        <v>99.738</v>
      </c>
      <c r="D42">
        <f t="shared" si="5"/>
        <v>0.3490658503988659</v>
      </c>
      <c r="E42">
        <f t="shared" si="2"/>
        <v>0</v>
      </c>
      <c r="F42">
        <f t="shared" si="3"/>
        <v>0</v>
      </c>
      <c r="G42">
        <f t="shared" si="6"/>
        <v>20</v>
      </c>
      <c r="H42">
        <f t="shared" si="19"/>
        <v>34.759999999999991</v>
      </c>
      <c r="I42">
        <f t="shared" si="20"/>
        <v>99.738</v>
      </c>
      <c r="J42">
        <f t="shared" si="7"/>
        <v>2.4189480666251604</v>
      </c>
      <c r="K42">
        <f t="shared" si="8"/>
        <v>0</v>
      </c>
      <c r="L42">
        <f t="shared" si="9"/>
        <v>0</v>
      </c>
      <c r="M42">
        <f t="shared" si="10"/>
        <v>2.4189480666251604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2.510347955720821</v>
      </c>
      <c r="Y42">
        <f t="shared" si="23"/>
        <v>99.9871286621091</v>
      </c>
      <c r="Z42">
        <f t="shared" si="24"/>
        <v>0.48949521456343126</v>
      </c>
      <c r="AA42">
        <f t="shared" si="12"/>
        <v>2.5762108466459908</v>
      </c>
      <c r="AB42">
        <f t="shared" si="13"/>
        <v>1279.7859055365352</v>
      </c>
      <c r="AC42">
        <f t="shared" si="14"/>
        <v>0</v>
      </c>
      <c r="AD42">
        <f t="shared" si="15"/>
        <v>98</v>
      </c>
      <c r="AE42">
        <f t="shared" si="16"/>
        <v>0</v>
      </c>
      <c r="AF42">
        <f t="shared" si="17"/>
        <v>3041.9686779648878</v>
      </c>
      <c r="AG42">
        <f t="shared" si="18"/>
        <v>2.5602400960869689</v>
      </c>
    </row>
    <row r="43" spans="1:33" x14ac:dyDescent="0.35">
      <c r="A43">
        <v>24</v>
      </c>
      <c r="B43">
        <v>0.23</v>
      </c>
      <c r="C43">
        <f t="shared" si="4"/>
        <v>99.817000000000007</v>
      </c>
      <c r="D43">
        <f t="shared" si="5"/>
        <v>0.3490658503988659</v>
      </c>
      <c r="E43">
        <f t="shared" si="2"/>
        <v>0</v>
      </c>
      <c r="F43">
        <f t="shared" si="3"/>
        <v>0</v>
      </c>
      <c r="G43">
        <f t="shared" si="6"/>
        <v>20</v>
      </c>
      <c r="H43">
        <f t="shared" si="19"/>
        <v>36.340000000000146</v>
      </c>
      <c r="I43">
        <f t="shared" si="20"/>
        <v>99.817000000000007</v>
      </c>
      <c r="J43">
        <f t="shared" si="7"/>
        <v>2.4646453816434142</v>
      </c>
      <c r="K43">
        <f t="shared" si="8"/>
        <v>0</v>
      </c>
      <c r="L43">
        <f t="shared" si="9"/>
        <v>0</v>
      </c>
      <c r="M43">
        <f t="shared" si="10"/>
        <v>2.4646453816434142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2.550802105684741</v>
      </c>
      <c r="Y43">
        <f t="shared" si="23"/>
        <v>100.00436091422603</v>
      </c>
      <c r="Z43">
        <f t="shared" si="24"/>
        <v>0</v>
      </c>
      <c r="AA43">
        <f t="shared" si="12"/>
        <v>2.6083532724215241</v>
      </c>
      <c r="AB43">
        <f t="shared" si="13"/>
        <v>3041.9686779652952</v>
      </c>
      <c r="AC43">
        <f t="shared" si="14"/>
        <v>0</v>
      </c>
      <c r="AD43">
        <f t="shared" si="15"/>
        <v>98</v>
      </c>
      <c r="AE43">
        <f t="shared" si="16"/>
        <v>0</v>
      </c>
      <c r="AF43">
        <f t="shared" si="17"/>
        <v>3041.9686779652952</v>
      </c>
      <c r="AG43">
        <f t="shared" si="18"/>
        <v>2.569691478311789</v>
      </c>
    </row>
    <row r="44" spans="1:33" x14ac:dyDescent="0.35">
      <c r="A44">
        <v>25</v>
      </c>
      <c r="B44">
        <v>0.24</v>
      </c>
      <c r="C44">
        <f t="shared" si="4"/>
        <v>99.896000000000001</v>
      </c>
      <c r="D44">
        <f t="shared" si="5"/>
        <v>0.3490658503988659</v>
      </c>
      <c r="E44">
        <f t="shared" si="2"/>
        <v>0</v>
      </c>
      <c r="F44">
        <f t="shared" si="3"/>
        <v>0</v>
      </c>
      <c r="G44">
        <f t="shared" si="6"/>
        <v>20</v>
      </c>
      <c r="H44">
        <f t="shared" si="19"/>
        <v>37.920000000000016</v>
      </c>
      <c r="I44">
        <f t="shared" si="20"/>
        <v>99.896000000000001</v>
      </c>
      <c r="J44">
        <f t="shared" si="7"/>
        <v>2.5095107024045102</v>
      </c>
      <c r="K44">
        <f t="shared" si="8"/>
        <v>0</v>
      </c>
      <c r="L44">
        <f t="shared" si="9"/>
        <v>0</v>
      </c>
      <c r="M44">
        <f t="shared" si="10"/>
        <v>2.5095107024045102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2.550802105684741</v>
      </c>
      <c r="Y44">
        <f t="shared" si="23"/>
        <v>100.00436091422603</v>
      </c>
      <c r="Z44">
        <f t="shared" si="24"/>
        <v>0</v>
      </c>
      <c r="AA44">
        <f t="shared" si="12"/>
        <v>2.6083532724215241</v>
      </c>
      <c r="AB44">
        <f t="shared" si="13"/>
        <v>3041.9686779652952</v>
      </c>
      <c r="AC44">
        <f t="shared" si="14"/>
        <v>0</v>
      </c>
      <c r="AD44">
        <f t="shared" si="15"/>
        <v>98</v>
      </c>
      <c r="AE44">
        <f t="shared" si="16"/>
        <v>0</v>
      </c>
      <c r="AF44">
        <f t="shared" si="17"/>
        <v>3041.9686779652952</v>
      </c>
      <c r="AG44">
        <f t="shared" si="18"/>
        <v>2.569691478311789</v>
      </c>
    </row>
    <row r="45" spans="1:33" x14ac:dyDescent="0.35">
      <c r="A45">
        <v>26</v>
      </c>
      <c r="B45">
        <v>0.25</v>
      </c>
      <c r="C45">
        <f t="shared" si="4"/>
        <v>99.974999999999994</v>
      </c>
      <c r="D45">
        <f t="shared" si="5"/>
        <v>0.3490658503988659</v>
      </c>
      <c r="E45">
        <f t="shared" si="2"/>
        <v>0</v>
      </c>
      <c r="F45">
        <f t="shared" si="3"/>
        <v>0</v>
      </c>
      <c r="G45">
        <f t="shared" si="6"/>
        <v>20</v>
      </c>
      <c r="H45">
        <f t="shared" si="19"/>
        <v>39.499999999999886</v>
      </c>
      <c r="I45">
        <f t="shared" si="20"/>
        <v>99.974999999999994</v>
      </c>
      <c r="J45">
        <f t="shared" si="7"/>
        <v>2.5535878825114575</v>
      </c>
      <c r="K45">
        <f t="shared" si="8"/>
        <v>0</v>
      </c>
      <c r="L45">
        <f t="shared" si="9"/>
        <v>0</v>
      </c>
      <c r="M45">
        <f t="shared" si="10"/>
        <v>2.5535878825114575</v>
      </c>
      <c r="N45">
        <v>26</v>
      </c>
      <c r="S45">
        <f t="shared" ref="S45:S108" si="25">S21+1</f>
        <v>2</v>
      </c>
      <c r="T45">
        <f t="shared" ref="T45:T108" si="26">T21</f>
        <v>2</v>
      </c>
      <c r="U45">
        <f t="shared" si="11"/>
        <v>26</v>
      </c>
      <c r="V45">
        <f>($T$12*'10-day-rainfall'!X32+$T$13*'10-day-rainfall'!Y32+$T$14*'10-day-rainfall'!Z32+$T$15*'10-day-rainfall'!AA32)/12</f>
        <v>2.550802105684741</v>
      </c>
      <c r="Y45">
        <f t="shared" si="23"/>
        <v>100.00436091422603</v>
      </c>
      <c r="Z45">
        <f t="shared" si="24"/>
        <v>0</v>
      </c>
      <c r="AA45">
        <f t="shared" si="12"/>
        <v>2.6083532724215241</v>
      </c>
      <c r="AB45">
        <f t="shared" si="13"/>
        <v>3041.9686779652952</v>
      </c>
      <c r="AC45">
        <f t="shared" si="14"/>
        <v>0</v>
      </c>
      <c r="AD45">
        <f t="shared" si="15"/>
        <v>98</v>
      </c>
      <c r="AE45">
        <f t="shared" si="16"/>
        <v>0</v>
      </c>
      <c r="AF45">
        <f t="shared" si="17"/>
        <v>3041.9686779652952</v>
      </c>
      <c r="AG45">
        <f t="shared" si="18"/>
        <v>2.569691478311789</v>
      </c>
    </row>
    <row r="46" spans="1:33" x14ac:dyDescent="0.35">
      <c r="A46">
        <v>27</v>
      </c>
      <c r="B46">
        <v>0.26</v>
      </c>
      <c r="C46">
        <f t="shared" si="4"/>
        <v>100.054</v>
      </c>
      <c r="D46">
        <f t="shared" si="5"/>
        <v>0.3490658503988659</v>
      </c>
      <c r="E46">
        <f t="shared" si="2"/>
        <v>669.93360567395212</v>
      </c>
      <c r="F46">
        <f t="shared" si="3"/>
        <v>223.59920189131739</v>
      </c>
      <c r="G46">
        <f t="shared" si="6"/>
        <v>149796.61954886824</v>
      </c>
      <c r="H46">
        <f t="shared" si="19"/>
        <v>8118.098089053281</v>
      </c>
      <c r="I46">
        <f t="shared" si="20"/>
        <v>100.054</v>
      </c>
      <c r="J46">
        <f t="shared" si="7"/>
        <v>2.5969170533415111</v>
      </c>
      <c r="K46">
        <f t="shared" si="8"/>
        <v>0.10402543024226961</v>
      </c>
      <c r="L46">
        <f t="shared" si="9"/>
        <v>0</v>
      </c>
      <c r="M46">
        <f t="shared" si="10"/>
        <v>2.7009424835837805</v>
      </c>
      <c r="N46">
        <v>27</v>
      </c>
      <c r="S46">
        <f t="shared" si="25"/>
        <v>2</v>
      </c>
      <c r="T46">
        <f t="shared" si="26"/>
        <v>3</v>
      </c>
      <c r="U46">
        <f t="shared" si="11"/>
        <v>27</v>
      </c>
      <c r="V46">
        <f>($T$12*'10-day-rainfall'!X33+$T$13*'10-day-rainfall'!Y33+$T$14*'10-day-rainfall'!Z33+$T$15*'10-day-rainfall'!AA33)/12</f>
        <v>2.550802105684741</v>
      </c>
      <c r="Y46">
        <f t="shared" si="23"/>
        <v>100.00436091422603</v>
      </c>
      <c r="Z46">
        <f t="shared" si="24"/>
        <v>0</v>
      </c>
      <c r="AA46">
        <f t="shared" si="12"/>
        <v>2.6083532724215241</v>
      </c>
      <c r="AB46">
        <f t="shared" si="13"/>
        <v>3041.9686779652952</v>
      </c>
      <c r="AC46">
        <f t="shared" si="14"/>
        <v>0</v>
      </c>
      <c r="AD46">
        <f t="shared" si="15"/>
        <v>98</v>
      </c>
      <c r="AE46">
        <f t="shared" si="16"/>
        <v>0</v>
      </c>
      <c r="AF46">
        <f t="shared" si="17"/>
        <v>3041.9686779652952</v>
      </c>
      <c r="AG46">
        <f t="shared" si="18"/>
        <v>2.569691478311789</v>
      </c>
    </row>
    <row r="47" spans="1:33" x14ac:dyDescent="0.35">
      <c r="A47">
        <v>28</v>
      </c>
      <c r="B47">
        <v>0.27</v>
      </c>
      <c r="C47">
        <f t="shared" si="4"/>
        <v>100.133</v>
      </c>
      <c r="D47">
        <f t="shared" si="5"/>
        <v>0.3490658503988659</v>
      </c>
      <c r="E47">
        <f t="shared" si="2"/>
        <v>670.56560567395206</v>
      </c>
      <c r="F47">
        <f t="shared" si="3"/>
        <v>224.23120189131734</v>
      </c>
      <c r="G47">
        <f t="shared" si="6"/>
        <v>150361.73170724945</v>
      </c>
      <c r="H47">
        <f t="shared" si="19"/>
        <v>19974.345959363112</v>
      </c>
      <c r="I47">
        <f t="shared" si="20"/>
        <v>100.133</v>
      </c>
      <c r="J47">
        <f t="shared" si="7"/>
        <v>2.6395350518912468</v>
      </c>
      <c r="K47">
        <f t="shared" si="8"/>
        <v>0.10441786924114545</v>
      </c>
      <c r="L47">
        <f t="shared" si="9"/>
        <v>0</v>
      </c>
      <c r="M47">
        <f t="shared" si="10"/>
        <v>2.7439529211323923</v>
      </c>
      <c r="N47">
        <v>28</v>
      </c>
      <c r="S47">
        <f t="shared" si="25"/>
        <v>2</v>
      </c>
      <c r="T47">
        <f t="shared" si="26"/>
        <v>4</v>
      </c>
      <c r="U47">
        <f t="shared" si="11"/>
        <v>28</v>
      </c>
      <c r="V47">
        <f>($T$12*'10-day-rainfall'!X34+$T$13*'10-day-rainfall'!Y34+$T$14*'10-day-rainfall'!Z34+$T$15*'10-day-rainfall'!AA34)/12</f>
        <v>2.550802105684741</v>
      </c>
      <c r="Y47">
        <f t="shared" si="23"/>
        <v>100.00436091422603</v>
      </c>
      <c r="Z47">
        <f t="shared" si="24"/>
        <v>0</v>
      </c>
      <c r="AA47">
        <f t="shared" si="12"/>
        <v>2.6083532724215241</v>
      </c>
      <c r="AB47">
        <f t="shared" si="13"/>
        <v>3041.9686779652952</v>
      </c>
      <c r="AC47">
        <f t="shared" si="14"/>
        <v>0</v>
      </c>
      <c r="AD47">
        <f t="shared" si="15"/>
        <v>98</v>
      </c>
      <c r="AE47">
        <f t="shared" si="16"/>
        <v>0</v>
      </c>
      <c r="AF47">
        <f t="shared" si="17"/>
        <v>3041.9686779652952</v>
      </c>
      <c r="AG47">
        <f t="shared" si="18"/>
        <v>2.569691478311789</v>
      </c>
    </row>
    <row r="48" spans="1:33" x14ac:dyDescent="0.35">
      <c r="A48">
        <v>29</v>
      </c>
      <c r="B48">
        <v>0.28000000000000003</v>
      </c>
      <c r="C48">
        <f t="shared" si="4"/>
        <v>100.212</v>
      </c>
      <c r="D48">
        <f t="shared" si="5"/>
        <v>0.3490658503988659</v>
      </c>
      <c r="E48">
        <f t="shared" si="2"/>
        <v>671.19760567395213</v>
      </c>
      <c r="F48">
        <f t="shared" si="3"/>
        <v>224.8632018913174</v>
      </c>
      <c r="G48">
        <f t="shared" si="6"/>
        <v>150927.64271363075</v>
      </c>
      <c r="H48">
        <f t="shared" si="19"/>
        <v>31875.269251234677</v>
      </c>
      <c r="I48">
        <f t="shared" si="20"/>
        <v>100.212</v>
      </c>
      <c r="J48">
        <f t="shared" si="7"/>
        <v>2.681475787395653</v>
      </c>
      <c r="K48">
        <f t="shared" si="8"/>
        <v>0.1048108629955769</v>
      </c>
      <c r="L48">
        <f t="shared" si="9"/>
        <v>0</v>
      </c>
      <c r="M48">
        <f t="shared" si="10"/>
        <v>2.7862866503912298</v>
      </c>
      <c r="N48">
        <v>29</v>
      </c>
      <c r="S48">
        <f t="shared" si="25"/>
        <v>2</v>
      </c>
      <c r="T48">
        <f t="shared" si="26"/>
        <v>5</v>
      </c>
      <c r="U48">
        <f t="shared" si="11"/>
        <v>29</v>
      </c>
      <c r="V48">
        <f>($T$12*'10-day-rainfall'!X35+$T$13*'10-day-rainfall'!Y35+$T$14*'10-day-rainfall'!Z35+$T$15*'10-day-rainfall'!AA35)/12</f>
        <v>2.550802105684741</v>
      </c>
      <c r="Y48">
        <f t="shared" si="23"/>
        <v>100.00436091422603</v>
      </c>
      <c r="Z48">
        <f t="shared" si="24"/>
        <v>0</v>
      </c>
      <c r="AA48">
        <f t="shared" si="12"/>
        <v>2.6083532724215241</v>
      </c>
      <c r="AB48">
        <f t="shared" si="13"/>
        <v>3041.9686779652952</v>
      </c>
      <c r="AC48">
        <f t="shared" si="14"/>
        <v>0</v>
      </c>
      <c r="AD48">
        <f t="shared" si="15"/>
        <v>98</v>
      </c>
      <c r="AE48">
        <f t="shared" si="16"/>
        <v>0</v>
      </c>
      <c r="AF48">
        <f t="shared" si="17"/>
        <v>3041.9686779652952</v>
      </c>
      <c r="AG48">
        <f t="shared" si="18"/>
        <v>2.569691478311789</v>
      </c>
    </row>
    <row r="49" spans="1:33" x14ac:dyDescent="0.35">
      <c r="A49">
        <v>30</v>
      </c>
      <c r="B49">
        <v>0.28999999999999998</v>
      </c>
      <c r="C49">
        <f t="shared" si="4"/>
        <v>100.291</v>
      </c>
      <c r="D49">
        <f t="shared" si="5"/>
        <v>0.3490658503988659</v>
      </c>
      <c r="E49">
        <f t="shared" si="2"/>
        <v>671.82960567395207</v>
      </c>
      <c r="F49">
        <f t="shared" si="3"/>
        <v>225.49520189131735</v>
      </c>
      <c r="G49">
        <f t="shared" si="6"/>
        <v>151494.35256801193</v>
      </c>
      <c r="H49">
        <f t="shared" si="19"/>
        <v>43820.931073615844</v>
      </c>
      <c r="I49">
        <f t="shared" si="20"/>
        <v>100.291</v>
      </c>
      <c r="J49">
        <f t="shared" si="7"/>
        <v>2.7227705571009295</v>
      </c>
      <c r="K49">
        <f t="shared" si="8"/>
        <v>0.10520441150556382</v>
      </c>
      <c r="L49">
        <f t="shared" si="9"/>
        <v>0</v>
      </c>
      <c r="M49">
        <f t="shared" si="10"/>
        <v>2.8279749686064934</v>
      </c>
      <c r="N49">
        <v>30</v>
      </c>
      <c r="S49">
        <f t="shared" si="25"/>
        <v>2</v>
      </c>
      <c r="T49">
        <f t="shared" si="26"/>
        <v>6</v>
      </c>
      <c r="U49">
        <f t="shared" si="11"/>
        <v>30</v>
      </c>
      <c r="V49">
        <f>($T$12*'10-day-rainfall'!X36+$T$13*'10-day-rainfall'!Y36+$T$14*'10-day-rainfall'!Z36+$T$15*'10-day-rainfall'!AA36)/12</f>
        <v>2.550802105684741</v>
      </c>
      <c r="Y49">
        <f t="shared" si="23"/>
        <v>100.00436091422603</v>
      </c>
      <c r="Z49">
        <f t="shared" si="24"/>
        <v>0</v>
      </c>
      <c r="AA49">
        <f t="shared" si="12"/>
        <v>2.6083532724215241</v>
      </c>
      <c r="AB49">
        <f t="shared" si="13"/>
        <v>3041.9686779652952</v>
      </c>
      <c r="AC49">
        <f t="shared" si="14"/>
        <v>0</v>
      </c>
      <c r="AD49">
        <f t="shared" si="15"/>
        <v>98</v>
      </c>
      <c r="AE49">
        <f t="shared" si="16"/>
        <v>0</v>
      </c>
      <c r="AF49">
        <f t="shared" si="17"/>
        <v>3041.9686779652952</v>
      </c>
      <c r="AG49">
        <f t="shared" si="18"/>
        <v>2.569691478311789</v>
      </c>
    </row>
    <row r="50" spans="1:33" x14ac:dyDescent="0.35">
      <c r="A50">
        <v>31</v>
      </c>
      <c r="B50">
        <v>0.3</v>
      </c>
      <c r="C50">
        <f t="shared" si="4"/>
        <v>100.37</v>
      </c>
      <c r="D50">
        <f t="shared" si="5"/>
        <v>0.3490658503988659</v>
      </c>
      <c r="E50">
        <f t="shared" si="2"/>
        <v>672.46160567395214</v>
      </c>
      <c r="F50">
        <f t="shared" si="3"/>
        <v>226.12720189131741</v>
      </c>
      <c r="G50">
        <f t="shared" si="6"/>
        <v>152061.86127039324</v>
      </c>
      <c r="H50">
        <f t="shared" si="19"/>
        <v>55811.394535463405</v>
      </c>
      <c r="I50">
        <f t="shared" si="20"/>
        <v>100.37</v>
      </c>
      <c r="J50">
        <f t="shared" si="7"/>
        <v>2.763448319553365</v>
      </c>
      <c r="K50">
        <f t="shared" si="8"/>
        <v>0.10559851477110642</v>
      </c>
      <c r="L50">
        <f t="shared" si="9"/>
        <v>0</v>
      </c>
      <c r="M50">
        <f t="shared" si="10"/>
        <v>2.8690468343244713</v>
      </c>
      <c r="N50">
        <v>31</v>
      </c>
      <c r="S50">
        <f t="shared" si="25"/>
        <v>2</v>
      </c>
      <c r="T50">
        <f t="shared" si="26"/>
        <v>7</v>
      </c>
      <c r="U50">
        <f t="shared" si="11"/>
        <v>31</v>
      </c>
      <c r="V50">
        <f>($T$12*'10-day-rainfall'!X37+$T$13*'10-day-rainfall'!Y37+$T$14*'10-day-rainfall'!Z37+$T$15*'10-day-rainfall'!AA37)/12</f>
        <v>2.550802105684741</v>
      </c>
      <c r="Y50">
        <f t="shared" si="23"/>
        <v>100.00436091422603</v>
      </c>
      <c r="Z50">
        <f t="shared" si="24"/>
        <v>0</v>
      </c>
      <c r="AA50">
        <f t="shared" si="12"/>
        <v>2.6083532724215241</v>
      </c>
      <c r="AB50">
        <f t="shared" si="13"/>
        <v>3041.9686779652952</v>
      </c>
      <c r="AC50">
        <f t="shared" si="14"/>
        <v>0</v>
      </c>
      <c r="AD50">
        <f t="shared" si="15"/>
        <v>98</v>
      </c>
      <c r="AE50">
        <f t="shared" si="16"/>
        <v>0</v>
      </c>
      <c r="AF50">
        <f t="shared" si="17"/>
        <v>3041.9686779652952</v>
      </c>
      <c r="AG50">
        <f t="shared" si="18"/>
        <v>2.569691478311789</v>
      </c>
    </row>
    <row r="51" spans="1:33" x14ac:dyDescent="0.35">
      <c r="A51">
        <v>32</v>
      </c>
      <c r="B51">
        <v>0.31</v>
      </c>
      <c r="C51">
        <f t="shared" si="4"/>
        <v>100.449</v>
      </c>
      <c r="D51">
        <f t="shared" si="5"/>
        <v>0.3490658503988659</v>
      </c>
      <c r="E51">
        <f t="shared" si="2"/>
        <v>673.09360567395208</v>
      </c>
      <c r="F51">
        <f t="shared" si="3"/>
        <v>226.75920189131736</v>
      </c>
      <c r="G51">
        <f t="shared" si="6"/>
        <v>152630.16882077444</v>
      </c>
      <c r="H51">
        <f t="shared" si="19"/>
        <v>67846.72274572587</v>
      </c>
      <c r="I51">
        <f t="shared" si="20"/>
        <v>100.449</v>
      </c>
      <c r="J51">
        <f t="shared" si="7"/>
        <v>2.8035359321879372</v>
      </c>
      <c r="K51">
        <f t="shared" si="8"/>
        <v>0.10599317279220448</v>
      </c>
      <c r="L51">
        <f t="shared" si="9"/>
        <v>0</v>
      </c>
      <c r="M51">
        <f t="shared" si="10"/>
        <v>2.9095291049801415</v>
      </c>
      <c r="N51">
        <v>32</v>
      </c>
      <c r="S51">
        <f t="shared" si="25"/>
        <v>2</v>
      </c>
      <c r="T51">
        <f t="shared" si="26"/>
        <v>8</v>
      </c>
      <c r="U51">
        <f t="shared" si="11"/>
        <v>32</v>
      </c>
      <c r="V51">
        <f>($T$12*'10-day-rainfall'!X38+$T$13*'10-day-rainfall'!Y38+$T$14*'10-day-rainfall'!Z38+$T$15*'10-day-rainfall'!AA38)/12</f>
        <v>2.550802105684741</v>
      </c>
      <c r="Y51">
        <f t="shared" si="23"/>
        <v>100.00436091422603</v>
      </c>
      <c r="Z51">
        <f t="shared" si="24"/>
        <v>0</v>
      </c>
      <c r="AA51">
        <f t="shared" si="12"/>
        <v>2.6083532724215241</v>
      </c>
      <c r="AB51">
        <f t="shared" si="13"/>
        <v>3041.9686779652952</v>
      </c>
      <c r="AC51">
        <f t="shared" si="14"/>
        <v>0</v>
      </c>
      <c r="AD51">
        <f t="shared" si="15"/>
        <v>98</v>
      </c>
      <c r="AE51">
        <f t="shared" si="16"/>
        <v>0</v>
      </c>
      <c r="AF51">
        <f t="shared" si="17"/>
        <v>3041.9686779652952</v>
      </c>
      <c r="AG51">
        <f t="shared" si="18"/>
        <v>2.569691478311789</v>
      </c>
    </row>
    <row r="52" spans="1:33" x14ac:dyDescent="0.35">
      <c r="A52">
        <v>33</v>
      </c>
      <c r="B52">
        <v>0.32</v>
      </c>
      <c r="C52">
        <f t="shared" si="4"/>
        <v>100.52800000000001</v>
      </c>
      <c r="D52">
        <f t="shared" si="5"/>
        <v>0.3490658503988659</v>
      </c>
      <c r="E52">
        <f t="shared" ref="E52:E83" si="27">IF($C52&lt;$C$5,0,$C$13+2*$C$7*($C52-$C$5))</f>
        <v>673.72560567395215</v>
      </c>
      <c r="F52">
        <f t="shared" ref="F52:F83" si="28">IF($C52&lt;$C$5,0,$C$14+2*$C$7*($C52-$C$5))</f>
        <v>227.39120189131742</v>
      </c>
      <c r="G52">
        <f t="shared" si="6"/>
        <v>153199.27521915577</v>
      </c>
      <c r="H52">
        <f t="shared" si="19"/>
        <v>79926.978813360736</v>
      </c>
      <c r="I52">
        <f t="shared" si="20"/>
        <v>100.52800000000001</v>
      </c>
      <c r="J52">
        <f t="shared" si="7"/>
        <v>2.8430583587565512</v>
      </c>
      <c r="K52">
        <f t="shared" si="8"/>
        <v>0.10638838556885817</v>
      </c>
      <c r="L52">
        <f t="shared" si="9"/>
        <v>0</v>
      </c>
      <c r="M52">
        <f t="shared" si="10"/>
        <v>2.9494467443254093</v>
      </c>
      <c r="N52">
        <v>33</v>
      </c>
      <c r="S52">
        <f t="shared" si="25"/>
        <v>2</v>
      </c>
      <c r="T52">
        <f t="shared" si="26"/>
        <v>9</v>
      </c>
      <c r="U52">
        <f t="shared" si="11"/>
        <v>33</v>
      </c>
      <c r="V52">
        <f>($T$12*'10-day-rainfall'!X39+$T$13*'10-day-rainfall'!Y39+$T$14*'10-day-rainfall'!Z39+$T$15*'10-day-rainfall'!AA39)/12</f>
        <v>2.550802105684741</v>
      </c>
      <c r="Y52">
        <f t="shared" si="23"/>
        <v>100.00436091422603</v>
      </c>
      <c r="Z52">
        <f t="shared" si="24"/>
        <v>0</v>
      </c>
      <c r="AA52">
        <f t="shared" si="12"/>
        <v>2.6083532724215241</v>
      </c>
      <c r="AB52">
        <f t="shared" si="13"/>
        <v>3041.9686779652952</v>
      </c>
      <c r="AC52">
        <f t="shared" si="14"/>
        <v>0</v>
      </c>
      <c r="AD52">
        <f t="shared" si="15"/>
        <v>98</v>
      </c>
      <c r="AE52">
        <f t="shared" si="16"/>
        <v>0</v>
      </c>
      <c r="AF52">
        <f t="shared" si="17"/>
        <v>3041.9686779652952</v>
      </c>
      <c r="AG52">
        <f t="shared" si="18"/>
        <v>2.569691478311789</v>
      </c>
    </row>
    <row r="53" spans="1:33" x14ac:dyDescent="0.35">
      <c r="A53">
        <v>34</v>
      </c>
      <c r="B53">
        <v>0.33</v>
      </c>
      <c r="C53">
        <f t="shared" ref="C53:C84" si="29">$C$20+B53*(MAX($C$6,$C$6+$C$5-$C$10))</f>
        <v>100.607</v>
      </c>
      <c r="D53">
        <f t="shared" si="5"/>
        <v>0.3490658503988659</v>
      </c>
      <c r="E53">
        <f t="shared" si="27"/>
        <v>674.35760567395209</v>
      </c>
      <c r="F53">
        <f t="shared" si="28"/>
        <v>228.02320189131737</v>
      </c>
      <c r="G53">
        <f t="shared" si="6"/>
        <v>153769.18046553698</v>
      </c>
      <c r="H53">
        <f t="shared" si="19"/>
        <v>92052.225847317153</v>
      </c>
      <c r="I53">
        <f t="shared" si="20"/>
        <v>100.607</v>
      </c>
      <c r="J53">
        <f t="shared" si="7"/>
        <v>2.8820388511472332</v>
      </c>
      <c r="K53">
        <f t="shared" si="8"/>
        <v>0.10678415310106736</v>
      </c>
      <c r="L53">
        <f t="shared" si="9"/>
        <v>0</v>
      </c>
      <c r="M53">
        <f t="shared" si="10"/>
        <v>2.9888230042483004</v>
      </c>
      <c r="N53">
        <v>34</v>
      </c>
      <c r="S53">
        <f t="shared" si="25"/>
        <v>2</v>
      </c>
      <c r="T53">
        <f t="shared" si="26"/>
        <v>10</v>
      </c>
      <c r="U53">
        <f t="shared" si="11"/>
        <v>34</v>
      </c>
      <c r="V53">
        <f>($T$12*'10-day-rainfall'!X40+$T$13*'10-day-rainfall'!Y40+$T$14*'10-day-rainfall'!Z40+$T$15*'10-day-rainfall'!AA40)/12</f>
        <v>2.550802105684741</v>
      </c>
      <c r="Y53">
        <f t="shared" si="23"/>
        <v>100.00436091422603</v>
      </c>
      <c r="Z53">
        <f t="shared" si="24"/>
        <v>0</v>
      </c>
      <c r="AA53">
        <f t="shared" si="12"/>
        <v>2.6083532724215241</v>
      </c>
      <c r="AB53">
        <f t="shared" si="13"/>
        <v>3041.9686779652952</v>
      </c>
      <c r="AC53">
        <f t="shared" si="14"/>
        <v>0</v>
      </c>
      <c r="AD53">
        <f t="shared" si="15"/>
        <v>98</v>
      </c>
      <c r="AE53">
        <f t="shared" si="16"/>
        <v>0</v>
      </c>
      <c r="AF53">
        <f t="shared" si="17"/>
        <v>3041.9686779652952</v>
      </c>
      <c r="AG53">
        <f t="shared" si="18"/>
        <v>2.569691478311789</v>
      </c>
    </row>
    <row r="54" spans="1:33" x14ac:dyDescent="0.35">
      <c r="A54">
        <v>35</v>
      </c>
      <c r="B54">
        <v>0.34</v>
      </c>
      <c r="C54">
        <f t="shared" si="29"/>
        <v>100.68600000000001</v>
      </c>
      <c r="D54">
        <f t="shared" si="5"/>
        <v>0.3490658503988659</v>
      </c>
      <c r="E54">
        <f t="shared" si="27"/>
        <v>674.98960567395216</v>
      </c>
      <c r="F54">
        <f t="shared" si="28"/>
        <v>228.65520189131743</v>
      </c>
      <c r="G54">
        <f t="shared" si="6"/>
        <v>154339.88455991828</v>
      </c>
      <c r="H54">
        <f t="shared" si="19"/>
        <v>104222.52695655331</v>
      </c>
      <c r="I54">
        <f t="shared" si="20"/>
        <v>100.68600000000001</v>
      </c>
      <c r="J54">
        <f t="shared" si="7"/>
        <v>2.9204991093559114</v>
      </c>
      <c r="K54">
        <f t="shared" si="8"/>
        <v>0.10718047538883213</v>
      </c>
      <c r="L54">
        <f t="shared" si="9"/>
        <v>0</v>
      </c>
      <c r="M54">
        <f t="shared" si="10"/>
        <v>3.0276795847447433</v>
      </c>
      <c r="N54">
        <v>35</v>
      </c>
      <c r="S54">
        <f t="shared" si="25"/>
        <v>2</v>
      </c>
      <c r="T54">
        <f t="shared" si="26"/>
        <v>11</v>
      </c>
      <c r="U54">
        <f t="shared" si="11"/>
        <v>35</v>
      </c>
      <c r="V54">
        <f>($T$12*'10-day-rainfall'!X41+$T$13*'10-day-rainfall'!Y41+$T$14*'10-day-rainfall'!Z41+$T$15*'10-day-rainfall'!AA41)/12</f>
        <v>2.550802105684741</v>
      </c>
      <c r="Y54">
        <f t="shared" si="23"/>
        <v>100.00436091422603</v>
      </c>
      <c r="Z54">
        <f t="shared" si="24"/>
        <v>0</v>
      </c>
      <c r="AA54">
        <f t="shared" si="12"/>
        <v>2.6083532724215241</v>
      </c>
      <c r="AB54">
        <f t="shared" si="13"/>
        <v>3041.9686779652952</v>
      </c>
      <c r="AC54">
        <f t="shared" si="14"/>
        <v>0</v>
      </c>
      <c r="AD54">
        <f t="shared" si="15"/>
        <v>98</v>
      </c>
      <c r="AE54">
        <f t="shared" si="16"/>
        <v>0</v>
      </c>
      <c r="AF54">
        <f t="shared" si="17"/>
        <v>3041.9686779652952</v>
      </c>
      <c r="AG54">
        <f t="shared" si="18"/>
        <v>2.569691478311789</v>
      </c>
    </row>
    <row r="55" spans="1:33" x14ac:dyDescent="0.35">
      <c r="A55">
        <v>36</v>
      </c>
      <c r="B55">
        <v>0.35000000000000003</v>
      </c>
      <c r="C55">
        <f t="shared" si="29"/>
        <v>100.765</v>
      </c>
      <c r="D55">
        <f t="shared" si="5"/>
        <v>0.3490658503988659</v>
      </c>
      <c r="E55">
        <f t="shared" si="27"/>
        <v>675.6216056739521</v>
      </c>
      <c r="F55">
        <f t="shared" si="28"/>
        <v>229.28720189131738</v>
      </c>
      <c r="G55">
        <f t="shared" si="6"/>
        <v>154911.38750229948</v>
      </c>
      <c r="H55">
        <f t="shared" si="19"/>
        <v>116437.94525001898</v>
      </c>
      <c r="I55">
        <f t="shared" si="20"/>
        <v>100.765</v>
      </c>
      <c r="J55">
        <f t="shared" si="7"/>
        <v>2.9584594227359693</v>
      </c>
      <c r="K55">
        <f t="shared" si="8"/>
        <v>0.10757735243215241</v>
      </c>
      <c r="L55">
        <f t="shared" si="9"/>
        <v>0</v>
      </c>
      <c r="M55">
        <f t="shared" si="10"/>
        <v>3.0660367751681217</v>
      </c>
      <c r="N55">
        <v>36</v>
      </c>
      <c r="S55">
        <f t="shared" si="25"/>
        <v>2</v>
      </c>
      <c r="T55">
        <f t="shared" si="26"/>
        <v>12</v>
      </c>
      <c r="U55">
        <f t="shared" si="11"/>
        <v>36</v>
      </c>
      <c r="V55">
        <f>($T$12*'10-day-rainfall'!X42+$T$13*'10-day-rainfall'!Y42+$T$14*'10-day-rainfall'!Z42+$T$15*'10-day-rainfall'!AA42)/12</f>
        <v>2.550802105684741</v>
      </c>
      <c r="Y55">
        <f t="shared" si="23"/>
        <v>100.00436091422603</v>
      </c>
      <c r="Z55">
        <f t="shared" si="24"/>
        <v>0</v>
      </c>
      <c r="AA55">
        <f t="shared" si="12"/>
        <v>2.6083532724215241</v>
      </c>
      <c r="AB55">
        <f t="shared" si="13"/>
        <v>3041.9686779652952</v>
      </c>
      <c r="AC55">
        <f t="shared" si="14"/>
        <v>0</v>
      </c>
      <c r="AD55">
        <f t="shared" si="15"/>
        <v>98</v>
      </c>
      <c r="AE55">
        <f t="shared" si="16"/>
        <v>0</v>
      </c>
      <c r="AF55">
        <f t="shared" si="17"/>
        <v>3041.9686779652952</v>
      </c>
      <c r="AG55">
        <f t="shared" si="18"/>
        <v>2.569691478311789</v>
      </c>
    </row>
    <row r="56" spans="1:33" x14ac:dyDescent="0.35">
      <c r="A56">
        <v>37</v>
      </c>
      <c r="B56">
        <v>0.36</v>
      </c>
      <c r="C56">
        <f t="shared" si="29"/>
        <v>100.84400000000001</v>
      </c>
      <c r="D56">
        <f t="shared" si="5"/>
        <v>0.3490658503988659</v>
      </c>
      <c r="E56">
        <f t="shared" si="27"/>
        <v>676.25360567395217</v>
      </c>
      <c r="F56">
        <f t="shared" si="28"/>
        <v>229.91920189131744</v>
      </c>
      <c r="G56">
        <f t="shared" si="6"/>
        <v>155483.68929268079</v>
      </c>
      <c r="H56">
        <f t="shared" si="19"/>
        <v>128698.54383667302</v>
      </c>
      <c r="I56">
        <f t="shared" si="20"/>
        <v>100.84400000000001</v>
      </c>
      <c r="J56">
        <f t="shared" si="7"/>
        <v>2.9959387951361509</v>
      </c>
      <c r="K56">
        <f t="shared" si="8"/>
        <v>0.10797478423102833</v>
      </c>
      <c r="L56">
        <f t="shared" si="9"/>
        <v>0</v>
      </c>
      <c r="M56">
        <f t="shared" si="10"/>
        <v>3.103913579367179</v>
      </c>
      <c r="N56">
        <v>37</v>
      </c>
      <c r="S56">
        <f t="shared" si="25"/>
        <v>2</v>
      </c>
      <c r="T56">
        <f t="shared" si="26"/>
        <v>13</v>
      </c>
      <c r="U56">
        <f t="shared" si="11"/>
        <v>37</v>
      </c>
      <c r="V56">
        <f>($T$12*'10-day-rainfall'!X43+$T$13*'10-day-rainfall'!Y43+$T$14*'10-day-rainfall'!Z43+$T$15*'10-day-rainfall'!AA43)/12</f>
        <v>2.550802105684741</v>
      </c>
      <c r="Y56">
        <f t="shared" si="23"/>
        <v>100.00436091422603</v>
      </c>
      <c r="Z56">
        <f t="shared" si="24"/>
        <v>0</v>
      </c>
      <c r="AA56">
        <f t="shared" si="12"/>
        <v>2.6083532724215241</v>
      </c>
      <c r="AB56">
        <f t="shared" si="13"/>
        <v>3041.9686779652952</v>
      </c>
      <c r="AC56">
        <f t="shared" si="14"/>
        <v>0</v>
      </c>
      <c r="AD56">
        <f t="shared" si="15"/>
        <v>98</v>
      </c>
      <c r="AE56">
        <f t="shared" si="16"/>
        <v>0</v>
      </c>
      <c r="AF56">
        <f t="shared" si="17"/>
        <v>3041.9686779652952</v>
      </c>
      <c r="AG56">
        <f t="shared" si="18"/>
        <v>2.569691478311789</v>
      </c>
    </row>
    <row r="57" spans="1:33" x14ac:dyDescent="0.35">
      <c r="A57">
        <v>38</v>
      </c>
      <c r="B57">
        <v>0.37</v>
      </c>
      <c r="C57">
        <f t="shared" si="29"/>
        <v>100.923</v>
      </c>
      <c r="D57">
        <f t="shared" si="5"/>
        <v>0.3490658503988659</v>
      </c>
      <c r="E57">
        <f t="shared" si="27"/>
        <v>676.88560567395211</v>
      </c>
      <c r="F57">
        <f t="shared" si="28"/>
        <v>230.55120189131739</v>
      </c>
      <c r="G57">
        <f t="shared" si="6"/>
        <v>156056.789931062</v>
      </c>
      <c r="H57">
        <f t="shared" si="19"/>
        <v>141004.38582546584</v>
      </c>
      <c r="I57">
        <f t="shared" si="20"/>
        <v>100.923</v>
      </c>
      <c r="J57">
        <f t="shared" si="7"/>
        <v>3.0329550561174528</v>
      </c>
      <c r="K57">
        <f t="shared" si="8"/>
        <v>0.10837277078545973</v>
      </c>
      <c r="L57">
        <f t="shared" si="9"/>
        <v>0</v>
      </c>
      <c r="M57">
        <f t="shared" si="10"/>
        <v>3.1413278269029123</v>
      </c>
      <c r="N57">
        <v>38</v>
      </c>
      <c r="S57">
        <f t="shared" si="25"/>
        <v>2</v>
      </c>
      <c r="T57">
        <f t="shared" si="26"/>
        <v>14</v>
      </c>
      <c r="U57">
        <f t="shared" si="11"/>
        <v>38</v>
      </c>
      <c r="V57">
        <f>($T$12*'10-day-rainfall'!X44+$T$13*'10-day-rainfall'!Y44+$T$14*'10-day-rainfall'!Z44+$T$15*'10-day-rainfall'!AA44)/12</f>
        <v>2.550802105684741</v>
      </c>
      <c r="Y57">
        <f t="shared" si="23"/>
        <v>100.00436091422603</v>
      </c>
      <c r="Z57">
        <f t="shared" si="24"/>
        <v>0</v>
      </c>
      <c r="AA57">
        <f t="shared" si="12"/>
        <v>2.6083532724215241</v>
      </c>
      <c r="AB57">
        <f t="shared" si="13"/>
        <v>3041.9686779652952</v>
      </c>
      <c r="AC57">
        <f t="shared" si="14"/>
        <v>0</v>
      </c>
      <c r="AD57">
        <f t="shared" si="15"/>
        <v>98</v>
      </c>
      <c r="AE57">
        <f t="shared" si="16"/>
        <v>0</v>
      </c>
      <c r="AF57">
        <f t="shared" si="17"/>
        <v>3041.9686779652952</v>
      </c>
      <c r="AG57">
        <f t="shared" si="18"/>
        <v>2.569691478311789</v>
      </c>
    </row>
    <row r="58" spans="1:33" x14ac:dyDescent="0.35">
      <c r="A58">
        <v>39</v>
      </c>
      <c r="B58">
        <v>0.38</v>
      </c>
      <c r="C58">
        <f t="shared" si="29"/>
        <v>101.002</v>
      </c>
      <c r="D58">
        <f t="shared" si="5"/>
        <v>0.3490658503988659</v>
      </c>
      <c r="E58">
        <f t="shared" si="27"/>
        <v>677.51760567395206</v>
      </c>
      <c r="F58">
        <f t="shared" si="28"/>
        <v>231.18320189131734</v>
      </c>
      <c r="G58">
        <f t="shared" si="6"/>
        <v>156630.68941744318</v>
      </c>
      <c r="H58">
        <f t="shared" si="19"/>
        <v>153355.5343253547</v>
      </c>
      <c r="I58">
        <f t="shared" si="20"/>
        <v>101.002</v>
      </c>
      <c r="J58">
        <f t="shared" si="7"/>
        <v>3.0695249600964303</v>
      </c>
      <c r="K58">
        <f t="shared" si="8"/>
        <v>0.10877131209544663</v>
      </c>
      <c r="L58">
        <f t="shared" si="9"/>
        <v>0</v>
      </c>
      <c r="M58">
        <f t="shared" si="10"/>
        <v>3.178296272191877</v>
      </c>
      <c r="N58">
        <v>39</v>
      </c>
      <c r="S58">
        <f t="shared" si="25"/>
        <v>2</v>
      </c>
      <c r="T58">
        <f t="shared" si="26"/>
        <v>15</v>
      </c>
      <c r="U58">
        <f t="shared" si="11"/>
        <v>39</v>
      </c>
      <c r="V58">
        <f>($T$12*'10-day-rainfall'!X45+$T$13*'10-day-rainfall'!Y45+$T$14*'10-day-rainfall'!Z45+$T$15*'10-day-rainfall'!AA45)/12</f>
        <v>2.550802105684741</v>
      </c>
      <c r="Y58">
        <f t="shared" ref="Y58:Y121" si="30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100.00436091422603</v>
      </c>
      <c r="Z58">
        <f t="shared" ref="Z58:Z121" si="31">(V59-V58)*43560/3600</f>
        <v>0</v>
      </c>
      <c r="AA58">
        <f t="shared" si="12"/>
        <v>2.6083532724215241</v>
      </c>
      <c r="AB58">
        <f t="shared" si="13"/>
        <v>3041.9686779652952</v>
      </c>
      <c r="AC58">
        <f t="shared" si="14"/>
        <v>0</v>
      </c>
      <c r="AD58">
        <f t="shared" si="15"/>
        <v>98</v>
      </c>
      <c r="AE58">
        <f t="shared" si="16"/>
        <v>0</v>
      </c>
      <c r="AF58">
        <f t="shared" si="17"/>
        <v>3041.9686779652952</v>
      </c>
      <c r="AG58">
        <f t="shared" si="18"/>
        <v>2.569691478311789</v>
      </c>
    </row>
    <row r="59" spans="1:33" x14ac:dyDescent="0.35">
      <c r="A59">
        <v>40</v>
      </c>
      <c r="B59">
        <v>0.39</v>
      </c>
      <c r="C59">
        <f t="shared" si="29"/>
        <v>101.081</v>
      </c>
      <c r="D59">
        <f t="shared" si="5"/>
        <v>0.3490658503988659</v>
      </c>
      <c r="E59">
        <f t="shared" si="27"/>
        <v>678.14960567395212</v>
      </c>
      <c r="F59">
        <f t="shared" si="28"/>
        <v>231.8152018913174</v>
      </c>
      <c r="G59">
        <f t="shared" si="6"/>
        <v>157205.38775182448</v>
      </c>
      <c r="H59">
        <f t="shared" si="19"/>
        <v>165752.05244529727</v>
      </c>
      <c r="I59">
        <f t="shared" si="20"/>
        <v>101.081</v>
      </c>
      <c r="J59">
        <f t="shared" si="7"/>
        <v>3.105664274979123</v>
      </c>
      <c r="K59">
        <f t="shared" si="8"/>
        <v>0.10917040816098923</v>
      </c>
      <c r="L59">
        <f t="shared" si="9"/>
        <v>0</v>
      </c>
      <c r="M59">
        <f t="shared" si="10"/>
        <v>3.2148346831401122</v>
      </c>
      <c r="N59">
        <v>40</v>
      </c>
      <c r="S59">
        <f t="shared" si="25"/>
        <v>2</v>
      </c>
      <c r="T59">
        <f t="shared" si="26"/>
        <v>16</v>
      </c>
      <c r="U59">
        <f t="shared" si="11"/>
        <v>40</v>
      </c>
      <c r="V59">
        <f>($T$12*'10-day-rainfall'!X46+$T$13*'10-day-rainfall'!Y46+$T$14*'10-day-rainfall'!Z46+$T$15*'10-day-rainfall'!AA46)/12</f>
        <v>2.550802105684741</v>
      </c>
      <c r="Y59">
        <f t="shared" si="30"/>
        <v>100.00436091422603</v>
      </c>
      <c r="Z59">
        <f t="shared" si="31"/>
        <v>0</v>
      </c>
      <c r="AA59">
        <f t="shared" si="12"/>
        <v>2.6083532724215241</v>
      </c>
      <c r="AB59">
        <f t="shared" si="13"/>
        <v>3041.9686779652952</v>
      </c>
      <c r="AC59">
        <f t="shared" si="14"/>
        <v>0</v>
      </c>
      <c r="AD59">
        <f t="shared" si="15"/>
        <v>98</v>
      </c>
      <c r="AE59">
        <f t="shared" si="16"/>
        <v>0</v>
      </c>
      <c r="AF59">
        <f t="shared" si="17"/>
        <v>3041.9686779652952</v>
      </c>
      <c r="AG59">
        <f t="shared" si="18"/>
        <v>2.569691478311789</v>
      </c>
    </row>
    <row r="60" spans="1:33" x14ac:dyDescent="0.35">
      <c r="A60">
        <v>41</v>
      </c>
      <c r="B60">
        <v>0.4</v>
      </c>
      <c r="C60">
        <f t="shared" si="29"/>
        <v>101.16</v>
      </c>
      <c r="D60">
        <f t="shared" si="5"/>
        <v>0.3490658503988659</v>
      </c>
      <c r="E60">
        <f t="shared" si="27"/>
        <v>678.78160567395207</v>
      </c>
      <c r="F60">
        <f t="shared" si="28"/>
        <v>232.44720189131735</v>
      </c>
      <c r="G60">
        <f t="shared" si="6"/>
        <v>157780.88493420571</v>
      </c>
      <c r="H60">
        <f t="shared" si="19"/>
        <v>178194.00329424482</v>
      </c>
      <c r="I60">
        <f t="shared" si="20"/>
        <v>101.16</v>
      </c>
      <c r="J60">
        <f t="shared" si="7"/>
        <v>3.1413878616159723</v>
      </c>
      <c r="K60">
        <f t="shared" si="8"/>
        <v>0.1095700589820873</v>
      </c>
      <c r="L60">
        <f t="shared" si="9"/>
        <v>0</v>
      </c>
      <c r="M60">
        <f t="shared" si="10"/>
        <v>3.2509579205980597</v>
      </c>
      <c r="N60">
        <v>41</v>
      </c>
      <c r="S60">
        <f t="shared" si="25"/>
        <v>2</v>
      </c>
      <c r="T60">
        <f t="shared" si="26"/>
        <v>17</v>
      </c>
      <c r="U60">
        <f t="shared" si="11"/>
        <v>41</v>
      </c>
      <c r="V60">
        <f>($T$12*'10-day-rainfall'!X47+$T$13*'10-day-rainfall'!Y47+$T$14*'10-day-rainfall'!Z47+$T$15*'10-day-rainfall'!AA47)/12</f>
        <v>2.550802105684741</v>
      </c>
      <c r="Y60">
        <f t="shared" si="30"/>
        <v>100.00436091422603</v>
      </c>
      <c r="Z60">
        <f t="shared" si="31"/>
        <v>0</v>
      </c>
      <c r="AA60">
        <f t="shared" si="12"/>
        <v>2.6083532724215241</v>
      </c>
      <c r="AB60">
        <f t="shared" si="13"/>
        <v>3041.9686779652952</v>
      </c>
      <c r="AC60">
        <f t="shared" si="14"/>
        <v>0</v>
      </c>
      <c r="AD60">
        <f t="shared" si="15"/>
        <v>98</v>
      </c>
      <c r="AE60">
        <f t="shared" si="16"/>
        <v>0</v>
      </c>
      <c r="AF60">
        <f t="shared" si="17"/>
        <v>3041.9686779652952</v>
      </c>
      <c r="AG60">
        <f t="shared" si="18"/>
        <v>2.569691478311789</v>
      </c>
    </row>
    <row r="61" spans="1:33" x14ac:dyDescent="0.35">
      <c r="A61">
        <v>42</v>
      </c>
      <c r="B61">
        <v>0.41000000000000003</v>
      </c>
      <c r="C61">
        <f t="shared" si="29"/>
        <v>101.239</v>
      </c>
      <c r="D61">
        <f t="shared" si="5"/>
        <v>0.3490658503988659</v>
      </c>
      <c r="E61">
        <f t="shared" si="27"/>
        <v>679.41360567395213</v>
      </c>
      <c r="F61">
        <f t="shared" si="28"/>
        <v>233.07920189131741</v>
      </c>
      <c r="G61">
        <f t="shared" si="6"/>
        <v>158357.18096458699</v>
      </c>
      <c r="H61">
        <f t="shared" si="19"/>
        <v>190681.44998115781</v>
      </c>
      <c r="I61">
        <f t="shared" si="20"/>
        <v>101.239</v>
      </c>
      <c r="J61">
        <f t="shared" si="7"/>
        <v>3.1767097452135569</v>
      </c>
      <c r="K61">
        <f t="shared" si="8"/>
        <v>0.10997026455874095</v>
      </c>
      <c r="L61">
        <f t="shared" si="9"/>
        <v>0</v>
      </c>
      <c r="M61">
        <f t="shared" si="10"/>
        <v>3.2866800097722977</v>
      </c>
      <c r="N61">
        <v>42</v>
      </c>
      <c r="S61">
        <f t="shared" si="25"/>
        <v>2</v>
      </c>
      <c r="T61">
        <f t="shared" si="26"/>
        <v>18</v>
      </c>
      <c r="U61">
        <f t="shared" si="11"/>
        <v>42</v>
      </c>
      <c r="V61">
        <f>($T$12*'10-day-rainfall'!X48+$T$13*'10-day-rainfall'!Y48+$T$14*'10-day-rainfall'!Z48+$T$15*'10-day-rainfall'!AA48)/12</f>
        <v>2.550802105684741</v>
      </c>
      <c r="Y61">
        <f t="shared" si="30"/>
        <v>100.00436091422603</v>
      </c>
      <c r="Z61">
        <f t="shared" si="31"/>
        <v>0</v>
      </c>
      <c r="AA61">
        <f t="shared" si="12"/>
        <v>2.6083532724215241</v>
      </c>
      <c r="AB61">
        <f t="shared" si="13"/>
        <v>3041.9686779652952</v>
      </c>
      <c r="AC61">
        <f t="shared" si="14"/>
        <v>0</v>
      </c>
      <c r="AD61">
        <f t="shared" si="15"/>
        <v>98</v>
      </c>
      <c r="AE61">
        <f t="shared" si="16"/>
        <v>0</v>
      </c>
      <c r="AF61">
        <f t="shared" si="17"/>
        <v>3041.9686779652952</v>
      </c>
      <c r="AG61">
        <f t="shared" si="18"/>
        <v>2.569691478311789</v>
      </c>
    </row>
    <row r="62" spans="1:33" x14ac:dyDescent="0.35">
      <c r="A62">
        <v>43</v>
      </c>
      <c r="B62">
        <v>0.42</v>
      </c>
      <c r="C62">
        <f t="shared" si="29"/>
        <v>101.318</v>
      </c>
      <c r="D62">
        <f t="shared" si="5"/>
        <v>0.3490658503988659</v>
      </c>
      <c r="E62">
        <f t="shared" si="27"/>
        <v>680.04560567395208</v>
      </c>
      <c r="F62">
        <f t="shared" si="28"/>
        <v>233.71120189131736</v>
      </c>
      <c r="G62">
        <f t="shared" si="6"/>
        <v>158934.2758429682</v>
      </c>
      <c r="H62">
        <f t="shared" si="19"/>
        <v>203214.45561498811</v>
      </c>
      <c r="I62">
        <f t="shared" si="20"/>
        <v>101.318</v>
      </c>
      <c r="J62">
        <f t="shared" si="7"/>
        <v>3.2116431796763085</v>
      </c>
      <c r="K62">
        <f t="shared" si="8"/>
        <v>0.11037102489095015</v>
      </c>
      <c r="L62">
        <f t="shared" si="9"/>
        <v>0</v>
      </c>
      <c r="M62">
        <f t="shared" si="10"/>
        <v>3.3220142045672585</v>
      </c>
      <c r="N62">
        <v>43</v>
      </c>
      <c r="S62">
        <f t="shared" si="25"/>
        <v>2</v>
      </c>
      <c r="T62">
        <f t="shared" si="26"/>
        <v>19</v>
      </c>
      <c r="U62">
        <f t="shared" si="11"/>
        <v>43</v>
      </c>
      <c r="V62">
        <f>($T$12*'10-day-rainfall'!X49+$T$13*'10-day-rainfall'!Y49+$T$14*'10-day-rainfall'!Z49+$T$15*'10-day-rainfall'!AA49)/12</f>
        <v>2.550802105684741</v>
      </c>
      <c r="Y62">
        <f t="shared" si="30"/>
        <v>100.00436091422603</v>
      </c>
      <c r="Z62">
        <f t="shared" si="31"/>
        <v>0</v>
      </c>
      <c r="AA62">
        <f t="shared" si="12"/>
        <v>2.6083532724215241</v>
      </c>
      <c r="AB62">
        <f t="shared" si="13"/>
        <v>3041.9686779652952</v>
      </c>
      <c r="AC62">
        <f t="shared" si="14"/>
        <v>0</v>
      </c>
      <c r="AD62">
        <f t="shared" si="15"/>
        <v>98</v>
      </c>
      <c r="AE62">
        <f t="shared" si="16"/>
        <v>0</v>
      </c>
      <c r="AF62">
        <f t="shared" si="17"/>
        <v>3041.9686779652952</v>
      </c>
      <c r="AG62">
        <f t="shared" si="18"/>
        <v>2.569691478311789</v>
      </c>
    </row>
    <row r="63" spans="1:33" x14ac:dyDescent="0.35">
      <c r="A63">
        <v>44</v>
      </c>
      <c r="B63">
        <v>0.43</v>
      </c>
      <c r="C63">
        <f t="shared" si="29"/>
        <v>101.39700000000001</v>
      </c>
      <c r="D63">
        <f t="shared" si="5"/>
        <v>0.3490658503988659</v>
      </c>
      <c r="E63">
        <f t="shared" si="27"/>
        <v>680.67760567395214</v>
      </c>
      <c r="F63">
        <f t="shared" si="28"/>
        <v>234.34320189131742</v>
      </c>
      <c r="G63">
        <f t="shared" si="6"/>
        <v>159512.16956934953</v>
      </c>
      <c r="H63">
        <f t="shared" si="19"/>
        <v>215793.0833046968</v>
      </c>
      <c r="I63">
        <f t="shared" si="20"/>
        <v>101.39700000000001</v>
      </c>
      <c r="J63">
        <f t="shared" si="7"/>
        <v>3.2462007057155224</v>
      </c>
      <c r="K63">
        <f t="shared" si="8"/>
        <v>0.11077233997871494</v>
      </c>
      <c r="L63">
        <f t="shared" si="9"/>
        <v>0</v>
      </c>
      <c r="M63">
        <f t="shared" si="10"/>
        <v>3.3569730456942373</v>
      </c>
      <c r="N63">
        <v>44</v>
      </c>
      <c r="S63">
        <f t="shared" si="25"/>
        <v>2</v>
      </c>
      <c r="T63">
        <f t="shared" si="26"/>
        <v>20</v>
      </c>
      <c r="U63">
        <f t="shared" si="11"/>
        <v>44</v>
      </c>
      <c r="V63">
        <f>($T$12*'10-day-rainfall'!X50+$T$13*'10-day-rainfall'!Y50+$T$14*'10-day-rainfall'!Z50+$T$15*'10-day-rainfall'!AA50)/12</f>
        <v>2.550802105684741</v>
      </c>
      <c r="Y63">
        <f t="shared" si="30"/>
        <v>100.00436091422603</v>
      </c>
      <c r="Z63">
        <f t="shared" si="31"/>
        <v>0</v>
      </c>
      <c r="AA63">
        <f t="shared" si="12"/>
        <v>2.6083532724215241</v>
      </c>
      <c r="AB63">
        <f t="shared" si="13"/>
        <v>3041.9686779652952</v>
      </c>
      <c r="AC63">
        <f t="shared" si="14"/>
        <v>0</v>
      </c>
      <c r="AD63">
        <f t="shared" si="15"/>
        <v>98</v>
      </c>
      <c r="AE63">
        <f t="shared" si="16"/>
        <v>0</v>
      </c>
      <c r="AF63">
        <f t="shared" si="17"/>
        <v>3041.9686779652952</v>
      </c>
      <c r="AG63">
        <f t="shared" si="18"/>
        <v>2.569691478311789</v>
      </c>
    </row>
    <row r="64" spans="1:33" x14ac:dyDescent="0.35">
      <c r="A64">
        <v>45</v>
      </c>
      <c r="B64">
        <v>0.44</v>
      </c>
      <c r="C64">
        <f t="shared" si="29"/>
        <v>101.476</v>
      </c>
      <c r="D64">
        <f t="shared" si="5"/>
        <v>0.3490658503988659</v>
      </c>
      <c r="E64">
        <f t="shared" si="27"/>
        <v>681.30960567395209</v>
      </c>
      <c r="F64">
        <f t="shared" si="28"/>
        <v>234.97520189131737</v>
      </c>
      <c r="G64">
        <f t="shared" si="6"/>
        <v>160090.86214373072</v>
      </c>
      <c r="H64">
        <f t="shared" si="19"/>
        <v>228417.39615923632</v>
      </c>
      <c r="I64">
        <f t="shared" si="20"/>
        <v>101.476</v>
      </c>
      <c r="J64">
        <f t="shared" si="7"/>
        <v>3.2803942034478917</v>
      </c>
      <c r="K64">
        <f t="shared" si="8"/>
        <v>0.11117420982203521</v>
      </c>
      <c r="L64">
        <f t="shared" si="9"/>
        <v>0</v>
      </c>
      <c r="M64">
        <f t="shared" si="10"/>
        <v>3.3915684132699271</v>
      </c>
      <c r="N64">
        <v>45</v>
      </c>
      <c r="S64">
        <f t="shared" si="25"/>
        <v>2</v>
      </c>
      <c r="T64">
        <f t="shared" si="26"/>
        <v>21</v>
      </c>
      <c r="U64">
        <f t="shared" si="11"/>
        <v>45</v>
      </c>
      <c r="V64">
        <f>($T$12*'10-day-rainfall'!X51+$T$13*'10-day-rainfall'!Y51+$T$14*'10-day-rainfall'!Z51+$T$15*'10-day-rainfall'!AA51)/12</f>
        <v>2.550802105684741</v>
      </c>
      <c r="Y64">
        <f t="shared" si="30"/>
        <v>100.00436091422603</v>
      </c>
      <c r="Z64">
        <f t="shared" si="31"/>
        <v>0</v>
      </c>
      <c r="AA64">
        <f t="shared" si="12"/>
        <v>2.6083532724215241</v>
      </c>
      <c r="AB64">
        <f t="shared" si="13"/>
        <v>3041.9686779652952</v>
      </c>
      <c r="AC64">
        <f t="shared" si="14"/>
        <v>0</v>
      </c>
      <c r="AD64">
        <f t="shared" si="15"/>
        <v>98</v>
      </c>
      <c r="AE64">
        <f t="shared" si="16"/>
        <v>0</v>
      </c>
      <c r="AF64">
        <f t="shared" si="17"/>
        <v>3041.9686779652952</v>
      </c>
      <c r="AG64">
        <f t="shared" si="18"/>
        <v>2.569691478311789</v>
      </c>
    </row>
    <row r="65" spans="1:33" x14ac:dyDescent="0.35">
      <c r="A65">
        <v>46</v>
      </c>
      <c r="B65">
        <v>0.45</v>
      </c>
      <c r="C65">
        <f t="shared" si="29"/>
        <v>101.55500000000001</v>
      </c>
      <c r="D65">
        <f t="shared" si="5"/>
        <v>0.3490658503988659</v>
      </c>
      <c r="E65">
        <f t="shared" si="27"/>
        <v>681.94160567395215</v>
      </c>
      <c r="F65">
        <f t="shared" si="28"/>
        <v>235.60720189131743</v>
      </c>
      <c r="G65">
        <f t="shared" si="6"/>
        <v>160670.35356611203</v>
      </c>
      <c r="H65">
        <f t="shared" si="19"/>
        <v>241087.4572875684</v>
      </c>
      <c r="I65">
        <f t="shared" si="20"/>
        <v>101.55500000000001</v>
      </c>
      <c r="J65">
        <f t="shared" si="7"/>
        <v>3.3142349401092761</v>
      </c>
      <c r="K65">
        <f t="shared" si="8"/>
        <v>0.11157663442091112</v>
      </c>
      <c r="L65">
        <f t="shared" si="9"/>
        <v>0</v>
      </c>
      <c r="M65">
        <f t="shared" si="10"/>
        <v>3.4258115745301874</v>
      </c>
      <c r="N65">
        <v>46</v>
      </c>
      <c r="S65">
        <f t="shared" si="25"/>
        <v>2</v>
      </c>
      <c r="T65">
        <f t="shared" si="26"/>
        <v>22</v>
      </c>
      <c r="U65">
        <f t="shared" si="11"/>
        <v>46</v>
      </c>
      <c r="V65">
        <f>($T$12*'10-day-rainfall'!X52+$T$13*'10-day-rainfall'!Y52+$T$14*'10-day-rainfall'!Z52+$T$15*'10-day-rainfall'!AA52)/12</f>
        <v>2.550802105684741</v>
      </c>
      <c r="Y65">
        <f t="shared" si="30"/>
        <v>100.00436091422603</v>
      </c>
      <c r="Z65">
        <f t="shared" si="31"/>
        <v>0</v>
      </c>
      <c r="AA65">
        <f t="shared" si="12"/>
        <v>2.6083532724215241</v>
      </c>
      <c r="AB65">
        <f t="shared" si="13"/>
        <v>3041.9686779652952</v>
      </c>
      <c r="AC65">
        <f t="shared" si="14"/>
        <v>0</v>
      </c>
      <c r="AD65">
        <f t="shared" si="15"/>
        <v>98</v>
      </c>
      <c r="AE65">
        <f t="shared" si="16"/>
        <v>0</v>
      </c>
      <c r="AF65">
        <f t="shared" si="17"/>
        <v>3041.9686779652952</v>
      </c>
      <c r="AG65">
        <f t="shared" si="18"/>
        <v>2.569691478311789</v>
      </c>
    </row>
    <row r="66" spans="1:33" x14ac:dyDescent="0.35">
      <c r="A66">
        <v>47</v>
      </c>
      <c r="B66">
        <v>0.46</v>
      </c>
      <c r="C66">
        <f t="shared" si="29"/>
        <v>101.634</v>
      </c>
      <c r="D66">
        <f t="shared" si="5"/>
        <v>0.3490658503988659</v>
      </c>
      <c r="E66">
        <f t="shared" si="27"/>
        <v>682.5736056739521</v>
      </c>
      <c r="F66">
        <f t="shared" si="28"/>
        <v>236.23920189131738</v>
      </c>
      <c r="G66">
        <f t="shared" si="6"/>
        <v>161250.64383649323</v>
      </c>
      <c r="H66">
        <f t="shared" si="19"/>
        <v>253803.32979864595</v>
      </c>
      <c r="I66">
        <f t="shared" si="20"/>
        <v>101.634</v>
      </c>
      <c r="J66">
        <f t="shared" si="7"/>
        <v>3.347733613426807</v>
      </c>
      <c r="K66">
        <f t="shared" si="8"/>
        <v>0.1119796137753425</v>
      </c>
      <c r="L66">
        <f t="shared" si="9"/>
        <v>0</v>
      </c>
      <c r="M66">
        <f t="shared" si="10"/>
        <v>3.4597132272021494</v>
      </c>
      <c r="N66">
        <v>47</v>
      </c>
      <c r="S66">
        <f t="shared" si="25"/>
        <v>2</v>
      </c>
      <c r="T66">
        <f t="shared" si="26"/>
        <v>23</v>
      </c>
      <c r="U66">
        <f t="shared" si="11"/>
        <v>47</v>
      </c>
      <c r="V66">
        <f>($T$12*'10-day-rainfall'!X53+$T$13*'10-day-rainfall'!Y53+$T$14*'10-day-rainfall'!Z53+$T$15*'10-day-rainfall'!AA53)/12</f>
        <v>2.550802105684741</v>
      </c>
      <c r="Y66">
        <f t="shared" si="30"/>
        <v>100.00436091422603</v>
      </c>
      <c r="Z66">
        <f t="shared" si="31"/>
        <v>0</v>
      </c>
      <c r="AA66">
        <f t="shared" si="12"/>
        <v>2.6083532724215241</v>
      </c>
      <c r="AB66">
        <f t="shared" si="13"/>
        <v>3041.9686779652952</v>
      </c>
      <c r="AC66">
        <f t="shared" si="14"/>
        <v>0</v>
      </c>
      <c r="AD66">
        <f t="shared" si="15"/>
        <v>98</v>
      </c>
      <c r="AE66">
        <f t="shared" si="16"/>
        <v>0</v>
      </c>
      <c r="AF66">
        <f t="shared" si="17"/>
        <v>3041.9686779652952</v>
      </c>
      <c r="AG66">
        <f t="shared" si="18"/>
        <v>2.569691478311789</v>
      </c>
    </row>
    <row r="67" spans="1:33" x14ac:dyDescent="0.35">
      <c r="A67">
        <v>48</v>
      </c>
      <c r="B67">
        <v>0.47000000000000003</v>
      </c>
      <c r="C67">
        <f t="shared" si="29"/>
        <v>101.71300000000001</v>
      </c>
      <c r="D67">
        <f t="shared" si="5"/>
        <v>0.3490658503988659</v>
      </c>
      <c r="E67">
        <f t="shared" si="27"/>
        <v>683.20560567395216</v>
      </c>
      <c r="F67">
        <f t="shared" si="28"/>
        <v>236.87120189131744</v>
      </c>
      <c r="G67">
        <f t="shared" si="6"/>
        <v>161831.73295487455</v>
      </c>
      <c r="H67">
        <f t="shared" si="19"/>
        <v>266565.07680143137</v>
      </c>
      <c r="I67">
        <f t="shared" si="20"/>
        <v>101.71300000000001</v>
      </c>
      <c r="J67">
        <f t="shared" si="7"/>
        <v>3.3809003911228013</v>
      </c>
      <c r="K67">
        <f t="shared" si="8"/>
        <v>0.11238314788532952</v>
      </c>
      <c r="L67">
        <f t="shared" si="9"/>
        <v>0</v>
      </c>
      <c r="M67">
        <f t="shared" si="10"/>
        <v>3.4932835390081309</v>
      </c>
      <c r="N67">
        <v>48</v>
      </c>
      <c r="S67">
        <f t="shared" si="25"/>
        <v>2</v>
      </c>
      <c r="T67">
        <f t="shared" si="26"/>
        <v>24</v>
      </c>
      <c r="U67">
        <f t="shared" si="11"/>
        <v>48</v>
      </c>
      <c r="V67">
        <f>($T$12*'10-day-rainfall'!X54+$T$13*'10-day-rainfall'!Y54+$T$14*'10-day-rainfall'!Z54+$T$15*'10-day-rainfall'!AA54)/12</f>
        <v>2.550802105684741</v>
      </c>
      <c r="Y67">
        <f t="shared" si="30"/>
        <v>100.00436091422603</v>
      </c>
      <c r="Z67">
        <f t="shared" si="31"/>
        <v>0</v>
      </c>
      <c r="AA67">
        <f t="shared" si="12"/>
        <v>2.6083532724215241</v>
      </c>
      <c r="AB67">
        <f t="shared" si="13"/>
        <v>3041.9686779652952</v>
      </c>
      <c r="AC67">
        <f t="shared" si="14"/>
        <v>0</v>
      </c>
      <c r="AD67">
        <f t="shared" si="15"/>
        <v>98</v>
      </c>
      <c r="AE67">
        <f t="shared" si="16"/>
        <v>0</v>
      </c>
      <c r="AF67">
        <f t="shared" si="17"/>
        <v>3041.9686779652952</v>
      </c>
      <c r="AG67">
        <f t="shared" si="18"/>
        <v>2.569691478311789</v>
      </c>
    </row>
    <row r="68" spans="1:33" x14ac:dyDescent="0.35">
      <c r="A68">
        <v>49</v>
      </c>
      <c r="B68">
        <v>0.48</v>
      </c>
      <c r="C68">
        <f t="shared" si="29"/>
        <v>101.792</v>
      </c>
      <c r="D68">
        <f t="shared" si="5"/>
        <v>0.3490658503988659</v>
      </c>
      <c r="E68">
        <f t="shared" si="27"/>
        <v>683.83760567395211</v>
      </c>
      <c r="F68">
        <f t="shared" si="28"/>
        <v>237.50320189131739</v>
      </c>
      <c r="G68">
        <f t="shared" si="6"/>
        <v>162413.62092125573</v>
      </c>
      <c r="H68">
        <f t="shared" si="19"/>
        <v>279372.76140487811</v>
      </c>
      <c r="I68">
        <f t="shared" si="20"/>
        <v>101.792</v>
      </c>
      <c r="J68">
        <f t="shared" si="7"/>
        <v>3.413744946963801</v>
      </c>
      <c r="K68">
        <f t="shared" si="8"/>
        <v>0.11278723675087203</v>
      </c>
      <c r="L68">
        <f t="shared" si="9"/>
        <v>0</v>
      </c>
      <c r="M68">
        <f t="shared" si="10"/>
        <v>3.5265321837146733</v>
      </c>
      <c r="N68">
        <v>49</v>
      </c>
      <c r="S68">
        <f t="shared" si="25"/>
        <v>3</v>
      </c>
      <c r="T68">
        <f t="shared" si="26"/>
        <v>1</v>
      </c>
      <c r="U68">
        <f t="shared" si="11"/>
        <v>49</v>
      </c>
      <c r="V68">
        <f>($T$12*'10-day-rainfall'!X55+$T$13*'10-day-rainfall'!Y55+$T$14*'10-day-rainfall'!Z55+$T$15*'10-day-rainfall'!AA55)/12</f>
        <v>2.550802105684741</v>
      </c>
      <c r="Y68">
        <f t="shared" si="30"/>
        <v>100.00436091422603</v>
      </c>
      <c r="Z68">
        <f t="shared" si="31"/>
        <v>0</v>
      </c>
      <c r="AA68">
        <f t="shared" si="12"/>
        <v>2.6083532724215241</v>
      </c>
      <c r="AB68">
        <f t="shared" si="13"/>
        <v>3041.9686779652952</v>
      </c>
      <c r="AC68">
        <f t="shared" si="14"/>
        <v>0</v>
      </c>
      <c r="AD68">
        <f t="shared" si="15"/>
        <v>98</v>
      </c>
      <c r="AE68">
        <f t="shared" si="16"/>
        <v>0</v>
      </c>
      <c r="AF68">
        <f t="shared" si="17"/>
        <v>3041.9686779652952</v>
      </c>
      <c r="AG68">
        <f t="shared" si="18"/>
        <v>2.569691478311789</v>
      </c>
    </row>
    <row r="69" spans="1:33" x14ac:dyDescent="0.35">
      <c r="A69">
        <v>50</v>
      </c>
      <c r="B69">
        <v>0.49</v>
      </c>
      <c r="C69">
        <f t="shared" si="29"/>
        <v>101.87100000000001</v>
      </c>
      <c r="D69">
        <f t="shared" si="5"/>
        <v>0.3490658503988659</v>
      </c>
      <c r="E69">
        <f t="shared" si="27"/>
        <v>684.46960567395217</v>
      </c>
      <c r="F69">
        <f t="shared" si="28"/>
        <v>238.13520189131745</v>
      </c>
      <c r="G69">
        <f t="shared" si="6"/>
        <v>162996.30773563703</v>
      </c>
      <c r="H69">
        <f t="shared" si="19"/>
        <v>292226.44671794906</v>
      </c>
      <c r="I69">
        <f t="shared" si="20"/>
        <v>101.87100000000001</v>
      </c>
      <c r="J69">
        <f t="shared" si="7"/>
        <v>3.4462764937171673</v>
      </c>
      <c r="K69">
        <f t="shared" si="8"/>
        <v>0.11319188037197017</v>
      </c>
      <c r="L69">
        <f t="shared" si="9"/>
        <v>0</v>
      </c>
      <c r="M69">
        <f t="shared" si="10"/>
        <v>3.5594683740891373</v>
      </c>
      <c r="N69">
        <v>50</v>
      </c>
      <c r="S69">
        <f t="shared" si="25"/>
        <v>3</v>
      </c>
      <c r="T69">
        <f t="shared" si="26"/>
        <v>2</v>
      </c>
      <c r="U69">
        <f t="shared" si="11"/>
        <v>50</v>
      </c>
      <c r="V69">
        <f>($T$12*'10-day-rainfall'!X56+$T$13*'10-day-rainfall'!Y56+$T$14*'10-day-rainfall'!Z56+$T$15*'10-day-rainfall'!AA56)/12</f>
        <v>2.550802105684741</v>
      </c>
      <c r="Y69">
        <f t="shared" si="30"/>
        <v>100.00436091422603</v>
      </c>
      <c r="Z69">
        <f t="shared" si="31"/>
        <v>0</v>
      </c>
      <c r="AA69">
        <f t="shared" si="12"/>
        <v>2.6083532724215241</v>
      </c>
      <c r="AB69">
        <f t="shared" si="13"/>
        <v>3041.9686779652952</v>
      </c>
      <c r="AC69">
        <f t="shared" si="14"/>
        <v>0</v>
      </c>
      <c r="AD69">
        <f t="shared" si="15"/>
        <v>98</v>
      </c>
      <c r="AE69">
        <f t="shared" si="16"/>
        <v>0</v>
      </c>
      <c r="AF69">
        <f t="shared" si="17"/>
        <v>3041.9686779652952</v>
      </c>
      <c r="AG69">
        <f t="shared" si="18"/>
        <v>2.569691478311789</v>
      </c>
    </row>
    <row r="70" spans="1:33" x14ac:dyDescent="0.35">
      <c r="A70">
        <v>51</v>
      </c>
      <c r="B70">
        <v>0.5</v>
      </c>
      <c r="C70">
        <f t="shared" si="29"/>
        <v>101.95</v>
      </c>
      <c r="D70">
        <f t="shared" si="5"/>
        <v>0.3490658503988659</v>
      </c>
      <c r="E70">
        <f t="shared" si="27"/>
        <v>685.10160567395212</v>
      </c>
      <c r="F70">
        <f t="shared" si="28"/>
        <v>238.7672018913174</v>
      </c>
      <c r="G70">
        <f t="shared" si="6"/>
        <v>163579.79339801826</v>
      </c>
      <c r="H70">
        <f t="shared" si="19"/>
        <v>305126.19584959827</v>
      </c>
      <c r="I70">
        <f t="shared" si="20"/>
        <v>101.95</v>
      </c>
      <c r="J70">
        <f t="shared" si="7"/>
        <v>3.4785038133332646</v>
      </c>
      <c r="K70">
        <f t="shared" si="8"/>
        <v>0.11359707874862379</v>
      </c>
      <c r="L70">
        <f t="shared" si="9"/>
        <v>0</v>
      </c>
      <c r="M70">
        <f t="shared" si="10"/>
        <v>3.5921008920818887</v>
      </c>
      <c r="N70">
        <v>51</v>
      </c>
      <c r="S70">
        <f t="shared" si="25"/>
        <v>3</v>
      </c>
      <c r="T70">
        <f t="shared" si="26"/>
        <v>3</v>
      </c>
      <c r="U70">
        <f t="shared" si="11"/>
        <v>51</v>
      </c>
      <c r="V70">
        <f>($T$12*'10-day-rainfall'!X57+$T$13*'10-day-rainfall'!Y57+$T$14*'10-day-rainfall'!Z57+$T$15*'10-day-rainfall'!AA57)/12</f>
        <v>2.550802105684741</v>
      </c>
      <c r="Y70">
        <f t="shared" si="30"/>
        <v>100.00436091422603</v>
      </c>
      <c r="Z70">
        <f t="shared" si="31"/>
        <v>0</v>
      </c>
      <c r="AA70">
        <f t="shared" si="12"/>
        <v>2.6083532724215241</v>
      </c>
      <c r="AB70">
        <f t="shared" si="13"/>
        <v>3041.9686779652952</v>
      </c>
      <c r="AC70">
        <f t="shared" si="14"/>
        <v>0</v>
      </c>
      <c r="AD70">
        <f t="shared" si="15"/>
        <v>98</v>
      </c>
      <c r="AE70">
        <f t="shared" si="16"/>
        <v>0</v>
      </c>
      <c r="AF70">
        <f t="shared" si="17"/>
        <v>3041.9686779652952</v>
      </c>
      <c r="AG70">
        <f t="shared" si="18"/>
        <v>2.569691478311789</v>
      </c>
    </row>
    <row r="71" spans="1:33" x14ac:dyDescent="0.35">
      <c r="A71">
        <v>52</v>
      </c>
      <c r="B71">
        <v>0.51</v>
      </c>
      <c r="C71">
        <f t="shared" si="29"/>
        <v>102.029</v>
      </c>
      <c r="D71">
        <f t="shared" si="5"/>
        <v>0.3490658503988659</v>
      </c>
      <c r="E71">
        <f t="shared" si="27"/>
        <v>685.73360567395207</v>
      </c>
      <c r="F71">
        <f t="shared" si="28"/>
        <v>239.39920189131735</v>
      </c>
      <c r="G71">
        <f t="shared" si="6"/>
        <v>164164.07790839946</v>
      </c>
      <c r="H71">
        <f t="shared" si="19"/>
        <v>318072.07190878689</v>
      </c>
      <c r="I71">
        <f t="shared" si="20"/>
        <v>102.029</v>
      </c>
      <c r="J71">
        <f t="shared" si="7"/>
        <v>3.5104352846336071</v>
      </c>
      <c r="K71">
        <f t="shared" si="8"/>
        <v>0.11400283188083296</v>
      </c>
      <c r="L71">
        <f t="shared" si="9"/>
        <v>0</v>
      </c>
      <c r="M71">
        <f t="shared" si="10"/>
        <v>3.6244381165144399</v>
      </c>
      <c r="N71">
        <v>52</v>
      </c>
      <c r="S71">
        <f t="shared" si="25"/>
        <v>3</v>
      </c>
      <c r="T71">
        <f t="shared" si="26"/>
        <v>4</v>
      </c>
      <c r="U71">
        <f t="shared" si="11"/>
        <v>52</v>
      </c>
      <c r="V71">
        <f>($T$12*'10-day-rainfall'!X58+$T$13*'10-day-rainfall'!Y58+$T$14*'10-day-rainfall'!Z58+$T$15*'10-day-rainfall'!AA58)/12</f>
        <v>2.550802105684741</v>
      </c>
      <c r="Y71">
        <f t="shared" si="30"/>
        <v>100.00436091422603</v>
      </c>
      <c r="Z71">
        <f t="shared" si="31"/>
        <v>0</v>
      </c>
      <c r="AA71">
        <f t="shared" si="12"/>
        <v>2.6083532724215241</v>
      </c>
      <c r="AB71">
        <f t="shared" si="13"/>
        <v>3041.9686779652952</v>
      </c>
      <c r="AC71">
        <f t="shared" si="14"/>
        <v>0</v>
      </c>
      <c r="AD71">
        <f t="shared" si="15"/>
        <v>98</v>
      </c>
      <c r="AE71">
        <f t="shared" si="16"/>
        <v>0</v>
      </c>
      <c r="AF71">
        <f t="shared" si="17"/>
        <v>3041.9686779652952</v>
      </c>
      <c r="AG71">
        <f t="shared" si="18"/>
        <v>2.569691478311789</v>
      </c>
    </row>
    <row r="72" spans="1:33" x14ac:dyDescent="0.35">
      <c r="A72">
        <v>53</v>
      </c>
      <c r="B72">
        <v>0.52</v>
      </c>
      <c r="C72">
        <f t="shared" si="29"/>
        <v>102.108</v>
      </c>
      <c r="D72">
        <f t="shared" si="5"/>
        <v>0.3490658503988659</v>
      </c>
      <c r="E72">
        <f t="shared" si="27"/>
        <v>686.36560567395213</v>
      </c>
      <c r="F72">
        <f t="shared" si="28"/>
        <v>240.03120189131741</v>
      </c>
      <c r="G72">
        <f t="shared" si="6"/>
        <v>164749.16126678075</v>
      </c>
      <c r="H72">
        <f t="shared" si="19"/>
        <v>331064.13800447644</v>
      </c>
      <c r="I72">
        <f t="shared" si="20"/>
        <v>102.108</v>
      </c>
      <c r="J72">
        <f t="shared" si="7"/>
        <v>3.5420789087522095</v>
      </c>
      <c r="K72">
        <f t="shared" si="8"/>
        <v>0.11440913976859773</v>
      </c>
      <c r="L72">
        <f t="shared" si="9"/>
        <v>0</v>
      </c>
      <c r="M72">
        <f t="shared" si="10"/>
        <v>3.6564880485208073</v>
      </c>
      <c r="N72">
        <v>53</v>
      </c>
      <c r="S72">
        <f t="shared" si="25"/>
        <v>3</v>
      </c>
      <c r="T72">
        <f t="shared" si="26"/>
        <v>5</v>
      </c>
      <c r="U72">
        <f t="shared" si="11"/>
        <v>53</v>
      </c>
      <c r="V72">
        <f>($T$12*'10-day-rainfall'!X59+$T$13*'10-day-rainfall'!Y59+$T$14*'10-day-rainfall'!Z59+$T$15*'10-day-rainfall'!AA59)/12</f>
        <v>2.550802105684741</v>
      </c>
      <c r="Y72">
        <f t="shared" si="30"/>
        <v>100.00436091422603</v>
      </c>
      <c r="Z72">
        <f t="shared" si="31"/>
        <v>0</v>
      </c>
      <c r="AA72">
        <f t="shared" si="12"/>
        <v>2.6083532724215241</v>
      </c>
      <c r="AB72">
        <f t="shared" si="13"/>
        <v>3041.9686779652952</v>
      </c>
      <c r="AC72">
        <f t="shared" si="14"/>
        <v>0</v>
      </c>
      <c r="AD72">
        <f t="shared" si="15"/>
        <v>98</v>
      </c>
      <c r="AE72">
        <f t="shared" si="16"/>
        <v>0</v>
      </c>
      <c r="AF72">
        <f t="shared" si="17"/>
        <v>3041.9686779652952</v>
      </c>
      <c r="AG72">
        <f t="shared" si="18"/>
        <v>2.569691478311789</v>
      </c>
    </row>
    <row r="73" spans="1:33" x14ac:dyDescent="0.35">
      <c r="A73">
        <v>54</v>
      </c>
      <c r="B73">
        <v>0.53</v>
      </c>
      <c r="C73">
        <f t="shared" si="29"/>
        <v>102.187</v>
      </c>
      <c r="D73">
        <f t="shared" si="5"/>
        <v>0.3490658503988659</v>
      </c>
      <c r="E73">
        <f t="shared" si="27"/>
        <v>686.99760567395208</v>
      </c>
      <c r="F73">
        <f t="shared" si="28"/>
        <v>240.66320189131736</v>
      </c>
      <c r="G73">
        <f t="shared" si="6"/>
        <v>165335.04347316196</v>
      </c>
      <c r="H73">
        <f t="shared" si="19"/>
        <v>344102.45724562166</v>
      </c>
      <c r="I73">
        <f t="shared" si="20"/>
        <v>102.187</v>
      </c>
      <c r="J73">
        <f t="shared" si="7"/>
        <v>3.5734423325490798</v>
      </c>
      <c r="K73">
        <f t="shared" si="8"/>
        <v>0.11481600241191803</v>
      </c>
      <c r="L73">
        <f t="shared" si="9"/>
        <v>0</v>
      </c>
      <c r="M73">
        <f t="shared" si="10"/>
        <v>3.6882583349609979</v>
      </c>
      <c r="N73">
        <v>54</v>
      </c>
      <c r="S73">
        <f t="shared" si="25"/>
        <v>3</v>
      </c>
      <c r="T73">
        <f t="shared" si="26"/>
        <v>6</v>
      </c>
      <c r="U73">
        <f t="shared" si="11"/>
        <v>54</v>
      </c>
      <c r="V73">
        <f>($T$12*'10-day-rainfall'!X60+$T$13*'10-day-rainfall'!Y60+$T$14*'10-day-rainfall'!Z60+$T$15*'10-day-rainfall'!AA60)/12</f>
        <v>2.550802105684741</v>
      </c>
      <c r="Y73">
        <f t="shared" si="30"/>
        <v>100.00436091422603</v>
      </c>
      <c r="Z73">
        <f t="shared" si="31"/>
        <v>0</v>
      </c>
      <c r="AA73">
        <f t="shared" si="12"/>
        <v>2.6083532724215241</v>
      </c>
      <c r="AB73">
        <f t="shared" si="13"/>
        <v>3041.9686779652952</v>
      </c>
      <c r="AC73">
        <f t="shared" si="14"/>
        <v>0</v>
      </c>
      <c r="AD73">
        <f t="shared" si="15"/>
        <v>98</v>
      </c>
      <c r="AE73">
        <f t="shared" si="16"/>
        <v>0</v>
      </c>
      <c r="AF73">
        <f t="shared" si="17"/>
        <v>3041.9686779652952</v>
      </c>
      <c r="AG73">
        <f t="shared" si="18"/>
        <v>2.569691478311789</v>
      </c>
    </row>
    <row r="74" spans="1:33" x14ac:dyDescent="0.35">
      <c r="A74">
        <v>55</v>
      </c>
      <c r="B74">
        <v>0.54</v>
      </c>
      <c r="C74">
        <f t="shared" si="29"/>
        <v>102.26600000000001</v>
      </c>
      <c r="D74">
        <f t="shared" si="5"/>
        <v>0.3490658503988659</v>
      </c>
      <c r="E74">
        <f t="shared" si="27"/>
        <v>687.62960567395214</v>
      </c>
      <c r="F74">
        <f t="shared" si="28"/>
        <v>241.29520189131742</v>
      </c>
      <c r="G74">
        <f t="shared" si="6"/>
        <v>165921.72452754327</v>
      </c>
      <c r="H74">
        <f t="shared" si="19"/>
        <v>357187.09274118691</v>
      </c>
      <c r="I74">
        <f t="shared" si="20"/>
        <v>102.26600000000001</v>
      </c>
      <c r="J74">
        <f t="shared" si="7"/>
        <v>3.6045328701900359</v>
      </c>
      <c r="K74">
        <f t="shared" si="8"/>
        <v>0.11522341981079394</v>
      </c>
      <c r="L74">
        <f t="shared" si="9"/>
        <v>0</v>
      </c>
      <c r="M74">
        <f t="shared" si="10"/>
        <v>3.7197562900008299</v>
      </c>
      <c r="N74">
        <v>55</v>
      </c>
      <c r="S74">
        <f t="shared" si="25"/>
        <v>3</v>
      </c>
      <c r="T74">
        <f t="shared" si="26"/>
        <v>7</v>
      </c>
      <c r="U74">
        <f t="shared" si="11"/>
        <v>55</v>
      </c>
      <c r="V74">
        <f>($T$12*'10-day-rainfall'!X61+$T$13*'10-day-rainfall'!Y61+$T$14*'10-day-rainfall'!Z61+$T$15*'10-day-rainfall'!AA61)/12</f>
        <v>2.550802105684741</v>
      </c>
      <c r="Y74">
        <f t="shared" si="30"/>
        <v>100.00436091422603</v>
      </c>
      <c r="Z74">
        <f t="shared" si="31"/>
        <v>0</v>
      </c>
      <c r="AA74">
        <f t="shared" si="12"/>
        <v>2.6083532724215241</v>
      </c>
      <c r="AB74">
        <f t="shared" si="13"/>
        <v>3041.9686779652952</v>
      </c>
      <c r="AC74">
        <f t="shared" si="14"/>
        <v>0</v>
      </c>
      <c r="AD74">
        <f t="shared" si="15"/>
        <v>98</v>
      </c>
      <c r="AE74">
        <f t="shared" si="16"/>
        <v>0</v>
      </c>
      <c r="AF74">
        <f t="shared" si="17"/>
        <v>3041.9686779652952</v>
      </c>
      <c r="AG74">
        <f t="shared" si="18"/>
        <v>2.569691478311789</v>
      </c>
    </row>
    <row r="75" spans="1:33" x14ac:dyDescent="0.35">
      <c r="A75">
        <v>56</v>
      </c>
      <c r="B75">
        <v>0.55000000000000004</v>
      </c>
      <c r="C75">
        <f t="shared" si="29"/>
        <v>102.345</v>
      </c>
      <c r="D75">
        <f t="shared" si="5"/>
        <v>0.3490658503988659</v>
      </c>
      <c r="E75">
        <f t="shared" si="27"/>
        <v>688.26160567395209</v>
      </c>
      <c r="F75">
        <f t="shared" si="28"/>
        <v>241.92720189131737</v>
      </c>
      <c r="G75">
        <f t="shared" si="6"/>
        <v>166509.20442992446</v>
      </c>
      <c r="H75">
        <f t="shared" si="19"/>
        <v>370318.10760012746</v>
      </c>
      <c r="I75">
        <f t="shared" si="20"/>
        <v>102.345</v>
      </c>
      <c r="J75">
        <f t="shared" si="7"/>
        <v>3.6353575230652337</v>
      </c>
      <c r="K75">
        <f t="shared" si="8"/>
        <v>0.11563139196522533</v>
      </c>
      <c r="L75">
        <f t="shared" si="9"/>
        <v>0</v>
      </c>
      <c r="M75">
        <f t="shared" si="10"/>
        <v>3.7509889150304589</v>
      </c>
      <c r="N75">
        <v>56</v>
      </c>
      <c r="S75">
        <f t="shared" si="25"/>
        <v>3</v>
      </c>
      <c r="T75">
        <f t="shared" si="26"/>
        <v>8</v>
      </c>
      <c r="U75">
        <f t="shared" si="11"/>
        <v>56</v>
      </c>
      <c r="V75">
        <f>($T$12*'10-day-rainfall'!X62+$T$13*'10-day-rainfall'!Y62+$T$14*'10-day-rainfall'!Z62+$T$15*'10-day-rainfall'!AA62)/12</f>
        <v>2.550802105684741</v>
      </c>
      <c r="Y75">
        <f t="shared" si="30"/>
        <v>100.00436091422603</v>
      </c>
      <c r="Z75">
        <f t="shared" si="31"/>
        <v>0</v>
      </c>
      <c r="AA75">
        <f t="shared" si="12"/>
        <v>2.6083532724215241</v>
      </c>
      <c r="AB75">
        <f t="shared" si="13"/>
        <v>3041.9686779652952</v>
      </c>
      <c r="AC75">
        <f t="shared" si="14"/>
        <v>0</v>
      </c>
      <c r="AD75">
        <f t="shared" si="15"/>
        <v>98</v>
      </c>
      <c r="AE75">
        <f t="shared" si="16"/>
        <v>0</v>
      </c>
      <c r="AF75">
        <f t="shared" si="17"/>
        <v>3041.9686779652952</v>
      </c>
      <c r="AG75">
        <f t="shared" si="18"/>
        <v>2.569691478311789</v>
      </c>
    </row>
    <row r="76" spans="1:33" x14ac:dyDescent="0.35">
      <c r="A76">
        <v>57</v>
      </c>
      <c r="B76">
        <v>0.56000000000000005</v>
      </c>
      <c r="C76">
        <f t="shared" si="29"/>
        <v>102.42400000000001</v>
      </c>
      <c r="D76">
        <f t="shared" si="5"/>
        <v>0.3490658503988659</v>
      </c>
      <c r="E76">
        <f t="shared" si="27"/>
        <v>688.89360567395215</v>
      </c>
      <c r="F76">
        <f t="shared" si="28"/>
        <v>242.55920189131743</v>
      </c>
      <c r="G76">
        <f t="shared" si="6"/>
        <v>167097.48318030578</v>
      </c>
      <c r="H76">
        <f t="shared" si="19"/>
        <v>383495.56493140821</v>
      </c>
      <c r="I76">
        <f t="shared" si="20"/>
        <v>102.42400000000001</v>
      </c>
      <c r="J76">
        <f t="shared" si="7"/>
        <v>3.6659229982002621</v>
      </c>
      <c r="K76">
        <f t="shared" si="8"/>
        <v>0.11603991887521234</v>
      </c>
      <c r="L76">
        <f t="shared" si="9"/>
        <v>0</v>
      </c>
      <c r="M76">
        <f t="shared" si="10"/>
        <v>3.7819629170754743</v>
      </c>
      <c r="N76">
        <v>57</v>
      </c>
      <c r="S76">
        <f t="shared" si="25"/>
        <v>3</v>
      </c>
      <c r="T76">
        <f t="shared" si="26"/>
        <v>9</v>
      </c>
      <c r="U76">
        <f t="shared" si="11"/>
        <v>57</v>
      </c>
      <c r="V76">
        <f>($T$12*'10-day-rainfall'!X63+$T$13*'10-day-rainfall'!Y63+$T$14*'10-day-rainfall'!Z63+$T$15*'10-day-rainfall'!AA63)/12</f>
        <v>2.550802105684741</v>
      </c>
      <c r="Y76">
        <f t="shared" si="30"/>
        <v>100.00436091422603</v>
      </c>
      <c r="Z76">
        <f t="shared" si="31"/>
        <v>0</v>
      </c>
      <c r="AA76">
        <f t="shared" si="12"/>
        <v>2.6083532724215241</v>
      </c>
      <c r="AB76">
        <f t="shared" si="13"/>
        <v>3041.9686779652952</v>
      </c>
      <c r="AC76">
        <f t="shared" si="14"/>
        <v>0</v>
      </c>
      <c r="AD76">
        <f t="shared" si="15"/>
        <v>98</v>
      </c>
      <c r="AE76">
        <f t="shared" si="16"/>
        <v>0</v>
      </c>
      <c r="AF76">
        <f t="shared" si="17"/>
        <v>3041.9686779652952</v>
      </c>
      <c r="AG76">
        <f t="shared" si="18"/>
        <v>2.569691478311789</v>
      </c>
    </row>
    <row r="77" spans="1:33" x14ac:dyDescent="0.35">
      <c r="A77">
        <v>58</v>
      </c>
      <c r="B77">
        <v>0.57000000000000006</v>
      </c>
      <c r="C77">
        <f t="shared" si="29"/>
        <v>102.503</v>
      </c>
      <c r="D77">
        <f t="shared" si="5"/>
        <v>0.3490658503988659</v>
      </c>
      <c r="E77">
        <f t="shared" si="27"/>
        <v>689.5256056739521</v>
      </c>
      <c r="F77">
        <f t="shared" si="28"/>
        <v>243.19120189131738</v>
      </c>
      <c r="G77">
        <f t="shared" si="6"/>
        <v>167686.56077868698</v>
      </c>
      <c r="H77">
        <f t="shared" si="19"/>
        <v>396719.52784398489</v>
      </c>
      <c r="I77">
        <f t="shared" si="20"/>
        <v>102.503</v>
      </c>
      <c r="J77">
        <f t="shared" si="7"/>
        <v>3.6962357252967744</v>
      </c>
      <c r="K77">
        <f t="shared" si="8"/>
        <v>0.11644900054075484</v>
      </c>
      <c r="L77">
        <f t="shared" si="9"/>
        <v>0</v>
      </c>
      <c r="M77">
        <f t="shared" si="10"/>
        <v>3.8126847258375292</v>
      </c>
      <c r="N77">
        <v>58</v>
      </c>
      <c r="S77">
        <f t="shared" si="25"/>
        <v>3</v>
      </c>
      <c r="T77">
        <f t="shared" si="26"/>
        <v>10</v>
      </c>
      <c r="U77">
        <f t="shared" si="11"/>
        <v>58</v>
      </c>
      <c r="V77">
        <f>($T$12*'10-day-rainfall'!X64+$T$13*'10-day-rainfall'!Y64+$T$14*'10-day-rainfall'!Z64+$T$15*'10-day-rainfall'!AA64)/12</f>
        <v>2.550802105684741</v>
      </c>
      <c r="Y77">
        <f t="shared" si="30"/>
        <v>100.00436091422603</v>
      </c>
      <c r="Z77">
        <f t="shared" si="31"/>
        <v>0</v>
      </c>
      <c r="AA77">
        <f t="shared" si="12"/>
        <v>2.6083532724215241</v>
      </c>
      <c r="AB77">
        <f t="shared" si="13"/>
        <v>3041.9686779652952</v>
      </c>
      <c r="AC77">
        <f t="shared" si="14"/>
        <v>0</v>
      </c>
      <c r="AD77">
        <f t="shared" si="15"/>
        <v>98</v>
      </c>
      <c r="AE77">
        <f t="shared" si="16"/>
        <v>0</v>
      </c>
      <c r="AF77">
        <f t="shared" si="17"/>
        <v>3041.9686779652952</v>
      </c>
      <c r="AG77">
        <f t="shared" si="18"/>
        <v>2.569691478311789</v>
      </c>
    </row>
    <row r="78" spans="1:33" x14ac:dyDescent="0.35">
      <c r="A78">
        <v>59</v>
      </c>
      <c r="B78">
        <v>0.57999999999999996</v>
      </c>
      <c r="C78">
        <f t="shared" si="29"/>
        <v>102.58200000000001</v>
      </c>
      <c r="D78">
        <f t="shared" si="5"/>
        <v>0.3490658503988659</v>
      </c>
      <c r="E78">
        <f t="shared" si="27"/>
        <v>690.15760567395216</v>
      </c>
      <c r="F78">
        <f t="shared" si="28"/>
        <v>243.82320189131744</v>
      </c>
      <c r="G78">
        <f t="shared" si="6"/>
        <v>168276.43722506828</v>
      </c>
      <c r="H78">
        <f t="shared" si="19"/>
        <v>409990.05944682297</v>
      </c>
      <c r="I78">
        <f t="shared" si="20"/>
        <v>102.58200000000001</v>
      </c>
      <c r="J78">
        <f t="shared" si="7"/>
        <v>3.7263018725254637</v>
      </c>
      <c r="K78">
        <f t="shared" si="8"/>
        <v>0.11685863696185297</v>
      </c>
      <c r="L78">
        <f t="shared" si="9"/>
        <v>0</v>
      </c>
      <c r="M78">
        <f t="shared" si="10"/>
        <v>3.8431605094873169</v>
      </c>
      <c r="N78">
        <v>59</v>
      </c>
      <c r="S78">
        <f t="shared" si="25"/>
        <v>3</v>
      </c>
      <c r="T78">
        <f t="shared" si="26"/>
        <v>11</v>
      </c>
      <c r="U78">
        <f t="shared" si="11"/>
        <v>59</v>
      </c>
      <c r="V78">
        <f>($T$12*'10-day-rainfall'!X65+$T$13*'10-day-rainfall'!Y65+$T$14*'10-day-rainfall'!Z65+$T$15*'10-day-rainfall'!AA65)/12</f>
        <v>2.550802105684741</v>
      </c>
      <c r="Y78">
        <f t="shared" si="30"/>
        <v>100.00436091422603</v>
      </c>
      <c r="Z78">
        <f t="shared" si="31"/>
        <v>0</v>
      </c>
      <c r="AA78">
        <f t="shared" si="12"/>
        <v>2.6083532724215241</v>
      </c>
      <c r="AB78">
        <f t="shared" si="13"/>
        <v>3041.9686779652952</v>
      </c>
      <c r="AC78">
        <f t="shared" si="14"/>
        <v>0</v>
      </c>
      <c r="AD78">
        <f t="shared" si="15"/>
        <v>98</v>
      </c>
      <c r="AE78">
        <f t="shared" si="16"/>
        <v>0</v>
      </c>
      <c r="AF78">
        <f t="shared" si="17"/>
        <v>3041.9686779652952</v>
      </c>
      <c r="AG78">
        <f t="shared" si="18"/>
        <v>2.569691478311789</v>
      </c>
    </row>
    <row r="79" spans="1:33" x14ac:dyDescent="0.35">
      <c r="A79">
        <v>60</v>
      </c>
      <c r="B79">
        <v>0.59</v>
      </c>
      <c r="C79">
        <f t="shared" si="29"/>
        <v>102.661</v>
      </c>
      <c r="D79">
        <f t="shared" si="5"/>
        <v>0.3490658503988659</v>
      </c>
      <c r="E79">
        <f t="shared" si="27"/>
        <v>690.78960567395211</v>
      </c>
      <c r="F79">
        <f t="shared" si="28"/>
        <v>244.45520189131739</v>
      </c>
      <c r="G79">
        <f t="shared" si="6"/>
        <v>168867.1125194495</v>
      </c>
      <c r="H79">
        <f t="shared" si="19"/>
        <v>423307.22284887859</v>
      </c>
      <c r="I79">
        <f t="shared" si="20"/>
        <v>102.661</v>
      </c>
      <c r="J79">
        <f t="shared" si="7"/>
        <v>3.7561273611811075</v>
      </c>
      <c r="K79">
        <f t="shared" si="8"/>
        <v>0.1172688281385066</v>
      </c>
      <c r="L79">
        <f t="shared" si="9"/>
        <v>0</v>
      </c>
      <c r="M79">
        <f t="shared" si="10"/>
        <v>3.8733961893196143</v>
      </c>
      <c r="N79">
        <v>60</v>
      </c>
      <c r="S79">
        <f t="shared" si="25"/>
        <v>3</v>
      </c>
      <c r="T79">
        <f t="shared" si="26"/>
        <v>12</v>
      </c>
      <c r="U79">
        <f t="shared" si="11"/>
        <v>60</v>
      </c>
      <c r="V79">
        <f>($T$12*'10-day-rainfall'!X66+$T$13*'10-day-rainfall'!Y66+$T$14*'10-day-rainfall'!Z66+$T$15*'10-day-rainfall'!AA66)/12</f>
        <v>2.550802105684741</v>
      </c>
      <c r="Y79">
        <f t="shared" si="30"/>
        <v>100.00436091422603</v>
      </c>
      <c r="Z79">
        <f t="shared" si="31"/>
        <v>0</v>
      </c>
      <c r="AA79">
        <f t="shared" si="12"/>
        <v>2.6083532724215241</v>
      </c>
      <c r="AB79">
        <f t="shared" si="13"/>
        <v>3041.9686779652952</v>
      </c>
      <c r="AC79">
        <f t="shared" si="14"/>
        <v>0</v>
      </c>
      <c r="AD79">
        <f t="shared" si="15"/>
        <v>98</v>
      </c>
      <c r="AE79">
        <f t="shared" si="16"/>
        <v>0</v>
      </c>
      <c r="AF79">
        <f t="shared" si="17"/>
        <v>3041.9686779652952</v>
      </c>
      <c r="AG79">
        <f t="shared" si="18"/>
        <v>2.569691478311789</v>
      </c>
    </row>
    <row r="80" spans="1:33" x14ac:dyDescent="0.35">
      <c r="A80">
        <v>61</v>
      </c>
      <c r="B80">
        <v>0.6</v>
      </c>
      <c r="C80">
        <f t="shared" si="29"/>
        <v>102.74000000000001</v>
      </c>
      <c r="D80">
        <f t="shared" si="5"/>
        <v>0.3490658503988659</v>
      </c>
      <c r="E80">
        <f t="shared" si="27"/>
        <v>691.42160567395217</v>
      </c>
      <c r="F80">
        <f t="shared" si="28"/>
        <v>245.08720189131745</v>
      </c>
      <c r="G80">
        <f t="shared" si="6"/>
        <v>169458.58666183081</v>
      </c>
      <c r="H80">
        <f t="shared" si="19"/>
        <v>436671.08115911781</v>
      </c>
      <c r="I80">
        <f t="shared" si="20"/>
        <v>102.74000000000001</v>
      </c>
      <c r="J80">
        <f t="shared" si="7"/>
        <v>3.7857178792984501</v>
      </c>
      <c r="K80">
        <f t="shared" si="8"/>
        <v>0.11767957407071582</v>
      </c>
      <c r="L80">
        <f t="shared" si="9"/>
        <v>0</v>
      </c>
      <c r="M80">
        <f t="shared" si="10"/>
        <v>3.9033974533691658</v>
      </c>
      <c r="N80">
        <v>61</v>
      </c>
      <c r="S80">
        <f t="shared" si="25"/>
        <v>3</v>
      </c>
      <c r="T80">
        <f t="shared" si="26"/>
        <v>13</v>
      </c>
      <c r="U80">
        <f t="shared" si="11"/>
        <v>61</v>
      </c>
      <c r="V80">
        <f>($T$12*'10-day-rainfall'!X67+$T$13*'10-day-rainfall'!Y67+$T$14*'10-day-rainfall'!Z67+$T$15*'10-day-rainfall'!AA67)/12</f>
        <v>2.550802105684741</v>
      </c>
      <c r="Y80">
        <f t="shared" si="30"/>
        <v>100.00436091422603</v>
      </c>
      <c r="Z80">
        <f t="shared" si="31"/>
        <v>0</v>
      </c>
      <c r="AA80">
        <f t="shared" si="12"/>
        <v>2.6083532724215241</v>
      </c>
      <c r="AB80">
        <f t="shared" si="13"/>
        <v>3041.9686779652952</v>
      </c>
      <c r="AC80">
        <f t="shared" si="14"/>
        <v>0</v>
      </c>
      <c r="AD80">
        <f t="shared" si="15"/>
        <v>98</v>
      </c>
      <c r="AE80">
        <f t="shared" si="16"/>
        <v>0</v>
      </c>
      <c r="AF80">
        <f t="shared" si="17"/>
        <v>3041.9686779652952</v>
      </c>
      <c r="AG80">
        <f t="shared" si="18"/>
        <v>2.569691478311789</v>
      </c>
    </row>
    <row r="81" spans="1:33" x14ac:dyDescent="0.35">
      <c r="A81">
        <v>62</v>
      </c>
      <c r="B81">
        <v>0.61</v>
      </c>
      <c r="C81">
        <f t="shared" si="29"/>
        <v>102.819</v>
      </c>
      <c r="D81">
        <f t="shared" si="5"/>
        <v>0.3490658503988659</v>
      </c>
      <c r="E81">
        <f t="shared" si="27"/>
        <v>692.05360567395212</v>
      </c>
      <c r="F81">
        <f t="shared" si="28"/>
        <v>245.7192018913174</v>
      </c>
      <c r="G81">
        <f t="shared" si="6"/>
        <v>170050.85965221201</v>
      </c>
      <c r="H81">
        <f t="shared" si="19"/>
        <v>450081.69748649723</v>
      </c>
      <c r="I81">
        <f t="shared" si="20"/>
        <v>102.819</v>
      </c>
      <c r="J81">
        <f t="shared" si="7"/>
        <v>3.8150788943174589</v>
      </c>
      <c r="K81">
        <f t="shared" si="8"/>
        <v>0.11809087475848055</v>
      </c>
      <c r="L81">
        <f t="shared" si="9"/>
        <v>0</v>
      </c>
      <c r="M81">
        <f t="shared" si="10"/>
        <v>3.9331697690759393</v>
      </c>
      <c r="N81">
        <v>62</v>
      </c>
      <c r="S81">
        <f t="shared" si="25"/>
        <v>3</v>
      </c>
      <c r="T81">
        <f t="shared" si="26"/>
        <v>14</v>
      </c>
      <c r="U81">
        <f t="shared" si="11"/>
        <v>62</v>
      </c>
      <c r="V81">
        <f>($T$12*'10-day-rainfall'!X68+$T$13*'10-day-rainfall'!Y68+$T$14*'10-day-rainfall'!Z68+$T$15*'10-day-rainfall'!AA68)/12</f>
        <v>2.550802105684741</v>
      </c>
      <c r="Y81">
        <f t="shared" si="30"/>
        <v>100.00436091422603</v>
      </c>
      <c r="Z81">
        <f t="shared" si="31"/>
        <v>0</v>
      </c>
      <c r="AA81">
        <f t="shared" si="12"/>
        <v>2.6083532724215241</v>
      </c>
      <c r="AB81">
        <f t="shared" si="13"/>
        <v>3041.9686779652952</v>
      </c>
      <c r="AC81">
        <f t="shared" si="14"/>
        <v>0</v>
      </c>
      <c r="AD81">
        <f t="shared" si="15"/>
        <v>98</v>
      </c>
      <c r="AE81">
        <f t="shared" si="16"/>
        <v>0</v>
      </c>
      <c r="AF81">
        <f t="shared" si="17"/>
        <v>3041.9686779652952</v>
      </c>
      <c r="AG81">
        <f t="shared" si="18"/>
        <v>2.569691478311789</v>
      </c>
    </row>
    <row r="82" spans="1:33" x14ac:dyDescent="0.35">
      <c r="A82">
        <v>63</v>
      </c>
      <c r="B82">
        <v>0.62</v>
      </c>
      <c r="C82">
        <f t="shared" si="29"/>
        <v>102.898</v>
      </c>
      <c r="D82">
        <f t="shared" si="5"/>
        <v>0.3490658503988659</v>
      </c>
      <c r="E82">
        <f t="shared" si="27"/>
        <v>692.68560567395207</v>
      </c>
      <c r="F82">
        <f t="shared" si="28"/>
        <v>246.35120189131734</v>
      </c>
      <c r="G82">
        <f t="shared" si="6"/>
        <v>170643.93149059321</v>
      </c>
      <c r="H82">
        <f t="shared" si="19"/>
        <v>463539.13493998098</v>
      </c>
      <c r="I82">
        <f t="shared" si="20"/>
        <v>102.898</v>
      </c>
      <c r="J82">
        <f t="shared" si="7"/>
        <v>3.84421566487796</v>
      </c>
      <c r="K82">
        <f t="shared" si="8"/>
        <v>0.11850273020180084</v>
      </c>
      <c r="L82">
        <f t="shared" si="9"/>
        <v>0</v>
      </c>
      <c r="M82">
        <f t="shared" si="10"/>
        <v>3.9627183950797606</v>
      </c>
      <c r="N82">
        <v>63</v>
      </c>
      <c r="S82">
        <f t="shared" si="25"/>
        <v>3</v>
      </c>
      <c r="T82">
        <f t="shared" si="26"/>
        <v>15</v>
      </c>
      <c r="U82">
        <f t="shared" si="11"/>
        <v>63</v>
      </c>
      <c r="V82">
        <f>($T$12*'10-day-rainfall'!X69+$T$13*'10-day-rainfall'!Y69+$T$14*'10-day-rainfall'!Z69+$T$15*'10-day-rainfall'!AA69)/12</f>
        <v>2.550802105684741</v>
      </c>
      <c r="Y82">
        <f t="shared" si="30"/>
        <v>100.00436091422603</v>
      </c>
      <c r="Z82">
        <f t="shared" si="31"/>
        <v>0</v>
      </c>
      <c r="AA82">
        <f t="shared" si="12"/>
        <v>2.6083532724215241</v>
      </c>
      <c r="AB82">
        <f t="shared" si="13"/>
        <v>3041.9686779652952</v>
      </c>
      <c r="AC82">
        <f t="shared" si="14"/>
        <v>0</v>
      </c>
      <c r="AD82">
        <f t="shared" si="15"/>
        <v>98</v>
      </c>
      <c r="AE82">
        <f t="shared" si="16"/>
        <v>0</v>
      </c>
      <c r="AF82">
        <f t="shared" si="17"/>
        <v>3041.9686779652952</v>
      </c>
      <c r="AG82">
        <f t="shared" si="18"/>
        <v>2.569691478311789</v>
      </c>
    </row>
    <row r="83" spans="1:33" x14ac:dyDescent="0.35">
      <c r="A83">
        <v>64</v>
      </c>
      <c r="B83">
        <v>0.63</v>
      </c>
      <c r="C83">
        <f t="shared" si="29"/>
        <v>102.977</v>
      </c>
      <c r="D83">
        <f t="shared" si="5"/>
        <v>0.3490658503988659</v>
      </c>
      <c r="E83">
        <f t="shared" si="27"/>
        <v>693.31760567395213</v>
      </c>
      <c r="F83">
        <f t="shared" si="28"/>
        <v>246.98320189131741</v>
      </c>
      <c r="G83">
        <f t="shared" si="6"/>
        <v>171237.80217697451</v>
      </c>
      <c r="H83">
        <f t="shared" si="19"/>
        <v>477043.45662853343</v>
      </c>
      <c r="I83">
        <f t="shared" si="20"/>
        <v>102.977</v>
      </c>
      <c r="J83">
        <f t="shared" si="7"/>
        <v>3.8731332518156028</v>
      </c>
      <c r="K83">
        <f t="shared" si="8"/>
        <v>0.11891514040067673</v>
      </c>
      <c r="L83">
        <f t="shared" si="9"/>
        <v>0</v>
      </c>
      <c r="M83">
        <f t="shared" si="10"/>
        <v>3.9920483922162795</v>
      </c>
      <c r="N83">
        <v>64</v>
      </c>
      <c r="S83">
        <f t="shared" si="25"/>
        <v>3</v>
      </c>
      <c r="T83">
        <f t="shared" si="26"/>
        <v>16</v>
      </c>
      <c r="U83">
        <f t="shared" si="11"/>
        <v>64</v>
      </c>
      <c r="V83">
        <f>($T$12*'10-day-rainfall'!X70+$T$13*'10-day-rainfall'!Y70+$T$14*'10-day-rainfall'!Z70+$T$15*'10-day-rainfall'!AA70)/12</f>
        <v>2.550802105684741</v>
      </c>
      <c r="Y83">
        <f t="shared" si="30"/>
        <v>100.00436091422603</v>
      </c>
      <c r="Z83">
        <f t="shared" si="31"/>
        <v>0</v>
      </c>
      <c r="AA83">
        <f t="shared" si="12"/>
        <v>2.6083532724215241</v>
      </c>
      <c r="AB83">
        <f t="shared" si="13"/>
        <v>3041.9686779652952</v>
      </c>
      <c r="AC83">
        <f t="shared" si="14"/>
        <v>0</v>
      </c>
      <c r="AD83">
        <f t="shared" si="15"/>
        <v>98</v>
      </c>
      <c r="AE83">
        <f t="shared" si="16"/>
        <v>0</v>
      </c>
      <c r="AF83">
        <f t="shared" si="17"/>
        <v>3041.9686779652952</v>
      </c>
      <c r="AG83">
        <f t="shared" si="18"/>
        <v>2.569691478311789</v>
      </c>
    </row>
    <row r="84" spans="1:33" x14ac:dyDescent="0.35">
      <c r="A84">
        <v>65</v>
      </c>
      <c r="B84">
        <v>0.64</v>
      </c>
      <c r="C84">
        <f t="shared" si="29"/>
        <v>103.056</v>
      </c>
      <c r="D84">
        <f t="shared" si="5"/>
        <v>0.3490658503988659</v>
      </c>
      <c r="E84">
        <f t="shared" ref="E84:E120" si="32">IF($C84&lt;$C$5,0,$C$13+2*$C$7*($C84-$C$5))</f>
        <v>693.94960567395208</v>
      </c>
      <c r="F84">
        <f t="shared" ref="F84:F120" si="33">IF($C84&lt;$C$5,0,$C$14+2*$C$7*($C84-$C$5))</f>
        <v>247.61520189131735</v>
      </c>
      <c r="G84">
        <f t="shared" si="6"/>
        <v>171832.4717113557</v>
      </c>
      <c r="H84">
        <f t="shared" si="19"/>
        <v>490594.72566111188</v>
      </c>
      <c r="I84">
        <f t="shared" si="20"/>
        <v>103.056</v>
      </c>
      <c r="J84">
        <f t="shared" si="7"/>
        <v>3.9018365284243104</v>
      </c>
      <c r="K84">
        <f t="shared" si="8"/>
        <v>0.11932810535510813</v>
      </c>
      <c r="L84">
        <f t="shared" si="9"/>
        <v>0</v>
      </c>
      <c r="M84">
        <f t="shared" si="10"/>
        <v>4.0211646337794189</v>
      </c>
      <c r="N84">
        <v>65</v>
      </c>
      <c r="S84">
        <f t="shared" si="25"/>
        <v>3</v>
      </c>
      <c r="T84">
        <f t="shared" si="26"/>
        <v>17</v>
      </c>
      <c r="U84">
        <f t="shared" si="11"/>
        <v>65</v>
      </c>
      <c r="V84">
        <f>($T$12*'10-day-rainfall'!X71+$T$13*'10-day-rainfall'!Y71+$T$14*'10-day-rainfall'!Z71+$T$15*'10-day-rainfall'!AA71)/12</f>
        <v>2.550802105684741</v>
      </c>
      <c r="Y84">
        <f t="shared" si="30"/>
        <v>100.00436091422603</v>
      </c>
      <c r="Z84">
        <f t="shared" si="31"/>
        <v>0</v>
      </c>
      <c r="AA84">
        <f t="shared" si="12"/>
        <v>2.6083532724215241</v>
      </c>
      <c r="AB84">
        <f t="shared" si="13"/>
        <v>3041.9686779652952</v>
      </c>
      <c r="AC84">
        <f t="shared" si="14"/>
        <v>0</v>
      </c>
      <c r="AD84">
        <f t="shared" si="15"/>
        <v>98</v>
      </c>
      <c r="AE84">
        <f t="shared" si="16"/>
        <v>0</v>
      </c>
      <c r="AF84">
        <f t="shared" si="17"/>
        <v>3041.9686779652952</v>
      </c>
      <c r="AG84">
        <f t="shared" si="18"/>
        <v>2.569691478311789</v>
      </c>
    </row>
    <row r="85" spans="1:33" x14ac:dyDescent="0.35">
      <c r="A85">
        <v>66</v>
      </c>
      <c r="B85">
        <v>0.65</v>
      </c>
      <c r="C85">
        <f t="shared" ref="C85:C116" si="34">$C$20+B85*(MAX($C$6,$C$6+$C$5-$C$10))</f>
        <v>103.13500000000001</v>
      </c>
      <c r="D85">
        <f t="shared" ref="D85:D120" si="35">IF(C85&gt;=$C$10+$C$11/12,PI()*($C$11/24)^2,IF(C85&lt;=$C$10,0,($C$11/12)^2*(1/8)*((PI()+2*ASIN((C85-$C$10-$C$11/24)/($C$11/24)))-SIN(PI()+2*ASIN((C85-$C$10-$C$11/24)/($C$11/24))))))</f>
        <v>0.3490658503988659</v>
      </c>
      <c r="E85">
        <f t="shared" si="32"/>
        <v>694.58160567395214</v>
      </c>
      <c r="F85">
        <f t="shared" si="33"/>
        <v>248.24720189131742</v>
      </c>
      <c r="G85">
        <f t="shared" ref="G85:G120" si="36">IF(C85&lt;$C$5,$C$12,E85*F85)</f>
        <v>172427.94009373701</v>
      </c>
      <c r="H85">
        <f t="shared" si="19"/>
        <v>504193.0051466836</v>
      </c>
      <c r="I85">
        <f t="shared" si="20"/>
        <v>103.13500000000001</v>
      </c>
      <c r="J85">
        <f t="shared" ref="J85:J120" si="37">$C$15*IF(C85&lt;=$C$10,0,IF(C85&gt;=$C$10+$C$11/12,0.6*D85*SQRT(64.4*(C85-$C$10+$C$11/24)),0.6*D85*SQRT(64.4*(C85-$C$10)/2)))</f>
        <v>3.9303301900442005</v>
      </c>
      <c r="K85">
        <f t="shared" ref="K85:K120" si="38">IF(C85&lt;$C$5,0,G85*$C$9/12/3600)</f>
        <v>0.11974162506509516</v>
      </c>
      <c r="L85">
        <f t="shared" ref="L85:L119" si="39">VLOOKUP($C85,$F$6:$G$13,2)+(C85-VLOOKUP($C85,$F$6:$F$13,1))*(VLOOKUP(VLOOKUP($C85,$F$6:$H$13,3)+1,$E$6:$G$13,3)-VLOOKUP($C85,$F$6:$G$13,2))/(VLOOKUP(VLOOKUP($C85,$F$6:$H$13,3)+1,$E$6:$F$13,2)-VLOOKUP($C85,$F$6:$F$13,1))</f>
        <v>0</v>
      </c>
      <c r="M85">
        <f t="shared" ref="M85:M120" si="40">J85+K85+L85</f>
        <v>4.0500718151092956</v>
      </c>
      <c r="N85">
        <v>66</v>
      </c>
      <c r="S85">
        <f t="shared" si="25"/>
        <v>3</v>
      </c>
      <c r="T85">
        <f t="shared" si="26"/>
        <v>18</v>
      </c>
      <c r="U85">
        <f t="shared" ref="U85:U148" si="41">(S85-1)*24+T85</f>
        <v>66</v>
      </c>
      <c r="V85">
        <f>($T$12*'10-day-rainfall'!X72+$T$13*'10-day-rainfall'!Y72+$T$14*'10-day-rainfall'!Z72+$T$15*'10-day-rainfall'!AA72)/12</f>
        <v>2.550802105684741</v>
      </c>
      <c r="Y85">
        <f t="shared" si="30"/>
        <v>100.00436091422603</v>
      </c>
      <c r="Z85">
        <f t="shared" si="31"/>
        <v>0</v>
      </c>
      <c r="AA85">
        <f t="shared" ref="AA85:AA148" si="42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2.6083532724215241</v>
      </c>
      <c r="AB85">
        <f t="shared" ref="AB85:AB148" si="43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3041.9686779652952</v>
      </c>
      <c r="AC85">
        <f t="shared" ref="AC85:AC148" si="44">MAX(0,AB85+(Z85-AA85)*1800)</f>
        <v>0</v>
      </c>
      <c r="AD85">
        <f t="shared" ref="AD85:AD148" si="45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98</v>
      </c>
      <c r="AE85">
        <f t="shared" ref="AE85:AE148" si="46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0</v>
      </c>
      <c r="AF85">
        <f t="shared" ref="AF85:AF148" si="47">MAX(0,AB85+(Z85-AE85)*3600)</f>
        <v>3041.9686779652952</v>
      </c>
      <c r="AG85">
        <f t="shared" ref="AG85:AG148" si="48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2.569691478311789</v>
      </c>
    </row>
    <row r="86" spans="1:33" x14ac:dyDescent="0.35">
      <c r="A86">
        <v>67</v>
      </c>
      <c r="B86">
        <v>0.66</v>
      </c>
      <c r="C86">
        <f t="shared" si="34"/>
        <v>103.214</v>
      </c>
      <c r="D86">
        <f t="shared" si="35"/>
        <v>0.3490658503988659</v>
      </c>
      <c r="E86">
        <f t="shared" si="32"/>
        <v>695.21360567395209</v>
      </c>
      <c r="F86">
        <f t="shared" si="33"/>
        <v>248.87920189131736</v>
      </c>
      <c r="G86">
        <f t="shared" si="36"/>
        <v>173024.20732411821</v>
      </c>
      <c r="H86">
        <f t="shared" ref="H86:H120" si="49">IF(C86&lt;$C$5,$C$12*(C86-$C$10),H85+(1/3)*(C86-MAX(C85,$C$5))*(G86+IF(C85&lt;$C$5,$C$13*$C$14,G85)+SQRT(G86*IF(C85&lt;$C$5,$C$13*$C$14,G85))))</f>
        <v>517838.35819420638</v>
      </c>
      <c r="I86">
        <f t="shared" ref="I86:I120" si="50">C86</f>
        <v>103.214</v>
      </c>
      <c r="J86">
        <f t="shared" si="37"/>
        <v>3.9586187630282681</v>
      </c>
      <c r="K86">
        <f t="shared" si="38"/>
        <v>0.12015569953063764</v>
      </c>
      <c r="L86">
        <f t="shared" si="39"/>
        <v>0</v>
      </c>
      <c r="M86">
        <f t="shared" si="40"/>
        <v>4.078774462558906</v>
      </c>
      <c r="N86">
        <v>67</v>
      </c>
      <c r="S86">
        <f t="shared" si="25"/>
        <v>3</v>
      </c>
      <c r="T86">
        <f t="shared" si="26"/>
        <v>19</v>
      </c>
      <c r="U86">
        <f t="shared" si="41"/>
        <v>67</v>
      </c>
      <c r="V86">
        <f>($T$12*'10-day-rainfall'!X73+$T$13*'10-day-rainfall'!Y73+$T$14*'10-day-rainfall'!Z73+$T$15*'10-day-rainfall'!AA73)/12</f>
        <v>2.550802105684741</v>
      </c>
      <c r="Y86">
        <f t="shared" si="30"/>
        <v>100.00436091422603</v>
      </c>
      <c r="Z86">
        <f t="shared" si="31"/>
        <v>0</v>
      </c>
      <c r="AA86">
        <f t="shared" si="42"/>
        <v>2.6083532724215241</v>
      </c>
      <c r="AB86">
        <f t="shared" si="43"/>
        <v>3041.9686779652952</v>
      </c>
      <c r="AC86">
        <f t="shared" si="44"/>
        <v>0</v>
      </c>
      <c r="AD86">
        <f t="shared" si="45"/>
        <v>98</v>
      </c>
      <c r="AE86">
        <f t="shared" si="46"/>
        <v>0</v>
      </c>
      <c r="AF86">
        <f t="shared" si="47"/>
        <v>3041.9686779652952</v>
      </c>
      <c r="AG86">
        <f t="shared" si="48"/>
        <v>2.569691478311789</v>
      </c>
    </row>
    <row r="87" spans="1:33" x14ac:dyDescent="0.35">
      <c r="A87">
        <v>68</v>
      </c>
      <c r="B87">
        <v>0.67</v>
      </c>
      <c r="C87">
        <f t="shared" si="34"/>
        <v>103.29300000000001</v>
      </c>
      <c r="D87">
        <f t="shared" si="35"/>
        <v>0.3490658503988659</v>
      </c>
      <c r="E87">
        <f t="shared" si="32"/>
        <v>695.84560567395215</v>
      </c>
      <c r="F87">
        <f t="shared" si="33"/>
        <v>249.51120189131743</v>
      </c>
      <c r="G87">
        <f t="shared" si="36"/>
        <v>173621.27340249953</v>
      </c>
      <c r="H87">
        <f t="shared" si="49"/>
        <v>531530.84791264799</v>
      </c>
      <c r="I87">
        <f t="shared" si="50"/>
        <v>103.29300000000001</v>
      </c>
      <c r="J87">
        <f t="shared" si="37"/>
        <v>3.9867066131364695</v>
      </c>
      <c r="K87">
        <f t="shared" si="38"/>
        <v>0.12057032875173579</v>
      </c>
      <c r="L87">
        <f t="shared" si="39"/>
        <v>0</v>
      </c>
      <c r="M87">
        <f t="shared" si="40"/>
        <v>4.1072769418882054</v>
      </c>
      <c r="N87">
        <v>68</v>
      </c>
      <c r="S87">
        <f t="shared" si="25"/>
        <v>3</v>
      </c>
      <c r="T87">
        <f t="shared" si="26"/>
        <v>20</v>
      </c>
      <c r="U87">
        <f t="shared" si="41"/>
        <v>68</v>
      </c>
      <c r="V87">
        <f>($T$12*'10-day-rainfall'!X74+$T$13*'10-day-rainfall'!Y74+$T$14*'10-day-rainfall'!Z74+$T$15*'10-day-rainfall'!AA74)/12</f>
        <v>2.550802105684741</v>
      </c>
      <c r="Y87">
        <f t="shared" si="30"/>
        <v>100.00436091422603</v>
      </c>
      <c r="Z87">
        <f t="shared" si="31"/>
        <v>0</v>
      </c>
      <c r="AA87">
        <f t="shared" si="42"/>
        <v>2.6083532724215241</v>
      </c>
      <c r="AB87">
        <f t="shared" si="43"/>
        <v>3041.9686779652952</v>
      </c>
      <c r="AC87">
        <f t="shared" si="44"/>
        <v>0</v>
      </c>
      <c r="AD87">
        <f t="shared" si="45"/>
        <v>98</v>
      </c>
      <c r="AE87">
        <f t="shared" si="46"/>
        <v>0</v>
      </c>
      <c r="AF87">
        <f t="shared" si="47"/>
        <v>3041.9686779652952</v>
      </c>
      <c r="AG87">
        <f t="shared" si="48"/>
        <v>2.569691478311789</v>
      </c>
    </row>
    <row r="88" spans="1:33" x14ac:dyDescent="0.35">
      <c r="A88">
        <v>69</v>
      </c>
      <c r="B88">
        <v>0.68</v>
      </c>
      <c r="C88">
        <f t="shared" si="34"/>
        <v>103.372</v>
      </c>
      <c r="D88">
        <f t="shared" si="35"/>
        <v>0.3490658503988659</v>
      </c>
      <c r="E88">
        <f t="shared" si="32"/>
        <v>696.4776056739521</v>
      </c>
      <c r="F88">
        <f t="shared" si="33"/>
        <v>250.14320189131737</v>
      </c>
      <c r="G88">
        <f t="shared" si="36"/>
        <v>174219.13832888074</v>
      </c>
      <c r="H88">
        <f t="shared" si="49"/>
        <v>545270.53741096659</v>
      </c>
      <c r="I88">
        <f t="shared" si="50"/>
        <v>103.372</v>
      </c>
      <c r="J88">
        <f t="shared" si="37"/>
        <v>4.0145979534011413</v>
      </c>
      <c r="K88">
        <f t="shared" si="38"/>
        <v>0.12098551272838941</v>
      </c>
      <c r="L88">
        <f t="shared" si="39"/>
        <v>0</v>
      </c>
      <c r="M88">
        <f t="shared" si="40"/>
        <v>4.135583466129531</v>
      </c>
      <c r="N88">
        <v>69</v>
      </c>
      <c r="S88">
        <f t="shared" si="25"/>
        <v>3</v>
      </c>
      <c r="T88">
        <f t="shared" si="26"/>
        <v>21</v>
      </c>
      <c r="U88">
        <f t="shared" si="41"/>
        <v>69</v>
      </c>
      <c r="V88">
        <f>($T$12*'10-day-rainfall'!X75+$T$13*'10-day-rainfall'!Y75+$T$14*'10-day-rainfall'!Z75+$T$15*'10-day-rainfall'!AA75)/12</f>
        <v>2.550802105684741</v>
      </c>
      <c r="Y88">
        <f t="shared" si="30"/>
        <v>100.00436091422603</v>
      </c>
      <c r="Z88">
        <f t="shared" si="31"/>
        <v>0</v>
      </c>
      <c r="AA88">
        <f t="shared" si="42"/>
        <v>2.6083532724215241</v>
      </c>
      <c r="AB88">
        <f t="shared" si="43"/>
        <v>3041.9686779652952</v>
      </c>
      <c r="AC88">
        <f t="shared" si="44"/>
        <v>0</v>
      </c>
      <c r="AD88">
        <f t="shared" si="45"/>
        <v>98</v>
      </c>
      <c r="AE88">
        <f t="shared" si="46"/>
        <v>0</v>
      </c>
      <c r="AF88">
        <f t="shared" si="47"/>
        <v>3041.9686779652952</v>
      </c>
      <c r="AG88">
        <f t="shared" si="48"/>
        <v>2.569691478311789</v>
      </c>
    </row>
    <row r="89" spans="1:33" x14ac:dyDescent="0.35">
      <c r="A89">
        <v>70</v>
      </c>
      <c r="B89">
        <v>0.69000000000000006</v>
      </c>
      <c r="C89">
        <f t="shared" si="34"/>
        <v>103.45100000000001</v>
      </c>
      <c r="D89">
        <f t="shared" si="35"/>
        <v>0.3490658503988659</v>
      </c>
      <c r="E89">
        <f t="shared" si="32"/>
        <v>697.10960567395216</v>
      </c>
      <c r="F89">
        <f t="shared" si="33"/>
        <v>250.77520189131744</v>
      </c>
      <c r="G89">
        <f t="shared" si="36"/>
        <v>174817.80210326205</v>
      </c>
      <c r="H89">
        <f t="shared" si="49"/>
        <v>559057.48979813047</v>
      </c>
      <c r="I89">
        <f t="shared" si="50"/>
        <v>103.45100000000001</v>
      </c>
      <c r="J89">
        <f t="shared" si="37"/>
        <v>4.0422968515040107</v>
      </c>
      <c r="K89">
        <f t="shared" si="38"/>
        <v>0.12140125146059863</v>
      </c>
      <c r="L89">
        <f t="shared" si="39"/>
        <v>0</v>
      </c>
      <c r="M89">
        <f t="shared" si="40"/>
        <v>4.1636981029646094</v>
      </c>
      <c r="N89">
        <v>70</v>
      </c>
      <c r="S89">
        <f t="shared" si="25"/>
        <v>3</v>
      </c>
      <c r="T89">
        <f t="shared" si="26"/>
        <v>22</v>
      </c>
      <c r="U89">
        <f t="shared" si="41"/>
        <v>70</v>
      </c>
      <c r="V89">
        <f>($T$12*'10-day-rainfall'!X76+$T$13*'10-day-rainfall'!Y76+$T$14*'10-day-rainfall'!Z76+$T$15*'10-day-rainfall'!AA76)/12</f>
        <v>2.550802105684741</v>
      </c>
      <c r="Y89">
        <f t="shared" si="30"/>
        <v>100.00436091422603</v>
      </c>
      <c r="Z89">
        <f t="shared" si="31"/>
        <v>0</v>
      </c>
      <c r="AA89">
        <f t="shared" si="42"/>
        <v>2.6083532724215241</v>
      </c>
      <c r="AB89">
        <f t="shared" si="43"/>
        <v>3041.9686779652952</v>
      </c>
      <c r="AC89">
        <f t="shared" si="44"/>
        <v>0</v>
      </c>
      <c r="AD89">
        <f t="shared" si="45"/>
        <v>98</v>
      </c>
      <c r="AE89">
        <f t="shared" si="46"/>
        <v>0</v>
      </c>
      <c r="AF89">
        <f t="shared" si="47"/>
        <v>3041.9686779652952</v>
      </c>
      <c r="AG89">
        <f t="shared" si="48"/>
        <v>2.569691478311789</v>
      </c>
    </row>
    <row r="90" spans="1:33" x14ac:dyDescent="0.35">
      <c r="A90">
        <v>71</v>
      </c>
      <c r="B90">
        <v>0.70000000000000007</v>
      </c>
      <c r="C90">
        <f t="shared" si="34"/>
        <v>103.53</v>
      </c>
      <c r="D90">
        <f t="shared" si="35"/>
        <v>0.3490658503988659</v>
      </c>
      <c r="E90">
        <f t="shared" si="32"/>
        <v>697.74160567395211</v>
      </c>
      <c r="F90">
        <f t="shared" si="33"/>
        <v>251.40720189131738</v>
      </c>
      <c r="G90">
        <f t="shared" si="36"/>
        <v>175417.26472564324</v>
      </c>
      <c r="H90">
        <f t="shared" si="49"/>
        <v>572891.76818309817</v>
      </c>
      <c r="I90">
        <f t="shared" si="50"/>
        <v>103.53</v>
      </c>
      <c r="J90">
        <f t="shared" si="37"/>
        <v>4.0698072367012426</v>
      </c>
      <c r="K90">
        <f t="shared" si="38"/>
        <v>0.12181754494836336</v>
      </c>
      <c r="L90">
        <f t="shared" si="39"/>
        <v>0</v>
      </c>
      <c r="M90">
        <f t="shared" si="40"/>
        <v>4.1916247816496055</v>
      </c>
      <c r="N90">
        <v>71</v>
      </c>
      <c r="S90">
        <f t="shared" si="25"/>
        <v>3</v>
      </c>
      <c r="T90">
        <f t="shared" si="26"/>
        <v>23</v>
      </c>
      <c r="U90">
        <f t="shared" si="41"/>
        <v>71</v>
      </c>
      <c r="V90">
        <f>($T$12*'10-day-rainfall'!X77+$T$13*'10-day-rainfall'!Y77+$T$14*'10-day-rainfall'!Z77+$T$15*'10-day-rainfall'!AA77)/12</f>
        <v>2.550802105684741</v>
      </c>
      <c r="Y90">
        <f t="shared" si="30"/>
        <v>100.00436091422603</v>
      </c>
      <c r="Z90">
        <f t="shared" si="31"/>
        <v>0</v>
      </c>
      <c r="AA90">
        <f t="shared" si="42"/>
        <v>2.6083532724215241</v>
      </c>
      <c r="AB90">
        <f t="shared" si="43"/>
        <v>3041.9686779652952</v>
      </c>
      <c r="AC90">
        <f t="shared" si="44"/>
        <v>0</v>
      </c>
      <c r="AD90">
        <f t="shared" si="45"/>
        <v>98</v>
      </c>
      <c r="AE90">
        <f t="shared" si="46"/>
        <v>0</v>
      </c>
      <c r="AF90">
        <f t="shared" si="47"/>
        <v>3041.9686779652952</v>
      </c>
      <c r="AG90">
        <f t="shared" si="48"/>
        <v>2.569691478311789</v>
      </c>
    </row>
    <row r="91" spans="1:33" x14ac:dyDescent="0.35">
      <c r="A91">
        <v>72</v>
      </c>
      <c r="B91">
        <v>0.71</v>
      </c>
      <c r="C91">
        <f t="shared" si="34"/>
        <v>103.60900000000001</v>
      </c>
      <c r="D91">
        <f t="shared" si="35"/>
        <v>0.3490658503988659</v>
      </c>
      <c r="E91">
        <f t="shared" si="32"/>
        <v>698.37360567395217</v>
      </c>
      <c r="F91">
        <f t="shared" si="33"/>
        <v>252.03920189131745</v>
      </c>
      <c r="G91">
        <f t="shared" si="36"/>
        <v>176017.52619602456</v>
      </c>
      <c r="H91">
        <f t="shared" si="49"/>
        <v>586773.43567483849</v>
      </c>
      <c r="I91">
        <f t="shared" si="50"/>
        <v>103.60900000000001</v>
      </c>
      <c r="J91">
        <f t="shared" si="37"/>
        <v>4.097132906330037</v>
      </c>
      <c r="K91">
        <f t="shared" si="38"/>
        <v>0.12223439319168372</v>
      </c>
      <c r="L91">
        <f t="shared" si="39"/>
        <v>0</v>
      </c>
      <c r="M91">
        <f t="shared" si="40"/>
        <v>4.2193672995217204</v>
      </c>
      <c r="N91">
        <v>72</v>
      </c>
      <c r="S91">
        <f t="shared" si="25"/>
        <v>3</v>
      </c>
      <c r="T91">
        <f t="shared" si="26"/>
        <v>24</v>
      </c>
      <c r="U91">
        <f t="shared" si="41"/>
        <v>72</v>
      </c>
      <c r="V91">
        <f>($T$12*'10-day-rainfall'!X78+$T$13*'10-day-rainfall'!Y78+$T$14*'10-day-rainfall'!Z78+$T$15*'10-day-rainfall'!AA78)/12</f>
        <v>2.550802105684741</v>
      </c>
      <c r="Y91">
        <f t="shared" si="30"/>
        <v>100.00436091422603</v>
      </c>
      <c r="Z91">
        <f t="shared" si="31"/>
        <v>0</v>
      </c>
      <c r="AA91">
        <f t="shared" si="42"/>
        <v>2.6083532724215241</v>
      </c>
      <c r="AB91">
        <f t="shared" si="43"/>
        <v>3041.9686779652952</v>
      </c>
      <c r="AC91">
        <f t="shared" si="44"/>
        <v>0</v>
      </c>
      <c r="AD91">
        <f t="shared" si="45"/>
        <v>98</v>
      </c>
      <c r="AE91">
        <f t="shared" si="46"/>
        <v>0</v>
      </c>
      <c r="AF91">
        <f t="shared" si="47"/>
        <v>3041.9686779652952</v>
      </c>
      <c r="AG91">
        <f t="shared" si="48"/>
        <v>2.569691478311789</v>
      </c>
    </row>
    <row r="92" spans="1:33" x14ac:dyDescent="0.35">
      <c r="A92">
        <v>73</v>
      </c>
      <c r="B92">
        <v>0.72</v>
      </c>
      <c r="C92">
        <f t="shared" si="34"/>
        <v>103.688</v>
      </c>
      <c r="D92">
        <f t="shared" si="35"/>
        <v>0.3490658503988659</v>
      </c>
      <c r="E92">
        <f t="shared" si="32"/>
        <v>699.00560567395212</v>
      </c>
      <c r="F92">
        <f t="shared" si="33"/>
        <v>252.67120189131739</v>
      </c>
      <c r="G92">
        <f t="shared" si="36"/>
        <v>176618.58651440576</v>
      </c>
      <c r="H92">
        <f t="shared" si="49"/>
        <v>600702.5553823103</v>
      </c>
      <c r="I92">
        <f t="shared" si="50"/>
        <v>103.688</v>
      </c>
      <c r="J92">
        <f t="shared" si="37"/>
        <v>4.1242775319271363</v>
      </c>
      <c r="K92">
        <f t="shared" si="38"/>
        <v>0.12265179619055956</v>
      </c>
      <c r="L92">
        <f t="shared" si="39"/>
        <v>0</v>
      </c>
      <c r="M92">
        <f t="shared" si="40"/>
        <v>4.2469293281176963</v>
      </c>
      <c r="N92">
        <v>73</v>
      </c>
      <c r="S92">
        <f t="shared" si="25"/>
        <v>4</v>
      </c>
      <c r="T92">
        <f t="shared" si="26"/>
        <v>1</v>
      </c>
      <c r="U92">
        <f t="shared" si="41"/>
        <v>73</v>
      </c>
      <c r="V92">
        <f>($T$12*'10-day-rainfall'!X79+$T$13*'10-day-rainfall'!Y79+$T$14*'10-day-rainfall'!Z79+$T$15*'10-day-rainfall'!AA79)/12</f>
        <v>2.550802105684741</v>
      </c>
      <c r="Y92">
        <f t="shared" si="30"/>
        <v>100.00436091422603</v>
      </c>
      <c r="Z92">
        <f t="shared" si="31"/>
        <v>0</v>
      </c>
      <c r="AA92">
        <f t="shared" si="42"/>
        <v>2.6083532724215241</v>
      </c>
      <c r="AB92">
        <f t="shared" si="43"/>
        <v>3041.9686779652952</v>
      </c>
      <c r="AC92">
        <f t="shared" si="44"/>
        <v>0</v>
      </c>
      <c r="AD92">
        <f t="shared" si="45"/>
        <v>98</v>
      </c>
      <c r="AE92">
        <f t="shared" si="46"/>
        <v>0</v>
      </c>
      <c r="AF92">
        <f t="shared" si="47"/>
        <v>3041.9686779652952</v>
      </c>
      <c r="AG92">
        <f t="shared" si="48"/>
        <v>2.569691478311789</v>
      </c>
    </row>
    <row r="93" spans="1:33" x14ac:dyDescent="0.35">
      <c r="A93">
        <v>74</v>
      </c>
      <c r="B93">
        <v>0.73</v>
      </c>
      <c r="C93">
        <f t="shared" si="34"/>
        <v>103.76700000000001</v>
      </c>
      <c r="D93">
        <f t="shared" si="35"/>
        <v>0.3490658503988659</v>
      </c>
      <c r="E93">
        <f t="shared" si="32"/>
        <v>699.63760567395218</v>
      </c>
      <c r="F93">
        <f t="shared" si="33"/>
        <v>253.30320189131746</v>
      </c>
      <c r="G93">
        <f t="shared" si="36"/>
        <v>177220.44568078706</v>
      </c>
      <c r="H93">
        <f t="shared" si="49"/>
        <v>614679.19041448296</v>
      </c>
      <c r="I93">
        <f t="shared" si="50"/>
        <v>103.76700000000001</v>
      </c>
      <c r="J93">
        <f t="shared" si="37"/>
        <v>4.1512446649873098</v>
      </c>
      <c r="K93">
        <f t="shared" si="38"/>
        <v>0.12306975394499102</v>
      </c>
      <c r="L93">
        <f t="shared" si="39"/>
        <v>0</v>
      </c>
      <c r="M93">
        <f t="shared" si="40"/>
        <v>4.2743144189323008</v>
      </c>
      <c r="N93">
        <v>74</v>
      </c>
      <c r="S93">
        <f t="shared" si="25"/>
        <v>4</v>
      </c>
      <c r="T93">
        <f t="shared" si="26"/>
        <v>2</v>
      </c>
      <c r="U93">
        <f t="shared" si="41"/>
        <v>74</v>
      </c>
      <c r="V93">
        <f>($T$12*'10-day-rainfall'!X80+$T$13*'10-day-rainfall'!Y80+$T$14*'10-day-rainfall'!Z80+$T$15*'10-day-rainfall'!AA80)/12</f>
        <v>2.550802105684741</v>
      </c>
      <c r="Y93">
        <f t="shared" si="30"/>
        <v>100.00436091422603</v>
      </c>
      <c r="Z93">
        <f t="shared" si="31"/>
        <v>0</v>
      </c>
      <c r="AA93">
        <f t="shared" si="42"/>
        <v>2.6083532724215241</v>
      </c>
      <c r="AB93">
        <f t="shared" si="43"/>
        <v>3041.9686779652952</v>
      </c>
      <c r="AC93">
        <f t="shared" si="44"/>
        <v>0</v>
      </c>
      <c r="AD93">
        <f t="shared" si="45"/>
        <v>98</v>
      </c>
      <c r="AE93">
        <f t="shared" si="46"/>
        <v>0</v>
      </c>
      <c r="AF93">
        <f t="shared" si="47"/>
        <v>3041.9686779652952</v>
      </c>
      <c r="AG93">
        <f t="shared" si="48"/>
        <v>2.569691478311789</v>
      </c>
    </row>
    <row r="94" spans="1:33" x14ac:dyDescent="0.35">
      <c r="A94">
        <v>75</v>
      </c>
      <c r="B94">
        <v>0.74</v>
      </c>
      <c r="C94">
        <f t="shared" si="34"/>
        <v>103.846</v>
      </c>
      <c r="D94">
        <f t="shared" si="35"/>
        <v>0.3490658503988659</v>
      </c>
      <c r="E94">
        <f t="shared" si="32"/>
        <v>700.26960567395213</v>
      </c>
      <c r="F94">
        <f t="shared" si="33"/>
        <v>253.9352018913174</v>
      </c>
      <c r="G94">
        <f t="shared" si="36"/>
        <v>177823.10369516828</v>
      </c>
      <c r="H94">
        <f t="shared" si="49"/>
        <v>628703.40388031583</v>
      </c>
      <c r="I94">
        <f t="shared" si="50"/>
        <v>103.846</v>
      </c>
      <c r="J94">
        <f t="shared" si="37"/>
        <v>4.1780377423872279</v>
      </c>
      <c r="K94">
        <f t="shared" si="38"/>
        <v>0.12348826645497796</v>
      </c>
      <c r="L94">
        <f t="shared" si="39"/>
        <v>0</v>
      </c>
      <c r="M94">
        <f t="shared" si="40"/>
        <v>4.301526008842206</v>
      </c>
      <c r="N94">
        <v>75</v>
      </c>
      <c r="S94">
        <f t="shared" si="25"/>
        <v>4</v>
      </c>
      <c r="T94">
        <f t="shared" si="26"/>
        <v>3</v>
      </c>
      <c r="U94">
        <f t="shared" si="41"/>
        <v>75</v>
      </c>
      <c r="V94">
        <f>($T$12*'10-day-rainfall'!X81+$T$13*'10-day-rainfall'!Y81+$T$14*'10-day-rainfall'!Z81+$T$15*'10-day-rainfall'!AA81)/12</f>
        <v>2.550802105684741</v>
      </c>
      <c r="Y94">
        <f t="shared" si="30"/>
        <v>100.00436091422603</v>
      </c>
      <c r="Z94">
        <f t="shared" si="31"/>
        <v>0</v>
      </c>
      <c r="AA94">
        <f t="shared" si="42"/>
        <v>2.6083532724215241</v>
      </c>
      <c r="AB94">
        <f t="shared" si="43"/>
        <v>3041.9686779652952</v>
      </c>
      <c r="AC94">
        <f t="shared" si="44"/>
        <v>0</v>
      </c>
      <c r="AD94">
        <f t="shared" si="45"/>
        <v>98</v>
      </c>
      <c r="AE94">
        <f t="shared" si="46"/>
        <v>0</v>
      </c>
      <c r="AF94">
        <f t="shared" si="47"/>
        <v>3041.9686779652952</v>
      </c>
      <c r="AG94">
        <f t="shared" si="48"/>
        <v>2.569691478311789</v>
      </c>
    </row>
    <row r="95" spans="1:33" x14ac:dyDescent="0.35">
      <c r="A95">
        <v>76</v>
      </c>
      <c r="B95">
        <v>0.75</v>
      </c>
      <c r="C95">
        <f t="shared" si="34"/>
        <v>103.92500000000001</v>
      </c>
      <c r="D95">
        <f t="shared" si="35"/>
        <v>0.3490658503988659</v>
      </c>
      <c r="E95">
        <f t="shared" si="32"/>
        <v>700.90160567395219</v>
      </c>
      <c r="F95">
        <f t="shared" si="33"/>
        <v>254.56720189131747</v>
      </c>
      <c r="G95">
        <f t="shared" si="36"/>
        <v>178426.56055754956</v>
      </c>
      <c r="H95">
        <f t="shared" si="49"/>
        <v>642775.25888877851</v>
      </c>
      <c r="I95">
        <f t="shared" si="50"/>
        <v>103.92500000000001</v>
      </c>
      <c r="J95">
        <f t="shared" si="37"/>
        <v>4.2046600914983339</v>
      </c>
      <c r="K95">
        <f t="shared" si="38"/>
        <v>0.12390733372052051</v>
      </c>
      <c r="L95">
        <f t="shared" si="39"/>
        <v>0</v>
      </c>
      <c r="M95">
        <f t="shared" si="40"/>
        <v>4.3285674252188544</v>
      </c>
      <c r="N95">
        <v>76</v>
      </c>
      <c r="S95">
        <f t="shared" si="25"/>
        <v>4</v>
      </c>
      <c r="T95">
        <f t="shared" si="26"/>
        <v>4</v>
      </c>
      <c r="U95">
        <f t="shared" si="41"/>
        <v>76</v>
      </c>
      <c r="V95">
        <f>($T$12*'10-day-rainfall'!X82+$T$13*'10-day-rainfall'!Y82+$T$14*'10-day-rainfall'!Z82+$T$15*'10-day-rainfall'!AA82)/12</f>
        <v>2.550802105684741</v>
      </c>
      <c r="Y95">
        <f t="shared" si="30"/>
        <v>100.00436091422603</v>
      </c>
      <c r="Z95">
        <f t="shared" si="31"/>
        <v>0</v>
      </c>
      <c r="AA95">
        <f t="shared" si="42"/>
        <v>2.6083532724215241</v>
      </c>
      <c r="AB95">
        <f t="shared" si="43"/>
        <v>3041.9686779652952</v>
      </c>
      <c r="AC95">
        <f t="shared" si="44"/>
        <v>0</v>
      </c>
      <c r="AD95">
        <f t="shared" si="45"/>
        <v>98</v>
      </c>
      <c r="AE95">
        <f t="shared" si="46"/>
        <v>0</v>
      </c>
      <c r="AF95">
        <f t="shared" si="47"/>
        <v>3041.9686779652952</v>
      </c>
      <c r="AG95">
        <f t="shared" si="48"/>
        <v>2.569691478311789</v>
      </c>
    </row>
    <row r="96" spans="1:33" x14ac:dyDescent="0.35">
      <c r="A96">
        <v>77</v>
      </c>
      <c r="B96">
        <v>0.76</v>
      </c>
      <c r="C96">
        <f t="shared" si="34"/>
        <v>104.004</v>
      </c>
      <c r="D96">
        <f t="shared" si="35"/>
        <v>0.3490658503988659</v>
      </c>
      <c r="E96">
        <f t="shared" si="32"/>
        <v>701.53360567395214</v>
      </c>
      <c r="F96">
        <f t="shared" si="33"/>
        <v>255.19920189131741</v>
      </c>
      <c r="G96">
        <f t="shared" si="36"/>
        <v>179030.81626793079</v>
      </c>
      <c r="H96">
        <f t="shared" si="49"/>
        <v>656894.81854883092</v>
      </c>
      <c r="I96">
        <f t="shared" si="50"/>
        <v>104.004</v>
      </c>
      <c r="J96">
        <f t="shared" si="37"/>
        <v>4.231114935010079</v>
      </c>
      <c r="K96">
        <f t="shared" si="38"/>
        <v>0.12432695574161862</v>
      </c>
      <c r="L96">
        <f t="shared" si="39"/>
        <v>0</v>
      </c>
      <c r="M96">
        <f t="shared" si="40"/>
        <v>4.3554418907516972</v>
      </c>
      <c r="N96">
        <v>77</v>
      </c>
      <c r="S96">
        <f t="shared" si="25"/>
        <v>4</v>
      </c>
      <c r="T96">
        <f t="shared" si="26"/>
        <v>5</v>
      </c>
      <c r="U96">
        <f t="shared" si="41"/>
        <v>77</v>
      </c>
      <c r="V96">
        <f>($T$12*'10-day-rainfall'!X83+$T$13*'10-day-rainfall'!Y83+$T$14*'10-day-rainfall'!Z83+$T$15*'10-day-rainfall'!AA83)/12</f>
        <v>2.550802105684741</v>
      </c>
      <c r="Y96">
        <f t="shared" si="30"/>
        <v>100.00436091422603</v>
      </c>
      <c r="Z96">
        <f t="shared" si="31"/>
        <v>0</v>
      </c>
      <c r="AA96">
        <f t="shared" si="42"/>
        <v>2.6083532724215241</v>
      </c>
      <c r="AB96">
        <f t="shared" si="43"/>
        <v>3041.9686779652952</v>
      </c>
      <c r="AC96">
        <f t="shared" si="44"/>
        <v>0</v>
      </c>
      <c r="AD96">
        <f t="shared" si="45"/>
        <v>98</v>
      </c>
      <c r="AE96">
        <f t="shared" si="46"/>
        <v>0</v>
      </c>
      <c r="AF96">
        <f t="shared" si="47"/>
        <v>3041.9686779652952</v>
      </c>
      <c r="AG96">
        <f t="shared" si="48"/>
        <v>2.569691478311789</v>
      </c>
    </row>
    <row r="97" spans="1:33" x14ac:dyDescent="0.35">
      <c r="A97">
        <v>78</v>
      </c>
      <c r="B97">
        <v>0.77</v>
      </c>
      <c r="C97">
        <f t="shared" si="34"/>
        <v>104.083</v>
      </c>
      <c r="D97">
        <f t="shared" si="35"/>
        <v>0.3490658503988659</v>
      </c>
      <c r="E97">
        <f t="shared" si="32"/>
        <v>702.16560567395209</v>
      </c>
      <c r="F97">
        <f t="shared" si="33"/>
        <v>255.83120189131736</v>
      </c>
      <c r="G97">
        <f t="shared" si="36"/>
        <v>179635.87082631196</v>
      </c>
      <c r="H97">
        <f t="shared" si="49"/>
        <v>671062.14596944046</v>
      </c>
      <c r="I97">
        <f t="shared" si="50"/>
        <v>104.083</v>
      </c>
      <c r="J97">
        <f t="shared" si="37"/>
        <v>4.2574053954834881</v>
      </c>
      <c r="K97">
        <f t="shared" si="38"/>
        <v>0.12474713251827219</v>
      </c>
      <c r="L97">
        <f t="shared" si="39"/>
        <v>0</v>
      </c>
      <c r="M97">
        <f t="shared" si="40"/>
        <v>4.3821525280017601</v>
      </c>
      <c r="N97">
        <v>78</v>
      </c>
      <c r="S97">
        <f t="shared" si="25"/>
        <v>4</v>
      </c>
      <c r="T97">
        <f t="shared" si="26"/>
        <v>6</v>
      </c>
      <c r="U97">
        <f t="shared" si="41"/>
        <v>78</v>
      </c>
      <c r="V97">
        <f>($T$12*'10-day-rainfall'!X84+$T$13*'10-day-rainfall'!Y84+$T$14*'10-day-rainfall'!Z84+$T$15*'10-day-rainfall'!AA84)/12</f>
        <v>2.550802105684741</v>
      </c>
      <c r="Y97">
        <f t="shared" si="30"/>
        <v>100.00436091422603</v>
      </c>
      <c r="Z97">
        <f t="shared" si="31"/>
        <v>0</v>
      </c>
      <c r="AA97">
        <f t="shared" si="42"/>
        <v>2.6083532724215241</v>
      </c>
      <c r="AB97">
        <f t="shared" si="43"/>
        <v>3041.9686779652952</v>
      </c>
      <c r="AC97">
        <f t="shared" si="44"/>
        <v>0</v>
      </c>
      <c r="AD97">
        <f t="shared" si="45"/>
        <v>98</v>
      </c>
      <c r="AE97">
        <f t="shared" si="46"/>
        <v>0</v>
      </c>
      <c r="AF97">
        <f t="shared" si="47"/>
        <v>3041.9686779652952</v>
      </c>
      <c r="AG97">
        <f t="shared" si="48"/>
        <v>2.569691478311789</v>
      </c>
    </row>
    <row r="98" spans="1:33" x14ac:dyDescent="0.35">
      <c r="A98">
        <v>79</v>
      </c>
      <c r="B98">
        <v>0.78</v>
      </c>
      <c r="C98">
        <f t="shared" si="34"/>
        <v>104.16200000000001</v>
      </c>
      <c r="D98">
        <f t="shared" si="35"/>
        <v>0.3490658503988659</v>
      </c>
      <c r="E98">
        <f t="shared" si="32"/>
        <v>702.79760567395215</v>
      </c>
      <c r="F98">
        <f t="shared" si="33"/>
        <v>256.46320189131745</v>
      </c>
      <c r="G98">
        <f t="shared" si="36"/>
        <v>180241.72423269329</v>
      </c>
      <c r="H98">
        <f t="shared" si="49"/>
        <v>685277.30425957509</v>
      </c>
      <c r="I98">
        <f t="shared" si="50"/>
        <v>104.16200000000001</v>
      </c>
      <c r="J98">
        <f t="shared" si="37"/>
        <v>4.2835344996531219</v>
      </c>
      <c r="K98">
        <f t="shared" si="38"/>
        <v>0.12516786405048144</v>
      </c>
      <c r="L98">
        <f t="shared" si="39"/>
        <v>0</v>
      </c>
      <c r="M98">
        <f t="shared" si="40"/>
        <v>4.4087023637036031</v>
      </c>
      <c r="N98">
        <v>79</v>
      </c>
      <c r="S98">
        <f t="shared" si="25"/>
        <v>4</v>
      </c>
      <c r="T98">
        <f t="shared" si="26"/>
        <v>7</v>
      </c>
      <c r="U98">
        <f t="shared" si="41"/>
        <v>79</v>
      </c>
      <c r="V98">
        <f>($T$12*'10-day-rainfall'!X85+$T$13*'10-day-rainfall'!Y85+$T$14*'10-day-rainfall'!Z85+$T$15*'10-day-rainfall'!AA85)/12</f>
        <v>2.550802105684741</v>
      </c>
      <c r="Y98">
        <f t="shared" si="30"/>
        <v>100.00436091422603</v>
      </c>
      <c r="Z98">
        <f t="shared" si="31"/>
        <v>0</v>
      </c>
      <c r="AA98">
        <f t="shared" si="42"/>
        <v>2.6083532724215241</v>
      </c>
      <c r="AB98">
        <f t="shared" si="43"/>
        <v>3041.9686779652952</v>
      </c>
      <c r="AC98">
        <f t="shared" si="44"/>
        <v>0</v>
      </c>
      <c r="AD98">
        <f t="shared" si="45"/>
        <v>98</v>
      </c>
      <c r="AE98">
        <f t="shared" si="46"/>
        <v>0</v>
      </c>
      <c r="AF98">
        <f t="shared" si="47"/>
        <v>3041.9686779652952</v>
      </c>
      <c r="AG98">
        <f t="shared" si="48"/>
        <v>2.569691478311789</v>
      </c>
    </row>
    <row r="99" spans="1:33" x14ac:dyDescent="0.35">
      <c r="A99">
        <v>80</v>
      </c>
      <c r="B99">
        <v>0.79</v>
      </c>
      <c r="C99">
        <f t="shared" si="34"/>
        <v>104.241</v>
      </c>
      <c r="D99">
        <f t="shared" si="35"/>
        <v>0.3490658503988659</v>
      </c>
      <c r="E99">
        <f t="shared" si="32"/>
        <v>703.4296056739521</v>
      </c>
      <c r="F99">
        <f t="shared" si="33"/>
        <v>257.0952018913174</v>
      </c>
      <c r="G99">
        <f t="shared" si="36"/>
        <v>180848.37648707451</v>
      </c>
      <c r="H99">
        <f t="shared" si="49"/>
        <v>699540.35652819509</v>
      </c>
      <c r="I99">
        <f t="shared" si="50"/>
        <v>104.241</v>
      </c>
      <c r="J99">
        <f t="shared" si="37"/>
        <v>4.3095051824942843</v>
      </c>
      <c r="K99">
        <f t="shared" si="38"/>
        <v>0.12558915033824619</v>
      </c>
      <c r="L99">
        <f t="shared" si="39"/>
        <v>0</v>
      </c>
      <c r="M99">
        <f t="shared" si="40"/>
        <v>4.4350943328325307</v>
      </c>
      <c r="N99">
        <v>80</v>
      </c>
      <c r="S99">
        <f t="shared" si="25"/>
        <v>4</v>
      </c>
      <c r="T99">
        <f t="shared" si="26"/>
        <v>8</v>
      </c>
      <c r="U99">
        <f t="shared" si="41"/>
        <v>80</v>
      </c>
      <c r="V99">
        <f>($T$12*'10-day-rainfall'!X86+$T$13*'10-day-rainfall'!Y86+$T$14*'10-day-rainfall'!Z86+$T$15*'10-day-rainfall'!AA86)/12</f>
        <v>2.550802105684741</v>
      </c>
      <c r="Y99">
        <f t="shared" si="30"/>
        <v>100.00436091422603</v>
      </c>
      <c r="Z99">
        <f t="shared" si="31"/>
        <v>1.7685058667313094E-2</v>
      </c>
      <c r="AA99">
        <f t="shared" si="42"/>
        <v>2.6083532724215241</v>
      </c>
      <c r="AB99">
        <f t="shared" si="43"/>
        <v>3041.9686779652952</v>
      </c>
      <c r="AC99">
        <f t="shared" si="44"/>
        <v>0</v>
      </c>
      <c r="AD99">
        <f t="shared" si="45"/>
        <v>98</v>
      </c>
      <c r="AE99">
        <f t="shared" si="46"/>
        <v>0</v>
      </c>
      <c r="AF99">
        <f t="shared" si="47"/>
        <v>3105.6348891676225</v>
      </c>
      <c r="AG99">
        <f t="shared" si="48"/>
        <v>2.569691478311789</v>
      </c>
    </row>
    <row r="100" spans="1:33" x14ac:dyDescent="0.35">
      <c r="A100">
        <v>81</v>
      </c>
      <c r="B100">
        <v>0.8</v>
      </c>
      <c r="C100">
        <f t="shared" si="34"/>
        <v>104.32000000000001</v>
      </c>
      <c r="D100">
        <f t="shared" si="35"/>
        <v>0.3490658503988659</v>
      </c>
      <c r="E100">
        <f t="shared" si="32"/>
        <v>704.06160567395216</v>
      </c>
      <c r="F100">
        <f t="shared" si="33"/>
        <v>257.72720189131746</v>
      </c>
      <c r="G100">
        <f t="shared" si="36"/>
        <v>181455.82758945582</v>
      </c>
      <c r="H100">
        <f t="shared" si="49"/>
        <v>713851.36588427122</v>
      </c>
      <c r="I100">
        <f t="shared" si="50"/>
        <v>104.32000000000001</v>
      </c>
      <c r="J100">
        <f t="shared" si="37"/>
        <v>4.3353202910709729</v>
      </c>
      <c r="K100">
        <f t="shared" si="38"/>
        <v>0.12601099138156654</v>
      </c>
      <c r="L100">
        <f t="shared" si="39"/>
        <v>0</v>
      </c>
      <c r="M100">
        <f t="shared" si="40"/>
        <v>4.4613312824525391</v>
      </c>
      <c r="N100">
        <v>81</v>
      </c>
      <c r="S100">
        <f t="shared" si="25"/>
        <v>4</v>
      </c>
      <c r="T100">
        <f t="shared" si="26"/>
        <v>9</v>
      </c>
      <c r="U100">
        <f t="shared" si="41"/>
        <v>81</v>
      </c>
      <c r="V100">
        <f>($T$12*'10-day-rainfall'!X87+$T$13*'10-day-rainfall'!Y87+$T$14*'10-day-rainfall'!Z87+$T$15*'10-day-rainfall'!AA87)/12</f>
        <v>2.5522636807812131</v>
      </c>
      <c r="Y100">
        <f t="shared" si="30"/>
        <v>100.00498350129244</v>
      </c>
      <c r="Z100">
        <f t="shared" si="31"/>
        <v>7.898467365142911E-2</v>
      </c>
      <c r="AA100">
        <f t="shared" si="42"/>
        <v>2.609514551773481</v>
      </c>
      <c r="AB100">
        <f t="shared" si="43"/>
        <v>3105.6348891681164</v>
      </c>
      <c r="AC100">
        <f t="shared" si="44"/>
        <v>0</v>
      </c>
      <c r="AD100">
        <f t="shared" si="45"/>
        <v>98</v>
      </c>
      <c r="AE100">
        <f t="shared" si="46"/>
        <v>0</v>
      </c>
      <c r="AF100">
        <f t="shared" si="47"/>
        <v>3389.979714313261</v>
      </c>
      <c r="AG100">
        <f t="shared" si="48"/>
        <v>2.5700329489618818</v>
      </c>
    </row>
    <row r="101" spans="1:33" x14ac:dyDescent="0.35">
      <c r="A101">
        <v>82</v>
      </c>
      <c r="B101">
        <v>0.81</v>
      </c>
      <c r="C101">
        <f t="shared" si="34"/>
        <v>104.399</v>
      </c>
      <c r="D101">
        <f t="shared" si="35"/>
        <v>0.3490658503988659</v>
      </c>
      <c r="E101">
        <f t="shared" si="32"/>
        <v>704.69360567395211</v>
      </c>
      <c r="F101">
        <f t="shared" si="33"/>
        <v>258.35920189131741</v>
      </c>
      <c r="G101">
        <f t="shared" si="36"/>
        <v>182064.07753983702</v>
      </c>
      <c r="H101">
        <f t="shared" si="49"/>
        <v>728210.39543676423</v>
      </c>
      <c r="I101">
        <f t="shared" si="50"/>
        <v>104.399</v>
      </c>
      <c r="J101">
        <f t="shared" si="37"/>
        <v>4.3609825881787554</v>
      </c>
      <c r="K101">
        <f t="shared" si="38"/>
        <v>0.12643338718044236</v>
      </c>
      <c r="L101">
        <f t="shared" si="39"/>
        <v>0</v>
      </c>
      <c r="M101">
        <f t="shared" si="40"/>
        <v>4.4874159753591973</v>
      </c>
      <c r="N101">
        <v>82</v>
      </c>
      <c r="S101">
        <f t="shared" si="25"/>
        <v>4</v>
      </c>
      <c r="T101">
        <f t="shared" si="26"/>
        <v>10</v>
      </c>
      <c r="U101">
        <f t="shared" si="41"/>
        <v>82</v>
      </c>
      <c r="V101">
        <f>($T$12*'10-day-rainfall'!X88+$T$13*'10-day-rainfall'!Y88+$T$14*'10-day-rainfall'!Z88+$T$15*'10-day-rainfall'!AA88)/12</f>
        <v>2.5587913397606701</v>
      </c>
      <c r="Y101">
        <f t="shared" si="30"/>
        <v>100.00776408784209</v>
      </c>
      <c r="Z101">
        <f t="shared" si="31"/>
        <v>0.1624150110667982</v>
      </c>
      <c r="AA101">
        <f t="shared" si="42"/>
        <v>2.6147010355933586</v>
      </c>
      <c r="AB101">
        <f t="shared" si="43"/>
        <v>3389.9797143127685</v>
      </c>
      <c r="AC101">
        <f t="shared" si="44"/>
        <v>0</v>
      </c>
      <c r="AD101">
        <f t="shared" si="45"/>
        <v>98</v>
      </c>
      <c r="AE101">
        <f t="shared" si="46"/>
        <v>0</v>
      </c>
      <c r="AF101">
        <f t="shared" si="47"/>
        <v>3974.673754153242</v>
      </c>
      <c r="AG101">
        <f t="shared" si="48"/>
        <v>2.5715580187038745</v>
      </c>
    </row>
    <row r="102" spans="1:33" x14ac:dyDescent="0.35">
      <c r="A102">
        <v>83</v>
      </c>
      <c r="B102">
        <v>0.82000000000000006</v>
      </c>
      <c r="C102">
        <f t="shared" si="34"/>
        <v>104.47800000000001</v>
      </c>
      <c r="D102">
        <f t="shared" si="35"/>
        <v>0.3490658503988659</v>
      </c>
      <c r="E102">
        <f t="shared" si="32"/>
        <v>705.32560567395217</v>
      </c>
      <c r="F102">
        <f t="shared" si="33"/>
        <v>258.99120189131747</v>
      </c>
      <c r="G102">
        <f t="shared" si="36"/>
        <v>182673.12633821831</v>
      </c>
      <c r="H102">
        <f t="shared" si="49"/>
        <v>742617.50829464535</v>
      </c>
      <c r="I102">
        <f t="shared" si="50"/>
        <v>104.47800000000001</v>
      </c>
      <c r="J102">
        <f t="shared" si="37"/>
        <v>4.3864947557958942</v>
      </c>
      <c r="K102">
        <f t="shared" si="38"/>
        <v>0.12685633773487381</v>
      </c>
      <c r="L102">
        <f t="shared" si="39"/>
        <v>0</v>
      </c>
      <c r="M102">
        <f t="shared" si="40"/>
        <v>4.5133510935307681</v>
      </c>
      <c r="N102">
        <v>83</v>
      </c>
      <c r="S102">
        <f t="shared" si="25"/>
        <v>4</v>
      </c>
      <c r="T102">
        <f t="shared" si="26"/>
        <v>11</v>
      </c>
      <c r="U102">
        <f t="shared" si="41"/>
        <v>83</v>
      </c>
      <c r="V102">
        <f>($T$12*'10-day-rainfall'!X89+$T$13*'10-day-rainfall'!Y89+$T$14*'10-day-rainfall'!Z89+$T$15*'10-day-rainfall'!AA89)/12</f>
        <v>2.5722140679480088</v>
      </c>
      <c r="Y102">
        <f t="shared" si="30"/>
        <v>100.01348176665694</v>
      </c>
      <c r="Z102">
        <f t="shared" si="31"/>
        <v>0.27819424221983191</v>
      </c>
      <c r="AA102">
        <f t="shared" si="42"/>
        <v>2.6253659252240085</v>
      </c>
      <c r="AB102">
        <f t="shared" si="43"/>
        <v>3974.6737541537414</v>
      </c>
      <c r="AC102">
        <f t="shared" si="44"/>
        <v>0</v>
      </c>
      <c r="AD102">
        <f t="shared" si="45"/>
        <v>98</v>
      </c>
      <c r="AE102">
        <f t="shared" si="46"/>
        <v>0</v>
      </c>
      <c r="AF102">
        <f t="shared" si="47"/>
        <v>4976.1730261451357</v>
      </c>
      <c r="AG102">
        <f t="shared" si="48"/>
        <v>2.5746939969585561</v>
      </c>
    </row>
    <row r="103" spans="1:33" x14ac:dyDescent="0.35">
      <c r="A103">
        <v>84</v>
      </c>
      <c r="B103">
        <v>0.83000000000000007</v>
      </c>
      <c r="C103">
        <f t="shared" si="34"/>
        <v>104.557</v>
      </c>
      <c r="D103">
        <f t="shared" si="35"/>
        <v>0.3490658503988659</v>
      </c>
      <c r="E103">
        <f t="shared" si="32"/>
        <v>705.95760567395212</v>
      </c>
      <c r="F103">
        <f t="shared" si="33"/>
        <v>259.62320189131742</v>
      </c>
      <c r="G103">
        <f t="shared" si="36"/>
        <v>183282.97398459952</v>
      </c>
      <c r="H103">
        <f t="shared" si="49"/>
        <v>757072.76756687567</v>
      </c>
      <c r="I103">
        <f t="shared" si="50"/>
        <v>104.557</v>
      </c>
      <c r="J103">
        <f t="shared" si="37"/>
        <v>4.4118593983547854</v>
      </c>
      <c r="K103">
        <f t="shared" si="38"/>
        <v>0.12727984304486079</v>
      </c>
      <c r="L103">
        <f t="shared" si="39"/>
        <v>0</v>
      </c>
      <c r="M103">
        <f t="shared" si="40"/>
        <v>4.5391392413996465</v>
      </c>
      <c r="N103">
        <v>84</v>
      </c>
      <c r="S103">
        <f t="shared" si="25"/>
        <v>4</v>
      </c>
      <c r="T103">
        <f t="shared" si="26"/>
        <v>12</v>
      </c>
      <c r="U103">
        <f t="shared" si="41"/>
        <v>84</v>
      </c>
      <c r="V103">
        <f>($T$12*'10-day-rainfall'!X90+$T$13*'10-day-rainfall'!Y90+$T$14*'10-day-rainfall'!Z90+$T$15*'10-day-rainfall'!AA90)/12</f>
        <v>2.5952053276355982</v>
      </c>
      <c r="Y103">
        <f t="shared" si="30"/>
        <v>100.02327535232801</v>
      </c>
      <c r="Z103">
        <f t="shared" si="31"/>
        <v>0.44744734613337256</v>
      </c>
      <c r="AA103">
        <f t="shared" si="42"/>
        <v>2.6436333924345012</v>
      </c>
      <c r="AB103">
        <f t="shared" si="43"/>
        <v>4976.1730261452403</v>
      </c>
      <c r="AC103">
        <f t="shared" si="44"/>
        <v>1023.0381428032088</v>
      </c>
      <c r="AD103">
        <f t="shared" si="45"/>
        <v>99.984617945146539</v>
      </c>
      <c r="AE103">
        <f t="shared" si="46"/>
        <v>2.5715277365646783</v>
      </c>
      <c r="AF103">
        <f t="shared" si="47"/>
        <v>0</v>
      </c>
      <c r="AG103">
        <f t="shared" si="48"/>
        <v>2.5800654899532498</v>
      </c>
    </row>
    <row r="104" spans="1:33" x14ac:dyDescent="0.35">
      <c r="A104">
        <v>85</v>
      </c>
      <c r="B104">
        <v>0.84</v>
      </c>
      <c r="C104">
        <f t="shared" si="34"/>
        <v>104.63600000000001</v>
      </c>
      <c r="D104">
        <f t="shared" si="35"/>
        <v>0.3490658503988659</v>
      </c>
      <c r="E104">
        <f t="shared" si="32"/>
        <v>706.58960567395218</v>
      </c>
      <c r="F104">
        <f t="shared" si="33"/>
        <v>260.25520189131748</v>
      </c>
      <c r="G104">
        <f t="shared" si="36"/>
        <v>183893.62047898083</v>
      </c>
      <c r="H104">
        <f t="shared" si="49"/>
        <v>771576.23636242677</v>
      </c>
      <c r="I104">
        <f t="shared" si="50"/>
        <v>104.63600000000001</v>
      </c>
      <c r="J104">
        <f t="shared" si="37"/>
        <v>4.4370790458451443</v>
      </c>
      <c r="K104">
        <f t="shared" si="38"/>
        <v>0.12770390311040336</v>
      </c>
      <c r="L104">
        <f t="shared" si="39"/>
        <v>0</v>
      </c>
      <c r="M104">
        <f t="shared" si="40"/>
        <v>4.564782948955548</v>
      </c>
      <c r="N104">
        <v>85</v>
      </c>
      <c r="S104">
        <f t="shared" si="25"/>
        <v>4</v>
      </c>
      <c r="T104">
        <f t="shared" si="26"/>
        <v>13</v>
      </c>
      <c r="U104">
        <f t="shared" si="41"/>
        <v>85</v>
      </c>
      <c r="V104">
        <f>($T$12*'10-day-rainfall'!X91+$T$13*'10-day-rainfall'!Y91+$T$14*'10-day-rainfall'!Z91+$T$15*'10-day-rainfall'!AA91)/12</f>
        <v>2.6321844471507529</v>
      </c>
      <c r="Y104">
        <f t="shared" si="30"/>
        <v>98</v>
      </c>
      <c r="Z104">
        <f t="shared" si="31"/>
        <v>0.71843753787004982</v>
      </c>
      <c r="AA104">
        <f t="shared" si="42"/>
        <v>0</v>
      </c>
      <c r="AB104">
        <f t="shared" si="43"/>
        <v>0</v>
      </c>
      <c r="AC104">
        <f t="shared" si="44"/>
        <v>1293.1875681660897</v>
      </c>
      <c r="AD104">
        <f t="shared" si="45"/>
        <v>99.987259715954835</v>
      </c>
      <c r="AE104">
        <f t="shared" si="46"/>
        <v>2.5764552945846897</v>
      </c>
      <c r="AF104">
        <f t="shared" si="47"/>
        <v>0</v>
      </c>
      <c r="AG104">
        <f t="shared" si="48"/>
        <v>0</v>
      </c>
    </row>
    <row r="105" spans="1:33" x14ac:dyDescent="0.35">
      <c r="A105">
        <v>86</v>
      </c>
      <c r="B105">
        <v>0.85</v>
      </c>
      <c r="C105">
        <f t="shared" si="34"/>
        <v>104.715</v>
      </c>
      <c r="D105">
        <f t="shared" si="35"/>
        <v>0.3490658503988659</v>
      </c>
      <c r="E105">
        <f t="shared" si="32"/>
        <v>707.22160567395213</v>
      </c>
      <c r="F105">
        <f t="shared" si="33"/>
        <v>260.88720189131743</v>
      </c>
      <c r="G105">
        <f t="shared" si="36"/>
        <v>184505.06582136205</v>
      </c>
      <c r="H105">
        <f t="shared" si="49"/>
        <v>786127.97779026022</v>
      </c>
      <c r="I105">
        <f t="shared" si="50"/>
        <v>104.715</v>
      </c>
      <c r="J105">
        <f t="shared" si="37"/>
        <v>4.4621561567592671</v>
      </c>
      <c r="K105">
        <f t="shared" si="38"/>
        <v>0.12812851793150143</v>
      </c>
      <c r="L105">
        <f t="shared" si="39"/>
        <v>0</v>
      </c>
      <c r="M105">
        <f t="shared" si="40"/>
        <v>4.5902846746907686</v>
      </c>
      <c r="N105">
        <v>86</v>
      </c>
      <c r="S105">
        <f t="shared" si="25"/>
        <v>4</v>
      </c>
      <c r="T105">
        <f t="shared" si="26"/>
        <v>14</v>
      </c>
      <c r="U105">
        <f t="shared" si="41"/>
        <v>86</v>
      </c>
      <c r="V105">
        <f>($T$12*'10-day-rainfall'!X92+$T$13*'10-day-rainfall'!Y92+$T$14*'10-day-rainfall'!Z92+$T$15*'10-day-rainfall'!AA92)/12</f>
        <v>2.6915594502805091</v>
      </c>
      <c r="Y105">
        <f t="shared" si="30"/>
        <v>98</v>
      </c>
      <c r="Z105">
        <f t="shared" si="31"/>
        <v>1.2451025434860217</v>
      </c>
      <c r="AA105">
        <f t="shared" si="42"/>
        <v>0</v>
      </c>
      <c r="AB105">
        <f t="shared" si="43"/>
        <v>0</v>
      </c>
      <c r="AC105">
        <f t="shared" si="44"/>
        <v>2241.1845782748392</v>
      </c>
      <c r="AD105">
        <f t="shared" si="45"/>
        <v>99.996530107051541</v>
      </c>
      <c r="AE105">
        <f t="shared" si="46"/>
        <v>2.5937468741016443</v>
      </c>
      <c r="AF105">
        <f t="shared" si="47"/>
        <v>0</v>
      </c>
      <c r="AG105">
        <f t="shared" si="48"/>
        <v>0</v>
      </c>
    </row>
    <row r="106" spans="1:33" x14ac:dyDescent="0.35">
      <c r="A106">
        <v>87</v>
      </c>
      <c r="B106">
        <v>0.86</v>
      </c>
      <c r="C106">
        <f t="shared" si="34"/>
        <v>104.79400000000001</v>
      </c>
      <c r="D106">
        <f t="shared" si="35"/>
        <v>0.3490658503988659</v>
      </c>
      <c r="E106">
        <f t="shared" si="32"/>
        <v>707.85360567395219</v>
      </c>
      <c r="F106">
        <f t="shared" si="33"/>
        <v>261.51920189131749</v>
      </c>
      <c r="G106">
        <f t="shared" si="36"/>
        <v>185117.31001174334</v>
      </c>
      <c r="H106">
        <f t="shared" si="49"/>
        <v>800728.05495934794</v>
      </c>
      <c r="I106">
        <f t="shared" si="50"/>
        <v>104.79400000000001</v>
      </c>
      <c r="J106">
        <f t="shared" si="37"/>
        <v>4.4870931208892069</v>
      </c>
      <c r="K106">
        <f t="shared" si="38"/>
        <v>0.12855368750815507</v>
      </c>
      <c r="L106">
        <f t="shared" si="39"/>
        <v>0</v>
      </c>
      <c r="M106">
        <f t="shared" si="40"/>
        <v>4.6156468083973623</v>
      </c>
      <c r="N106">
        <v>87</v>
      </c>
      <c r="S106">
        <f t="shared" si="25"/>
        <v>4</v>
      </c>
      <c r="T106">
        <f t="shared" si="26"/>
        <v>15</v>
      </c>
      <c r="U106">
        <f t="shared" si="41"/>
        <v>87</v>
      </c>
      <c r="V106">
        <f>($T$12*'10-day-rainfall'!X93+$T$13*'10-day-rainfall'!Y93+$T$14*'10-day-rainfall'!Z93+$T$15*'10-day-rainfall'!AA93)/12</f>
        <v>2.7944604869322465</v>
      </c>
      <c r="Y106">
        <f t="shared" si="30"/>
        <v>98</v>
      </c>
      <c r="Z106">
        <f t="shared" si="31"/>
        <v>4.8368719701373672</v>
      </c>
      <c r="AA106">
        <f t="shared" si="42"/>
        <v>0</v>
      </c>
      <c r="AB106">
        <f t="shared" si="43"/>
        <v>0</v>
      </c>
      <c r="AC106">
        <f t="shared" si="44"/>
        <v>8706.3695462472606</v>
      </c>
      <c r="AD106">
        <f t="shared" si="45"/>
        <v>100.05791974304407</v>
      </c>
      <c r="AE106">
        <f t="shared" si="46"/>
        <v>2.7030765324876209</v>
      </c>
      <c r="AF106">
        <f t="shared" si="47"/>
        <v>7681.6635755390871</v>
      </c>
      <c r="AG106">
        <f t="shared" si="48"/>
        <v>0</v>
      </c>
    </row>
    <row r="107" spans="1:33" x14ac:dyDescent="0.35">
      <c r="A107">
        <v>88</v>
      </c>
      <c r="B107">
        <v>0.87</v>
      </c>
      <c r="C107">
        <f t="shared" si="34"/>
        <v>104.873</v>
      </c>
      <c r="D107">
        <f t="shared" si="35"/>
        <v>0.3490658503988659</v>
      </c>
      <c r="E107">
        <f t="shared" si="32"/>
        <v>708.48560567395214</v>
      </c>
      <c r="F107">
        <f t="shared" si="33"/>
        <v>262.15120189131744</v>
      </c>
      <c r="G107">
        <f t="shared" si="36"/>
        <v>185730.35305012454</v>
      </c>
      <c r="H107">
        <f t="shared" si="49"/>
        <v>815376.53097865172</v>
      </c>
      <c r="I107">
        <f t="shared" si="50"/>
        <v>104.873</v>
      </c>
      <c r="J107">
        <f t="shared" si="37"/>
        <v>4.5118922619847446</v>
      </c>
      <c r="K107">
        <f t="shared" si="38"/>
        <v>0.12897941184036427</v>
      </c>
      <c r="L107">
        <f t="shared" si="39"/>
        <v>0</v>
      </c>
      <c r="M107">
        <f t="shared" si="40"/>
        <v>4.6408716738251092</v>
      </c>
      <c r="N107">
        <v>88</v>
      </c>
      <c r="S107">
        <f t="shared" si="25"/>
        <v>4</v>
      </c>
      <c r="T107">
        <f t="shared" si="26"/>
        <v>16</v>
      </c>
      <c r="U107">
        <f t="shared" si="41"/>
        <v>88</v>
      </c>
      <c r="V107">
        <f>($T$12*'10-day-rainfall'!X94+$T$13*'10-day-rainfall'!Y94+$T$14*'10-day-rainfall'!Z94+$T$15*'10-day-rainfall'!AA94)/12</f>
        <v>3.1942019720675661</v>
      </c>
      <c r="Y107">
        <f t="shared" si="30"/>
        <v>100.04973213988522</v>
      </c>
      <c r="Z107">
        <f t="shared" si="31"/>
        <v>2.7908758803305056</v>
      </c>
      <c r="AA107">
        <f t="shared" si="42"/>
        <v>2.6929818655502893</v>
      </c>
      <c r="AB107">
        <f t="shared" si="43"/>
        <v>7681.6635755393063</v>
      </c>
      <c r="AC107">
        <f t="shared" si="44"/>
        <v>7857.8728021436955</v>
      </c>
      <c r="AD107">
        <f t="shared" si="45"/>
        <v>100.05145527659141</v>
      </c>
      <c r="AE107">
        <f t="shared" si="46"/>
        <v>2.6961959430431199</v>
      </c>
      <c r="AF107">
        <f t="shared" si="47"/>
        <v>8022.5113497738948</v>
      </c>
      <c r="AG107">
        <f t="shared" si="48"/>
        <v>2.5945762578985736</v>
      </c>
    </row>
    <row r="108" spans="1:33" x14ac:dyDescent="0.35">
      <c r="A108">
        <v>89</v>
      </c>
      <c r="B108">
        <v>0.88</v>
      </c>
      <c r="C108">
        <f t="shared" si="34"/>
        <v>104.952</v>
      </c>
      <c r="D108">
        <f t="shared" si="35"/>
        <v>0.3490658503988659</v>
      </c>
      <c r="E108">
        <f t="shared" si="32"/>
        <v>709.11760567395208</v>
      </c>
      <c r="F108">
        <f t="shared" si="33"/>
        <v>262.78320189131739</v>
      </c>
      <c r="G108">
        <f t="shared" si="36"/>
        <v>186344.19493650575</v>
      </c>
      <c r="H108">
        <f t="shared" si="49"/>
        <v>830073.46895714139</v>
      </c>
      <c r="I108">
        <f t="shared" si="50"/>
        <v>104.952</v>
      </c>
      <c r="J108">
        <f t="shared" si="37"/>
        <v>4.5365558402806396</v>
      </c>
      <c r="K108">
        <f t="shared" si="38"/>
        <v>0.12940569092812901</v>
      </c>
      <c r="L108">
        <f t="shared" si="39"/>
        <v>0</v>
      </c>
      <c r="M108">
        <f t="shared" si="40"/>
        <v>4.6659615312087688</v>
      </c>
      <c r="N108">
        <v>89</v>
      </c>
      <c r="S108">
        <f t="shared" si="25"/>
        <v>4</v>
      </c>
      <c r="T108">
        <f t="shared" si="26"/>
        <v>17</v>
      </c>
      <c r="U108">
        <f t="shared" si="41"/>
        <v>89</v>
      </c>
      <c r="V108">
        <f>($T$12*'10-day-rainfall'!X95+$T$13*'10-day-rainfall'!Y95+$T$14*'10-day-rainfall'!Z95+$T$15*'10-day-rainfall'!AA95)/12</f>
        <v>3.4248528712684343</v>
      </c>
      <c r="Y108">
        <f t="shared" si="30"/>
        <v>100.05306526450261</v>
      </c>
      <c r="Z108">
        <f t="shared" si="31"/>
        <v>1.1818861561100695</v>
      </c>
      <c r="AA108">
        <f t="shared" si="42"/>
        <v>2.6991989699593901</v>
      </c>
      <c r="AB108">
        <f t="shared" si="43"/>
        <v>8022.5113497744424</v>
      </c>
      <c r="AC108">
        <f t="shared" si="44"/>
        <v>5291.3482848456651</v>
      </c>
      <c r="AD108">
        <f t="shared" si="45"/>
        <v>100.02635742735673</v>
      </c>
      <c r="AE108">
        <f t="shared" si="46"/>
        <v>2.6493822270716052</v>
      </c>
      <c r="AF108">
        <f t="shared" si="47"/>
        <v>2739.5254943129139</v>
      </c>
      <c r="AG108">
        <f t="shared" si="48"/>
        <v>2.5964043784801496</v>
      </c>
    </row>
    <row r="109" spans="1:33" x14ac:dyDescent="0.35">
      <c r="A109">
        <v>90</v>
      </c>
      <c r="B109">
        <v>0.89</v>
      </c>
      <c r="C109">
        <f t="shared" si="34"/>
        <v>105.03100000000001</v>
      </c>
      <c r="D109">
        <f t="shared" si="35"/>
        <v>0.3490658503988659</v>
      </c>
      <c r="E109">
        <f t="shared" si="32"/>
        <v>709.74960567395215</v>
      </c>
      <c r="F109">
        <f t="shared" si="33"/>
        <v>263.41520189131745</v>
      </c>
      <c r="G109">
        <f t="shared" si="36"/>
        <v>186958.83567088706</v>
      </c>
      <c r="H109">
        <f t="shared" si="49"/>
        <v>844818.93200378702</v>
      </c>
      <c r="I109">
        <f t="shared" si="50"/>
        <v>105.03100000000001</v>
      </c>
      <c r="J109">
        <f t="shared" si="37"/>
        <v>4.5610860549008487</v>
      </c>
      <c r="K109">
        <f t="shared" si="38"/>
        <v>0.12983252477144933</v>
      </c>
      <c r="L109">
        <f t="shared" si="39"/>
        <v>0</v>
      </c>
      <c r="M109">
        <f t="shared" si="40"/>
        <v>4.6909185796722976</v>
      </c>
      <c r="N109">
        <v>90</v>
      </c>
      <c r="S109">
        <f t="shared" ref="S109:S172" si="51">S85+1</f>
        <v>4</v>
      </c>
      <c r="T109">
        <f t="shared" ref="T109:T172" si="52">T85</f>
        <v>18</v>
      </c>
      <c r="U109">
        <f t="shared" si="41"/>
        <v>90</v>
      </c>
      <c r="V109">
        <f>($T$12*'10-day-rainfall'!X96+$T$13*'10-day-rainfall'!Y96+$T$14*'10-day-rainfall'!Z96+$T$15*'10-day-rainfall'!AA96)/12</f>
        <v>3.5225294130957128</v>
      </c>
      <c r="Y109">
        <f t="shared" si="30"/>
        <v>100.00140334519671</v>
      </c>
      <c r="Z109">
        <f t="shared" si="31"/>
        <v>0.79980839600661358</v>
      </c>
      <c r="AA109">
        <f t="shared" si="42"/>
        <v>2.6028366723650778</v>
      </c>
      <c r="AB109">
        <f t="shared" si="43"/>
        <v>2739.52549431333</v>
      </c>
      <c r="AC109">
        <f t="shared" si="44"/>
        <v>0</v>
      </c>
      <c r="AD109">
        <f t="shared" si="45"/>
        <v>98</v>
      </c>
      <c r="AE109">
        <f t="shared" si="46"/>
        <v>0</v>
      </c>
      <c r="AF109">
        <f t="shared" si="47"/>
        <v>5618.8357199371385</v>
      </c>
      <c r="AG109">
        <f t="shared" si="48"/>
        <v>2.5680693388976996</v>
      </c>
    </row>
    <row r="110" spans="1:33" x14ac:dyDescent="0.35">
      <c r="A110">
        <v>91</v>
      </c>
      <c r="B110">
        <v>0.9</v>
      </c>
      <c r="C110">
        <f t="shared" si="34"/>
        <v>105.11</v>
      </c>
      <c r="D110">
        <f t="shared" si="35"/>
        <v>0.3490658503988659</v>
      </c>
      <c r="E110">
        <f t="shared" si="32"/>
        <v>710.38160567395209</v>
      </c>
      <c r="F110">
        <f t="shared" si="33"/>
        <v>264.0472018913174</v>
      </c>
      <c r="G110">
        <f t="shared" si="36"/>
        <v>187574.27525326825</v>
      </c>
      <c r="H110">
        <f t="shared" si="49"/>
        <v>859612.98322755087</v>
      </c>
      <c r="I110">
        <f t="shared" si="50"/>
        <v>105.11</v>
      </c>
      <c r="J110">
        <f t="shared" si="37"/>
        <v>4.5854850461469789</v>
      </c>
      <c r="K110">
        <f t="shared" si="38"/>
        <v>0.13025991337032516</v>
      </c>
      <c r="L110">
        <f t="shared" si="39"/>
        <v>0</v>
      </c>
      <c r="M110">
        <f t="shared" si="40"/>
        <v>4.7157449595173038</v>
      </c>
      <c r="N110">
        <v>91</v>
      </c>
      <c r="S110">
        <f t="shared" si="51"/>
        <v>4</v>
      </c>
      <c r="T110">
        <f t="shared" si="52"/>
        <v>19</v>
      </c>
      <c r="U110">
        <f t="shared" si="41"/>
        <v>91</v>
      </c>
      <c r="V110">
        <f>($T$12*'10-day-rainfall'!X97+$T$13*'10-day-rainfall'!Y97+$T$14*'10-day-rainfall'!Z97+$T$15*'10-day-rainfall'!AA97)/12</f>
        <v>3.5886292805342759</v>
      </c>
      <c r="Y110">
        <f t="shared" si="30"/>
        <v>100.02955990222763</v>
      </c>
      <c r="Z110">
        <f t="shared" si="31"/>
        <v>0.5979348098940318</v>
      </c>
      <c r="AA110">
        <f t="shared" si="42"/>
        <v>2.6553556372873781</v>
      </c>
      <c r="AB110">
        <f t="shared" si="43"/>
        <v>5618.8357199377842</v>
      </c>
      <c r="AC110">
        <f t="shared" si="44"/>
        <v>1915.4782306297607</v>
      </c>
      <c r="AD110">
        <f t="shared" si="45"/>
        <v>99.993345049300146</v>
      </c>
      <c r="AE110">
        <f t="shared" si="46"/>
        <v>2.5878059511352003</v>
      </c>
      <c r="AF110">
        <f t="shared" si="47"/>
        <v>0</v>
      </c>
      <c r="AG110">
        <f t="shared" si="48"/>
        <v>2.5835123802847755</v>
      </c>
    </row>
    <row r="111" spans="1:33" x14ac:dyDescent="0.35">
      <c r="A111">
        <v>92</v>
      </c>
      <c r="B111">
        <v>0.91</v>
      </c>
      <c r="C111">
        <f t="shared" si="34"/>
        <v>105.18900000000001</v>
      </c>
      <c r="D111">
        <f t="shared" si="35"/>
        <v>0.3490658503988659</v>
      </c>
      <c r="E111">
        <f t="shared" si="32"/>
        <v>711.01360567395216</v>
      </c>
      <c r="F111">
        <f t="shared" si="33"/>
        <v>264.67920189131746</v>
      </c>
      <c r="G111">
        <f t="shared" si="36"/>
        <v>188190.51368364957</v>
      </c>
      <c r="H111">
        <f t="shared" si="49"/>
        <v>874455.68573740602</v>
      </c>
      <c r="I111">
        <f t="shared" si="50"/>
        <v>105.18900000000001</v>
      </c>
      <c r="J111">
        <f t="shared" si="37"/>
        <v>4.6097548976777682</v>
      </c>
      <c r="K111">
        <f t="shared" si="38"/>
        <v>0.13068785672475663</v>
      </c>
      <c r="L111">
        <f t="shared" si="39"/>
        <v>0</v>
      </c>
      <c r="M111">
        <f t="shared" si="40"/>
        <v>4.7404427544025252</v>
      </c>
      <c r="N111">
        <v>92</v>
      </c>
      <c r="S111">
        <f t="shared" si="51"/>
        <v>4</v>
      </c>
      <c r="T111">
        <f t="shared" si="52"/>
        <v>20</v>
      </c>
      <c r="U111">
        <f t="shared" si="41"/>
        <v>92</v>
      </c>
      <c r="V111">
        <f>($T$12*'10-day-rainfall'!X98+$T$13*'10-day-rainfall'!Y98+$T$14*'10-day-rainfall'!Z98+$T$15*'10-day-rainfall'!AA98)/12</f>
        <v>3.6380453805255182</v>
      </c>
      <c r="Y111">
        <f t="shared" si="30"/>
        <v>98</v>
      </c>
      <c r="Z111">
        <f t="shared" si="31"/>
        <v>0.47023562756933401</v>
      </c>
      <c r="AA111">
        <f t="shared" si="42"/>
        <v>0</v>
      </c>
      <c r="AB111">
        <f t="shared" si="43"/>
        <v>0</v>
      </c>
      <c r="AC111">
        <f t="shared" si="44"/>
        <v>846.42412962480125</v>
      </c>
      <c r="AD111">
        <f t="shared" si="45"/>
        <v>99.982890850063043</v>
      </c>
      <c r="AE111">
        <f t="shared" si="46"/>
        <v>2.5683062757160395</v>
      </c>
      <c r="AF111">
        <f t="shared" si="47"/>
        <v>0</v>
      </c>
      <c r="AG111">
        <f t="shared" si="48"/>
        <v>0</v>
      </c>
    </row>
    <row r="112" spans="1:33" x14ac:dyDescent="0.35">
      <c r="A112">
        <v>93</v>
      </c>
      <c r="B112">
        <v>0.92</v>
      </c>
      <c r="C112">
        <f t="shared" si="34"/>
        <v>105.268</v>
      </c>
      <c r="D112">
        <f t="shared" si="35"/>
        <v>0.3490658503988659</v>
      </c>
      <c r="E112">
        <f t="shared" si="32"/>
        <v>711.6456056739521</v>
      </c>
      <c r="F112">
        <f t="shared" si="33"/>
        <v>265.31120189131741</v>
      </c>
      <c r="G112">
        <f t="shared" si="36"/>
        <v>188807.55096203077</v>
      </c>
      <c r="H112">
        <f t="shared" si="49"/>
        <v>889347.10264231509</v>
      </c>
      <c r="I112">
        <f t="shared" si="50"/>
        <v>105.268</v>
      </c>
      <c r="J112">
        <f t="shared" si="37"/>
        <v>4.6338976385857658</v>
      </c>
      <c r="K112">
        <f t="shared" si="38"/>
        <v>0.1311163548347436</v>
      </c>
      <c r="L112">
        <f t="shared" si="39"/>
        <v>0</v>
      </c>
      <c r="M112">
        <f t="shared" si="40"/>
        <v>4.7650139934205091</v>
      </c>
      <c r="N112">
        <v>93</v>
      </c>
      <c r="S112">
        <f t="shared" si="51"/>
        <v>4</v>
      </c>
      <c r="T112">
        <f t="shared" si="52"/>
        <v>21</v>
      </c>
      <c r="U112">
        <f t="shared" si="41"/>
        <v>93</v>
      </c>
      <c r="V112">
        <f>($T$12*'10-day-rainfall'!X99+$T$13*'10-day-rainfall'!Y99+$T$14*'10-day-rainfall'!Z99+$T$15*'10-day-rainfall'!AA99)/12</f>
        <v>3.6769078290849673</v>
      </c>
      <c r="Y112">
        <f t="shared" si="30"/>
        <v>98</v>
      </c>
      <c r="Z112">
        <f t="shared" si="31"/>
        <v>0.38188367149870378</v>
      </c>
      <c r="AA112">
        <f t="shared" si="42"/>
        <v>0</v>
      </c>
      <c r="AB112">
        <f t="shared" si="43"/>
        <v>0</v>
      </c>
      <c r="AC112">
        <f t="shared" si="44"/>
        <v>687.39060869766683</v>
      </c>
      <c r="AD112">
        <f t="shared" si="45"/>
        <v>99.981335673284264</v>
      </c>
      <c r="AE112">
        <f t="shared" si="46"/>
        <v>2.5654054851611785</v>
      </c>
      <c r="AF112">
        <f t="shared" si="47"/>
        <v>0</v>
      </c>
      <c r="AG112">
        <f t="shared" si="48"/>
        <v>0</v>
      </c>
    </row>
    <row r="113" spans="1:33" x14ac:dyDescent="0.35">
      <c r="A113">
        <v>94</v>
      </c>
      <c r="B113">
        <v>0.93</v>
      </c>
      <c r="C113">
        <f t="shared" si="34"/>
        <v>105.34700000000001</v>
      </c>
      <c r="D113">
        <f t="shared" si="35"/>
        <v>0.3490658503988659</v>
      </c>
      <c r="E113">
        <f t="shared" si="32"/>
        <v>712.27760567395217</v>
      </c>
      <c r="F113">
        <f t="shared" si="33"/>
        <v>265.94320189131747</v>
      </c>
      <c r="G113">
        <f t="shared" si="36"/>
        <v>189425.38708841207</v>
      </c>
      <c r="H113">
        <f t="shared" si="49"/>
        <v>904287.29705125152</v>
      </c>
      <c r="I113">
        <f t="shared" si="50"/>
        <v>105.34700000000001</v>
      </c>
      <c r="J113">
        <f t="shared" si="37"/>
        <v>4.6579152453772013</v>
      </c>
      <c r="K113">
        <f t="shared" si="38"/>
        <v>0.13154540770028614</v>
      </c>
      <c r="L113">
        <f t="shared" si="39"/>
        <v>0</v>
      </c>
      <c r="M113">
        <f t="shared" si="40"/>
        <v>4.7894606530774873</v>
      </c>
      <c r="N113">
        <v>94</v>
      </c>
      <c r="S113">
        <f t="shared" si="51"/>
        <v>4</v>
      </c>
      <c r="T113">
        <f t="shared" si="52"/>
        <v>22</v>
      </c>
      <c r="U113">
        <f t="shared" si="41"/>
        <v>94</v>
      </c>
      <c r="V113">
        <f>($T$12*'10-day-rainfall'!X100+$T$13*'10-day-rainfall'!Y100+$T$14*'10-day-rainfall'!Z100+$T$15*'10-day-rainfall'!AA100)/12</f>
        <v>3.7084684630931246</v>
      </c>
      <c r="Y113">
        <f t="shared" si="30"/>
        <v>98</v>
      </c>
      <c r="Z113">
        <f t="shared" si="31"/>
        <v>0.31728680682566512</v>
      </c>
      <c r="AA113">
        <f t="shared" si="42"/>
        <v>0</v>
      </c>
      <c r="AB113">
        <f t="shared" si="43"/>
        <v>0</v>
      </c>
      <c r="AC113">
        <f t="shared" si="44"/>
        <v>571.11625228619721</v>
      </c>
      <c r="AD113">
        <f t="shared" si="45"/>
        <v>99.980198635142827</v>
      </c>
      <c r="AE113">
        <f t="shared" si="46"/>
        <v>2.5632846269113636</v>
      </c>
      <c r="AF113">
        <f t="shared" si="47"/>
        <v>0</v>
      </c>
      <c r="AG113">
        <f t="shared" si="48"/>
        <v>0</v>
      </c>
    </row>
    <row r="114" spans="1:33" x14ac:dyDescent="0.35">
      <c r="A114">
        <v>95</v>
      </c>
      <c r="B114">
        <v>0.94000000000000006</v>
      </c>
      <c r="C114">
        <f t="shared" si="34"/>
        <v>105.426</v>
      </c>
      <c r="D114">
        <f t="shared" si="35"/>
        <v>0.3490658503988659</v>
      </c>
      <c r="E114">
        <f t="shared" si="32"/>
        <v>712.90960567395211</v>
      </c>
      <c r="F114">
        <f t="shared" si="33"/>
        <v>266.57520189131742</v>
      </c>
      <c r="G114">
        <f t="shared" si="36"/>
        <v>190044.02206279329</v>
      </c>
      <c r="H114">
        <f t="shared" si="49"/>
        <v>919276.33207317814</v>
      </c>
      <c r="I114">
        <f t="shared" si="50"/>
        <v>105.426</v>
      </c>
      <c r="J114">
        <f t="shared" si="37"/>
        <v>4.6818096438603645</v>
      </c>
      <c r="K114">
        <f t="shared" si="38"/>
        <v>0.13197501532138423</v>
      </c>
      <c r="L114">
        <f t="shared" si="39"/>
        <v>0</v>
      </c>
      <c r="M114">
        <f t="shared" si="40"/>
        <v>4.8137846591817484</v>
      </c>
      <c r="N114">
        <v>95</v>
      </c>
      <c r="S114">
        <f t="shared" si="51"/>
        <v>4</v>
      </c>
      <c r="T114">
        <f t="shared" si="52"/>
        <v>23</v>
      </c>
      <c r="U114">
        <f t="shared" si="41"/>
        <v>95</v>
      </c>
      <c r="V114">
        <f>($T$12*'10-day-rainfall'!X101+$T$13*'10-day-rainfall'!Y101+$T$14*'10-day-rainfall'!Z101+$T$15*'10-day-rainfall'!AA101)/12</f>
        <v>3.734690513244006</v>
      </c>
      <c r="Y114">
        <f t="shared" si="30"/>
        <v>98</v>
      </c>
      <c r="Z114">
        <f t="shared" si="31"/>
        <v>0.26822339351028279</v>
      </c>
      <c r="AA114">
        <f t="shared" si="42"/>
        <v>0</v>
      </c>
      <c r="AB114">
        <f t="shared" si="43"/>
        <v>0</v>
      </c>
      <c r="AC114">
        <f t="shared" si="44"/>
        <v>482.802108318509</v>
      </c>
      <c r="AD114">
        <f t="shared" si="45"/>
        <v>99.979335017805198</v>
      </c>
      <c r="AE114">
        <f t="shared" si="46"/>
        <v>2.5616737663004088</v>
      </c>
      <c r="AF114">
        <f t="shared" si="47"/>
        <v>0</v>
      </c>
      <c r="AG114">
        <f t="shared" si="48"/>
        <v>0</v>
      </c>
    </row>
    <row r="115" spans="1:33" x14ac:dyDescent="0.35">
      <c r="A115">
        <v>96</v>
      </c>
      <c r="B115">
        <v>0.95000000000000007</v>
      </c>
      <c r="C115">
        <f t="shared" si="34"/>
        <v>105.50500000000001</v>
      </c>
      <c r="D115">
        <f t="shared" si="35"/>
        <v>0.3490658503988659</v>
      </c>
      <c r="E115">
        <f t="shared" si="32"/>
        <v>713.54160567395218</v>
      </c>
      <c r="F115">
        <f t="shared" si="33"/>
        <v>267.20720189131748</v>
      </c>
      <c r="G115">
        <f t="shared" si="36"/>
        <v>190663.4558851746</v>
      </c>
      <c r="H115">
        <f t="shared" si="49"/>
        <v>934314.27081706887</v>
      </c>
      <c r="I115">
        <f t="shared" si="50"/>
        <v>105.50500000000001</v>
      </c>
      <c r="J115">
        <f t="shared" si="37"/>
        <v>4.7055827109477653</v>
      </c>
      <c r="K115">
        <f t="shared" si="38"/>
        <v>0.13240517769803792</v>
      </c>
      <c r="L115">
        <f t="shared" si="39"/>
        <v>0</v>
      </c>
      <c r="M115">
        <f t="shared" si="40"/>
        <v>4.8379878886458032</v>
      </c>
      <c r="N115">
        <v>96</v>
      </c>
      <c r="S115">
        <f t="shared" si="51"/>
        <v>4</v>
      </c>
      <c r="T115">
        <f t="shared" si="52"/>
        <v>24</v>
      </c>
      <c r="U115">
        <f t="shared" si="41"/>
        <v>96</v>
      </c>
      <c r="V115">
        <f>($T$12*'10-day-rainfall'!X102+$T$13*'10-day-rainfall'!Y102+$T$14*'10-day-rainfall'!Z102+$T$15*'10-day-rainfall'!AA102)/12</f>
        <v>3.7568577358481616</v>
      </c>
      <c r="Y115">
        <f t="shared" si="30"/>
        <v>98</v>
      </c>
      <c r="Z115">
        <f t="shared" si="31"/>
        <v>0</v>
      </c>
      <c r="AA115">
        <f t="shared" si="42"/>
        <v>0</v>
      </c>
      <c r="AB115">
        <f t="shared" si="43"/>
        <v>0</v>
      </c>
      <c r="AC115">
        <f t="shared" si="44"/>
        <v>0</v>
      </c>
      <c r="AD115">
        <f t="shared" si="45"/>
        <v>98</v>
      </c>
      <c r="AE115">
        <f t="shared" si="46"/>
        <v>0</v>
      </c>
      <c r="AF115">
        <f t="shared" si="47"/>
        <v>0</v>
      </c>
      <c r="AG115">
        <f t="shared" si="48"/>
        <v>0</v>
      </c>
    </row>
    <row r="116" spans="1:33" x14ac:dyDescent="0.35">
      <c r="A116">
        <v>97</v>
      </c>
      <c r="B116">
        <v>0.96</v>
      </c>
      <c r="C116">
        <f t="shared" si="34"/>
        <v>105.584</v>
      </c>
      <c r="D116">
        <f t="shared" si="35"/>
        <v>0.3490658503988659</v>
      </c>
      <c r="E116">
        <f t="shared" si="32"/>
        <v>714.17360567395212</v>
      </c>
      <c r="F116">
        <f t="shared" si="33"/>
        <v>267.83920189131743</v>
      </c>
      <c r="G116">
        <f t="shared" si="36"/>
        <v>191283.6885555558</v>
      </c>
      <c r="H116">
        <f t="shared" si="49"/>
        <v>949401.17639188701</v>
      </c>
      <c r="I116">
        <f t="shared" si="50"/>
        <v>105.584</v>
      </c>
      <c r="J116">
        <f t="shared" si="37"/>
        <v>4.729236276376672</v>
      </c>
      <c r="K116">
        <f t="shared" si="38"/>
        <v>0.13283589483024708</v>
      </c>
      <c r="L116">
        <f t="shared" si="39"/>
        <v>0</v>
      </c>
      <c r="M116">
        <f t="shared" si="40"/>
        <v>4.8620721712069193</v>
      </c>
      <c r="N116">
        <v>97</v>
      </c>
      <c r="S116">
        <f t="shared" si="51"/>
        <v>5</v>
      </c>
      <c r="T116">
        <f t="shared" si="52"/>
        <v>1</v>
      </c>
      <c r="U116">
        <f t="shared" si="41"/>
        <v>97</v>
      </c>
      <c r="V116">
        <f>($T$12*'10-day-rainfall'!X103+$T$13*'10-day-rainfall'!Y103+$T$14*'10-day-rainfall'!Z103+$T$15*'10-day-rainfall'!AA103)/12</f>
        <v>3.7568577358481616</v>
      </c>
      <c r="Y116">
        <f t="shared" si="30"/>
        <v>98</v>
      </c>
      <c r="Z116">
        <f t="shared" si="31"/>
        <v>0</v>
      </c>
      <c r="AA116">
        <f t="shared" si="42"/>
        <v>0</v>
      </c>
      <c r="AB116">
        <f t="shared" si="43"/>
        <v>0</v>
      </c>
      <c r="AC116">
        <f t="shared" si="44"/>
        <v>0</v>
      </c>
      <c r="AD116">
        <f t="shared" si="45"/>
        <v>98</v>
      </c>
      <c r="AE116">
        <f t="shared" si="46"/>
        <v>0</v>
      </c>
      <c r="AF116">
        <f t="shared" si="47"/>
        <v>0</v>
      </c>
      <c r="AG116">
        <f t="shared" si="48"/>
        <v>0</v>
      </c>
    </row>
    <row r="117" spans="1:33" x14ac:dyDescent="0.35">
      <c r="A117">
        <v>98</v>
      </c>
      <c r="B117">
        <v>0.97</v>
      </c>
      <c r="C117">
        <f>$C$20+B117*(MAX($C$6,$C$6+$C$5-$C$10))</f>
        <v>105.66300000000001</v>
      </c>
      <c r="D117">
        <f t="shared" si="35"/>
        <v>0.3490658503988659</v>
      </c>
      <c r="E117">
        <f t="shared" si="32"/>
        <v>714.80560567395219</v>
      </c>
      <c r="F117">
        <f t="shared" si="33"/>
        <v>268.47120189131749</v>
      </c>
      <c r="G117">
        <f t="shared" si="36"/>
        <v>191904.72007393709</v>
      </c>
      <c r="H117">
        <f t="shared" si="49"/>
        <v>964537.1119066067</v>
      </c>
      <c r="I117">
        <f t="shared" si="50"/>
        <v>105.66300000000001</v>
      </c>
      <c r="J117">
        <f t="shared" si="37"/>
        <v>4.7527721243526608</v>
      </c>
      <c r="K117">
        <f t="shared" si="38"/>
        <v>0.13326716671801186</v>
      </c>
      <c r="L117">
        <f t="shared" si="39"/>
        <v>0</v>
      </c>
      <c r="M117">
        <f t="shared" si="40"/>
        <v>4.8860392910706727</v>
      </c>
      <c r="N117">
        <v>98</v>
      </c>
      <c r="S117">
        <f t="shared" si="51"/>
        <v>5</v>
      </c>
      <c r="T117">
        <f t="shared" si="52"/>
        <v>2</v>
      </c>
      <c r="U117">
        <f t="shared" si="41"/>
        <v>98</v>
      </c>
      <c r="V117">
        <f>($T$12*'10-day-rainfall'!X104+$T$13*'10-day-rainfall'!Y104+$T$14*'10-day-rainfall'!Z104+$T$15*'10-day-rainfall'!AA104)/12</f>
        <v>3.7568577358481616</v>
      </c>
      <c r="Y117">
        <f t="shared" si="30"/>
        <v>98</v>
      </c>
      <c r="Z117">
        <f t="shared" si="31"/>
        <v>0</v>
      </c>
      <c r="AA117">
        <f t="shared" si="42"/>
        <v>0</v>
      </c>
      <c r="AB117">
        <f t="shared" si="43"/>
        <v>0</v>
      </c>
      <c r="AC117">
        <f t="shared" si="44"/>
        <v>0</v>
      </c>
      <c r="AD117">
        <f t="shared" si="45"/>
        <v>98</v>
      </c>
      <c r="AE117">
        <f t="shared" si="46"/>
        <v>0</v>
      </c>
      <c r="AF117">
        <f t="shared" si="47"/>
        <v>0</v>
      </c>
      <c r="AG117">
        <f t="shared" si="48"/>
        <v>0</v>
      </c>
    </row>
    <row r="118" spans="1:33" x14ac:dyDescent="0.35">
      <c r="A118">
        <v>99</v>
      </c>
      <c r="B118">
        <v>0.98</v>
      </c>
      <c r="C118">
        <f>$C$20+B118*(MAX($C$6,$C$6+$C$5-$C$10))</f>
        <v>105.742</v>
      </c>
      <c r="D118">
        <f t="shared" si="35"/>
        <v>0.3490658503988659</v>
      </c>
      <c r="E118">
        <f t="shared" si="32"/>
        <v>715.43760567395213</v>
      </c>
      <c r="F118">
        <f t="shared" si="33"/>
        <v>269.10320189131744</v>
      </c>
      <c r="G118">
        <f t="shared" si="36"/>
        <v>192526.5504403183</v>
      </c>
      <c r="H118">
        <f t="shared" si="49"/>
        <v>979722.14047019149</v>
      </c>
      <c r="I118">
        <f t="shared" si="50"/>
        <v>105.742</v>
      </c>
      <c r="J118">
        <f t="shared" si="37"/>
        <v>4.7761919951202003</v>
      </c>
      <c r="K118">
        <f t="shared" si="38"/>
        <v>0.13369899336133215</v>
      </c>
      <c r="L118">
        <f t="shared" si="39"/>
        <v>0</v>
      </c>
      <c r="M118">
        <f t="shared" si="40"/>
        <v>4.909890988481532</v>
      </c>
      <c r="N118">
        <v>99</v>
      </c>
      <c r="S118">
        <f t="shared" si="51"/>
        <v>5</v>
      </c>
      <c r="T118">
        <f t="shared" si="52"/>
        <v>3</v>
      </c>
      <c r="U118">
        <f t="shared" si="41"/>
        <v>99</v>
      </c>
      <c r="V118">
        <f>($T$12*'10-day-rainfall'!X105+$T$13*'10-day-rainfall'!Y105+$T$14*'10-day-rainfall'!Z105+$T$15*'10-day-rainfall'!AA105)/12</f>
        <v>3.7568577358481616</v>
      </c>
      <c r="Y118">
        <f t="shared" si="30"/>
        <v>98</v>
      </c>
      <c r="Z118">
        <f t="shared" si="31"/>
        <v>0</v>
      </c>
      <c r="AA118">
        <f t="shared" si="42"/>
        <v>0</v>
      </c>
      <c r="AB118">
        <f t="shared" si="43"/>
        <v>0</v>
      </c>
      <c r="AC118">
        <f t="shared" si="44"/>
        <v>0</v>
      </c>
      <c r="AD118">
        <f t="shared" si="45"/>
        <v>98</v>
      </c>
      <c r="AE118">
        <f t="shared" si="46"/>
        <v>0</v>
      </c>
      <c r="AF118">
        <f t="shared" si="47"/>
        <v>0</v>
      </c>
      <c r="AG118">
        <f t="shared" si="48"/>
        <v>0</v>
      </c>
    </row>
    <row r="119" spans="1:33" x14ac:dyDescent="0.35">
      <c r="A119">
        <v>100</v>
      </c>
      <c r="B119">
        <v>0.99</v>
      </c>
      <c r="C119">
        <f>$C$20+B119*(MAX($C$6,$C$6+$C$5-$C$10))</f>
        <v>105.82100000000001</v>
      </c>
      <c r="D119">
        <f t="shared" si="35"/>
        <v>0.3490658503988659</v>
      </c>
      <c r="E119">
        <f t="shared" si="32"/>
        <v>716.0696056739522</v>
      </c>
      <c r="F119">
        <f t="shared" si="33"/>
        <v>269.7352018913175</v>
      </c>
      <c r="G119">
        <f t="shared" si="36"/>
        <v>193149.1796546996</v>
      </c>
      <c r="H119">
        <f t="shared" si="49"/>
        <v>994956.32519161596</v>
      </c>
      <c r="I119">
        <f t="shared" si="50"/>
        <v>105.82100000000001</v>
      </c>
      <c r="J119">
        <f t="shared" si="37"/>
        <v>4.7994975864643257</v>
      </c>
      <c r="K119">
        <f t="shared" si="38"/>
        <v>0.13413137476020803</v>
      </c>
      <c r="L119">
        <f t="shared" si="39"/>
        <v>0</v>
      </c>
      <c r="M119">
        <f t="shared" si="40"/>
        <v>4.9336289612245334</v>
      </c>
      <c r="N119">
        <v>100</v>
      </c>
      <c r="S119">
        <f t="shared" si="51"/>
        <v>5</v>
      </c>
      <c r="T119">
        <f t="shared" si="52"/>
        <v>4</v>
      </c>
      <c r="U119">
        <f t="shared" si="41"/>
        <v>100</v>
      </c>
      <c r="V119">
        <f>($T$12*'10-day-rainfall'!X106+$T$13*'10-day-rainfall'!Y106+$T$14*'10-day-rainfall'!Z106+$T$15*'10-day-rainfall'!AA106)/12</f>
        <v>3.7568577358481616</v>
      </c>
      <c r="Y119">
        <f t="shared" si="30"/>
        <v>98</v>
      </c>
      <c r="Z119">
        <f t="shared" si="31"/>
        <v>0</v>
      </c>
      <c r="AA119">
        <f t="shared" si="42"/>
        <v>0</v>
      </c>
      <c r="AB119">
        <f t="shared" si="43"/>
        <v>0</v>
      </c>
      <c r="AC119">
        <f t="shared" si="44"/>
        <v>0</v>
      </c>
      <c r="AD119">
        <f t="shared" si="45"/>
        <v>98</v>
      </c>
      <c r="AE119">
        <f t="shared" si="46"/>
        <v>0</v>
      </c>
      <c r="AF119">
        <f t="shared" si="47"/>
        <v>0</v>
      </c>
      <c r="AG119">
        <f t="shared" si="48"/>
        <v>0</v>
      </c>
    </row>
    <row r="120" spans="1:33" x14ac:dyDescent="0.35">
      <c r="A120">
        <v>101</v>
      </c>
      <c r="B120">
        <v>1</v>
      </c>
      <c r="C120">
        <f>$C$20+B120*(MAX($C$6,$C$6+$C$5-$C$10))</f>
        <v>105.9</v>
      </c>
      <c r="D120">
        <f t="shared" si="35"/>
        <v>0.3490658503988659</v>
      </c>
      <c r="E120">
        <f t="shared" si="32"/>
        <v>716.70160567395214</v>
      </c>
      <c r="F120">
        <f t="shared" si="33"/>
        <v>270.36720189131745</v>
      </c>
      <c r="G120">
        <f t="shared" si="36"/>
        <v>193772.6077170808</v>
      </c>
      <c r="H120">
        <f t="shared" si="49"/>
        <v>1010239.729179844</v>
      </c>
      <c r="I120">
        <f t="shared" si="50"/>
        <v>105.9</v>
      </c>
      <c r="J120">
        <f t="shared" si="37"/>
        <v>4.8226905551469352</v>
      </c>
      <c r="K120">
        <f t="shared" si="38"/>
        <v>0.13456431091463944</v>
      </c>
      <c r="L120">
        <f>G13</f>
        <v>0</v>
      </c>
      <c r="M120">
        <f t="shared" si="40"/>
        <v>4.9572548660615743</v>
      </c>
      <c r="N120">
        <v>101</v>
      </c>
      <c r="S120">
        <f t="shared" si="51"/>
        <v>5</v>
      </c>
      <c r="T120">
        <f t="shared" si="52"/>
        <v>5</v>
      </c>
      <c r="U120">
        <f t="shared" si="41"/>
        <v>101</v>
      </c>
      <c r="V120">
        <f>($T$12*'10-day-rainfall'!X107+$T$13*'10-day-rainfall'!Y107+$T$14*'10-day-rainfall'!Z107+$T$15*'10-day-rainfall'!AA107)/12</f>
        <v>3.7568577358481616</v>
      </c>
      <c r="Y120">
        <f t="shared" si="30"/>
        <v>98</v>
      </c>
      <c r="Z120">
        <f t="shared" si="31"/>
        <v>0</v>
      </c>
      <c r="AA120">
        <f t="shared" si="42"/>
        <v>0</v>
      </c>
      <c r="AB120">
        <f t="shared" si="43"/>
        <v>0</v>
      </c>
      <c r="AC120">
        <f t="shared" si="44"/>
        <v>0</v>
      </c>
      <c r="AD120">
        <f t="shared" si="45"/>
        <v>98</v>
      </c>
      <c r="AE120">
        <f t="shared" si="46"/>
        <v>0</v>
      </c>
      <c r="AF120">
        <f t="shared" si="47"/>
        <v>0</v>
      </c>
      <c r="AG120">
        <f t="shared" si="48"/>
        <v>0</v>
      </c>
    </row>
    <row r="121" spans="1:33" x14ac:dyDescent="0.35">
      <c r="S121">
        <f t="shared" si="51"/>
        <v>5</v>
      </c>
      <c r="T121">
        <f t="shared" si="52"/>
        <v>6</v>
      </c>
      <c r="U121">
        <f t="shared" si="41"/>
        <v>102</v>
      </c>
      <c r="V121">
        <f>($T$12*'10-day-rainfall'!X108+$T$13*'10-day-rainfall'!Y108+$T$14*'10-day-rainfall'!Z108+$T$15*'10-day-rainfall'!AA108)/12</f>
        <v>3.7568577358481616</v>
      </c>
      <c r="Y121">
        <f t="shared" si="30"/>
        <v>98</v>
      </c>
      <c r="Z121">
        <f t="shared" si="31"/>
        <v>1.41226664098427E-2</v>
      </c>
      <c r="AA121">
        <f t="shared" si="42"/>
        <v>0</v>
      </c>
      <c r="AB121">
        <f t="shared" si="43"/>
        <v>0</v>
      </c>
      <c r="AC121">
        <f t="shared" si="44"/>
        <v>25.42079953771686</v>
      </c>
      <c r="AD121">
        <f t="shared" si="45"/>
        <v>99.271039976885845</v>
      </c>
      <c r="AE121">
        <f t="shared" si="46"/>
        <v>2.1288437528228932</v>
      </c>
      <c r="AF121">
        <f t="shared" si="47"/>
        <v>0</v>
      </c>
      <c r="AG121">
        <f t="shared" si="48"/>
        <v>0</v>
      </c>
    </row>
    <row r="122" spans="1:33" x14ac:dyDescent="0.35">
      <c r="S122">
        <f t="shared" si="51"/>
        <v>5</v>
      </c>
      <c r="T122">
        <f t="shared" si="52"/>
        <v>7</v>
      </c>
      <c r="U122">
        <f t="shared" si="41"/>
        <v>103</v>
      </c>
      <c r="V122">
        <f>($T$12*'10-day-rainfall'!X109+$T$13*'10-day-rainfall'!Y109+$T$14*'10-day-rainfall'!Z109+$T$15*'10-day-rainfall'!AA109)/12</f>
        <v>3.7580248983613718</v>
      </c>
      <c r="Y122">
        <f t="shared" ref="Y122:Y184" si="53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98</v>
      </c>
      <c r="Z122">
        <f t="shared" ref="Z122:Z184" si="54">(V123-V122)*43560/3600</f>
        <v>8.5217921240108838E-2</v>
      </c>
      <c r="AA122">
        <f t="shared" si="42"/>
        <v>0</v>
      </c>
      <c r="AB122">
        <f t="shared" si="43"/>
        <v>0</v>
      </c>
      <c r="AC122">
        <f t="shared" si="44"/>
        <v>153.3922582321959</v>
      </c>
      <c r="AD122">
        <f t="shared" si="45"/>
        <v>99.976113743783401</v>
      </c>
      <c r="AE122">
        <f t="shared" si="46"/>
        <v>2.5556652910038706</v>
      </c>
      <c r="AF122">
        <f t="shared" si="47"/>
        <v>0</v>
      </c>
      <c r="AG122">
        <f t="shared" si="48"/>
        <v>0</v>
      </c>
    </row>
    <row r="123" spans="1:33" x14ac:dyDescent="0.35">
      <c r="S123">
        <f t="shared" si="51"/>
        <v>5</v>
      </c>
      <c r="T123">
        <f t="shared" si="52"/>
        <v>8</v>
      </c>
      <c r="U123">
        <f t="shared" si="41"/>
        <v>104</v>
      </c>
      <c r="V123">
        <f>($T$12*'10-day-rainfall'!X110+$T$13*'10-day-rainfall'!Y110+$T$14*'10-day-rainfall'!Z110+$T$15*'10-day-rainfall'!AA110)/12</f>
        <v>3.7650677017696452</v>
      </c>
      <c r="Y123">
        <f t="shared" si="53"/>
        <v>98</v>
      </c>
      <c r="Z123">
        <f t="shared" si="54"/>
        <v>0.17869516751182341</v>
      </c>
      <c r="AA123">
        <f t="shared" si="42"/>
        <v>0</v>
      </c>
      <c r="AB123">
        <f t="shared" si="43"/>
        <v>0</v>
      </c>
      <c r="AC123">
        <f t="shared" si="44"/>
        <v>321.65130152128211</v>
      </c>
      <c r="AD123">
        <f t="shared" si="45"/>
        <v>99.977759136247954</v>
      </c>
      <c r="AE123">
        <f t="shared" si="46"/>
        <v>2.5587343561965494</v>
      </c>
      <c r="AF123">
        <f t="shared" si="47"/>
        <v>0</v>
      </c>
      <c r="AG123">
        <f t="shared" si="48"/>
        <v>0</v>
      </c>
    </row>
    <row r="124" spans="1:33" x14ac:dyDescent="0.35">
      <c r="S124">
        <f t="shared" si="51"/>
        <v>5</v>
      </c>
      <c r="T124">
        <f t="shared" si="52"/>
        <v>9</v>
      </c>
      <c r="U124">
        <f t="shared" si="41"/>
        <v>105</v>
      </c>
      <c r="V124">
        <f>($T$12*'10-day-rainfall'!X111+$T$13*'10-day-rainfall'!Y111+$T$14*'10-day-rainfall'!Z111+$T$15*'10-day-rainfall'!AA111)/12</f>
        <v>3.7798358974317794</v>
      </c>
      <c r="Y124">
        <f t="shared" si="53"/>
        <v>98</v>
      </c>
      <c r="Z124">
        <f t="shared" si="54"/>
        <v>0.29701790027089187</v>
      </c>
      <c r="AA124">
        <f t="shared" si="42"/>
        <v>0</v>
      </c>
      <c r="AB124">
        <f t="shared" si="43"/>
        <v>0</v>
      </c>
      <c r="AC124">
        <f t="shared" si="44"/>
        <v>534.63222048760531</v>
      </c>
      <c r="AD124">
        <f t="shared" si="45"/>
        <v>99.979841860553933</v>
      </c>
      <c r="AE124">
        <f t="shared" si="46"/>
        <v>2.5626191537820056</v>
      </c>
      <c r="AF124">
        <f t="shared" si="47"/>
        <v>0</v>
      </c>
      <c r="AG124">
        <f t="shared" si="48"/>
        <v>0</v>
      </c>
    </row>
    <row r="125" spans="1:33" x14ac:dyDescent="0.35">
      <c r="S125">
        <f t="shared" si="51"/>
        <v>5</v>
      </c>
      <c r="T125">
        <f t="shared" si="52"/>
        <v>10</v>
      </c>
      <c r="U125">
        <f t="shared" si="41"/>
        <v>106</v>
      </c>
      <c r="V125">
        <f>($T$12*'10-day-rainfall'!X112+$T$13*'10-day-rainfall'!Y112+$T$14*'10-day-rainfall'!Z112+$T$15*'10-day-rainfall'!AA112)/12</f>
        <v>3.8043828313384647</v>
      </c>
      <c r="Y125">
        <f t="shared" si="53"/>
        <v>98</v>
      </c>
      <c r="Z125">
        <f t="shared" si="54"/>
        <v>0.4505949945881903</v>
      </c>
      <c r="AA125">
        <f t="shared" si="42"/>
        <v>0</v>
      </c>
      <c r="AB125">
        <f t="shared" si="43"/>
        <v>0</v>
      </c>
      <c r="AC125">
        <f t="shared" si="44"/>
        <v>811.07099025874254</v>
      </c>
      <c r="AD125">
        <f t="shared" si="45"/>
        <v>99.982545134385759</v>
      </c>
      <c r="AE125">
        <f t="shared" si="46"/>
        <v>2.5676614302007152</v>
      </c>
      <c r="AF125">
        <f t="shared" si="47"/>
        <v>0</v>
      </c>
      <c r="AG125">
        <f t="shared" si="48"/>
        <v>0</v>
      </c>
    </row>
    <row r="126" spans="1:33" x14ac:dyDescent="0.35">
      <c r="S126">
        <f t="shared" si="51"/>
        <v>5</v>
      </c>
      <c r="T126">
        <f t="shared" si="52"/>
        <v>11</v>
      </c>
      <c r="U126">
        <f t="shared" si="41"/>
        <v>107</v>
      </c>
      <c r="V126">
        <f>($T$12*'10-day-rainfall'!X113+$T$13*'10-day-rainfall'!Y113+$T$14*'10-day-rainfall'!Z113+$T$15*'10-day-rainfall'!AA113)/12</f>
        <v>3.8416220870895548</v>
      </c>
      <c r="Y126">
        <f t="shared" si="53"/>
        <v>98</v>
      </c>
      <c r="Z126">
        <f t="shared" si="54"/>
        <v>0.65725838348962029</v>
      </c>
      <c r="AA126">
        <f t="shared" si="42"/>
        <v>0</v>
      </c>
      <c r="AB126">
        <f t="shared" si="43"/>
        <v>0</v>
      </c>
      <c r="AC126">
        <f t="shared" si="44"/>
        <v>1183.0650902813165</v>
      </c>
      <c r="AD126">
        <f t="shared" si="45"/>
        <v>99.98618283656846</v>
      </c>
      <c r="AE126">
        <f t="shared" si="46"/>
        <v>2.5744466473393448</v>
      </c>
      <c r="AF126">
        <f t="shared" si="47"/>
        <v>0</v>
      </c>
      <c r="AG126">
        <f t="shared" si="48"/>
        <v>0</v>
      </c>
    </row>
    <row r="127" spans="1:33" x14ac:dyDescent="0.35">
      <c r="S127">
        <f t="shared" si="51"/>
        <v>5</v>
      </c>
      <c r="T127">
        <f t="shared" si="52"/>
        <v>12</v>
      </c>
      <c r="U127">
        <f t="shared" si="41"/>
        <v>108</v>
      </c>
      <c r="V127">
        <f>($T$12*'10-day-rainfall'!X114+$T$13*'10-day-rainfall'!Y114+$T$14*'10-day-rainfall'!Z114+$T$15*'10-day-rainfall'!AA114)/12</f>
        <v>3.8959409617581184</v>
      </c>
      <c r="Y127">
        <f t="shared" si="53"/>
        <v>98</v>
      </c>
      <c r="Z127">
        <f t="shared" si="54"/>
        <v>0.9512058794394479</v>
      </c>
      <c r="AA127">
        <f t="shared" si="42"/>
        <v>0</v>
      </c>
      <c r="AB127">
        <f t="shared" si="43"/>
        <v>0</v>
      </c>
      <c r="AC127">
        <f t="shared" si="44"/>
        <v>1712.1705829910063</v>
      </c>
      <c r="AD127">
        <f t="shared" si="45"/>
        <v>99.991356919183204</v>
      </c>
      <c r="AE127">
        <f t="shared" si="46"/>
        <v>2.5840975951825187</v>
      </c>
      <c r="AF127">
        <f t="shared" si="47"/>
        <v>0</v>
      </c>
      <c r="AG127">
        <f t="shared" si="48"/>
        <v>0</v>
      </c>
    </row>
    <row r="128" spans="1:33" x14ac:dyDescent="0.35">
      <c r="S128">
        <f t="shared" si="51"/>
        <v>5</v>
      </c>
      <c r="T128">
        <f t="shared" si="52"/>
        <v>13</v>
      </c>
      <c r="U128">
        <f t="shared" si="41"/>
        <v>109</v>
      </c>
      <c r="V128">
        <f>($T$12*'10-day-rainfall'!X115+$T$13*'10-day-rainfall'!Y115+$T$14*'10-day-rainfall'!Z115+$T$15*'10-day-rainfall'!AA115)/12</f>
        <v>3.9745530179101389</v>
      </c>
      <c r="Y128">
        <f t="shared" si="53"/>
        <v>98</v>
      </c>
      <c r="Z128">
        <f t="shared" si="54"/>
        <v>1.4107922660311747</v>
      </c>
      <c r="AA128">
        <f t="shared" si="42"/>
        <v>0</v>
      </c>
      <c r="AB128">
        <f t="shared" si="43"/>
        <v>0</v>
      </c>
      <c r="AC128">
        <f t="shared" si="44"/>
        <v>2539.4260788561146</v>
      </c>
      <c r="AD128">
        <f t="shared" si="45"/>
        <v>99.999446588139747</v>
      </c>
      <c r="AE128">
        <f t="shared" si="46"/>
        <v>2.599186834953386</v>
      </c>
      <c r="AF128">
        <f t="shared" si="47"/>
        <v>0</v>
      </c>
      <c r="AG128">
        <f t="shared" si="48"/>
        <v>0</v>
      </c>
    </row>
    <row r="129" spans="19:33" x14ac:dyDescent="0.35">
      <c r="S129">
        <f t="shared" si="51"/>
        <v>5</v>
      </c>
      <c r="T129">
        <f t="shared" si="52"/>
        <v>14</v>
      </c>
      <c r="U129">
        <f t="shared" si="41"/>
        <v>110</v>
      </c>
      <c r="V129">
        <f>($T$12*'10-day-rainfall'!X116+$T$13*'10-day-rainfall'!Y116+$T$14*'10-day-rainfall'!Z116+$T$15*'10-day-rainfall'!AA116)/12</f>
        <v>4.0911474200614757</v>
      </c>
      <c r="Y129">
        <f t="shared" si="53"/>
        <v>98</v>
      </c>
      <c r="Z129">
        <f t="shared" si="54"/>
        <v>2.2867838907749287</v>
      </c>
      <c r="AA129">
        <f t="shared" si="42"/>
        <v>0</v>
      </c>
      <c r="AB129">
        <f t="shared" si="43"/>
        <v>0</v>
      </c>
      <c r="AC129">
        <f t="shared" si="44"/>
        <v>4116.211003394872</v>
      </c>
      <c r="AD129">
        <f t="shared" si="45"/>
        <v>100.01486584871756</v>
      </c>
      <c r="AE129">
        <f t="shared" si="46"/>
        <v>2.6279475816783719</v>
      </c>
      <c r="AF129">
        <f t="shared" si="47"/>
        <v>0</v>
      </c>
      <c r="AG129">
        <f t="shared" si="48"/>
        <v>0</v>
      </c>
    </row>
    <row r="130" spans="19:33" x14ac:dyDescent="0.35">
      <c r="S130">
        <f t="shared" si="51"/>
        <v>5</v>
      </c>
      <c r="T130">
        <f t="shared" si="52"/>
        <v>15</v>
      </c>
      <c r="U130">
        <f t="shared" si="41"/>
        <v>111</v>
      </c>
      <c r="V130">
        <f>($T$12*'10-day-rainfall'!X117+$T$13*'10-day-rainfall'!Y117+$T$14*'10-day-rainfall'!Z117+$T$15*'10-day-rainfall'!AA117)/12</f>
        <v>4.2801378242577508</v>
      </c>
      <c r="Y130">
        <f t="shared" si="53"/>
        <v>98</v>
      </c>
      <c r="Z130">
        <f t="shared" si="54"/>
        <v>8.1663266624200013</v>
      </c>
      <c r="AA130">
        <f t="shared" si="42"/>
        <v>0</v>
      </c>
      <c r="AB130">
        <f t="shared" si="43"/>
        <v>0</v>
      </c>
      <c r="AC130">
        <f t="shared" si="44"/>
        <v>14699.387992356002</v>
      </c>
      <c r="AD130">
        <f t="shared" si="45"/>
        <v>100.09785214513462</v>
      </c>
      <c r="AE130">
        <f t="shared" si="46"/>
        <v>2.7248171664911913</v>
      </c>
      <c r="AF130">
        <f t="shared" si="47"/>
        <v>19589.434185343714</v>
      </c>
      <c r="AG130">
        <f t="shared" si="48"/>
        <v>0</v>
      </c>
    </row>
    <row r="131" spans="19:33" x14ac:dyDescent="0.35">
      <c r="S131">
        <f t="shared" si="51"/>
        <v>5</v>
      </c>
      <c r="T131">
        <f t="shared" si="52"/>
        <v>16</v>
      </c>
      <c r="U131">
        <f t="shared" si="41"/>
        <v>112</v>
      </c>
      <c r="V131">
        <f>($T$12*'10-day-rainfall'!X118+$T$13*'10-day-rainfall'!Y118+$T$14*'10-day-rainfall'!Z118+$T$15*'10-day-rainfall'!AA118)/12</f>
        <v>4.955040854209817</v>
      </c>
      <c r="Y131">
        <f t="shared" si="53"/>
        <v>100.13043527374931</v>
      </c>
      <c r="Z131">
        <f t="shared" si="54"/>
        <v>4.477907110723085</v>
      </c>
      <c r="AA131">
        <f t="shared" si="42"/>
        <v>2.7425565920408195</v>
      </c>
      <c r="AB131">
        <f t="shared" si="43"/>
        <v>19589.434185343089</v>
      </c>
      <c r="AC131">
        <f t="shared" si="44"/>
        <v>22713.065118971168</v>
      </c>
      <c r="AD131">
        <f t="shared" si="45"/>
        <v>100.15118000236643</v>
      </c>
      <c r="AE131">
        <f t="shared" si="46"/>
        <v>2.7536950388299317</v>
      </c>
      <c r="AF131">
        <f t="shared" si="47"/>
        <v>25796.597644158443</v>
      </c>
      <c r="AG131">
        <f t="shared" si="48"/>
        <v>2.6381514632883096</v>
      </c>
    </row>
    <row r="132" spans="19:33" x14ac:dyDescent="0.35">
      <c r="S132">
        <f t="shared" si="51"/>
        <v>5</v>
      </c>
      <c r="T132">
        <f t="shared" si="52"/>
        <v>17</v>
      </c>
      <c r="U132">
        <f t="shared" si="41"/>
        <v>113</v>
      </c>
      <c r="V132">
        <f>($T$12*'10-day-rainfall'!X119+$T$13*'10-day-rainfall'!Y119+$T$14*'10-day-rainfall'!Z119+$T$15*'10-day-rainfall'!AA119)/12</f>
        <v>5.3251158220381711</v>
      </c>
      <c r="Y132">
        <f t="shared" si="53"/>
        <v>100.17164892427405</v>
      </c>
      <c r="Z132">
        <f t="shared" si="54"/>
        <v>1.8671231782135076</v>
      </c>
      <c r="AA132">
        <f t="shared" si="42"/>
        <v>2.7646637198205326</v>
      </c>
      <c r="AB132">
        <f t="shared" si="43"/>
        <v>25796.597644158755</v>
      </c>
      <c r="AC132">
        <f t="shared" si="44"/>
        <v>24181.024669266109</v>
      </c>
      <c r="AD132">
        <f t="shared" si="45"/>
        <v>100.16092452399968</v>
      </c>
      <c r="AE132">
        <f t="shared" si="46"/>
        <v>2.7589168355461204</v>
      </c>
      <c r="AF132">
        <f t="shared" si="47"/>
        <v>22586.14047776135</v>
      </c>
      <c r="AG132">
        <f t="shared" si="48"/>
        <v>2.6600535874672957</v>
      </c>
    </row>
    <row r="133" spans="19:33" x14ac:dyDescent="0.35">
      <c r="S133">
        <f t="shared" si="51"/>
        <v>5</v>
      </c>
      <c r="T133">
        <f t="shared" si="52"/>
        <v>18</v>
      </c>
      <c r="U133">
        <f t="shared" si="41"/>
        <v>114</v>
      </c>
      <c r="V133">
        <f>($T$12*'10-day-rainfall'!X120+$T$13*'10-day-rainfall'!Y120+$T$14*'10-day-rainfall'!Z120+$T$15*'10-day-rainfall'!AA120)/12</f>
        <v>5.4794235227169734</v>
      </c>
      <c r="Y133">
        <f t="shared" si="53"/>
        <v>100.15033745877467</v>
      </c>
      <c r="Z133">
        <f t="shared" si="54"/>
        <v>1.2556445634683286</v>
      </c>
      <c r="AA133">
        <f t="shared" si="42"/>
        <v>2.7532435450033206</v>
      </c>
      <c r="AB133">
        <f t="shared" si="43"/>
        <v>22586.140477760444</v>
      </c>
      <c r="AC133">
        <f t="shared" si="44"/>
        <v>19890.462310997456</v>
      </c>
      <c r="AD133">
        <f t="shared" si="45"/>
        <v>100.13244107037121</v>
      </c>
      <c r="AE133">
        <f t="shared" si="46"/>
        <v>2.7436486197666614</v>
      </c>
      <c r="AF133">
        <f t="shared" si="47"/>
        <v>17229.325875086448</v>
      </c>
      <c r="AG133">
        <f t="shared" si="48"/>
        <v>2.6487394287619708</v>
      </c>
    </row>
    <row r="134" spans="19:33" x14ac:dyDescent="0.35">
      <c r="S134">
        <f t="shared" si="51"/>
        <v>5</v>
      </c>
      <c r="T134">
        <f t="shared" si="52"/>
        <v>19</v>
      </c>
      <c r="U134">
        <f t="shared" si="41"/>
        <v>115</v>
      </c>
      <c r="V134">
        <f>($T$12*'10-day-rainfall'!X121+$T$13*'10-day-rainfall'!Y121+$T$14*'10-day-rainfall'!Z121+$T$15*'10-day-rainfall'!AA121)/12</f>
        <v>5.5831958006895626</v>
      </c>
      <c r="Y134">
        <f t="shared" si="53"/>
        <v>100.1147095097007</v>
      </c>
      <c r="Z134">
        <f t="shared" si="54"/>
        <v>0.93498201989016272</v>
      </c>
      <c r="AA134">
        <f t="shared" si="42"/>
        <v>2.7339949212494643</v>
      </c>
      <c r="AB134">
        <f t="shared" si="43"/>
        <v>17229.325875085466</v>
      </c>
      <c r="AC134">
        <f t="shared" si="44"/>
        <v>13991.102652638723</v>
      </c>
      <c r="AD134">
        <f t="shared" si="45"/>
        <v>100.09313273116406</v>
      </c>
      <c r="AE134">
        <f t="shared" si="46"/>
        <v>2.7222477480121166</v>
      </c>
      <c r="AF134">
        <f t="shared" si="47"/>
        <v>10795.16925384643</v>
      </c>
      <c r="AG134">
        <f t="shared" si="48"/>
        <v>2.6296679115235344</v>
      </c>
    </row>
    <row r="135" spans="19:33" x14ac:dyDescent="0.35">
      <c r="S135">
        <f t="shared" si="51"/>
        <v>5</v>
      </c>
      <c r="T135">
        <f t="shared" si="52"/>
        <v>20</v>
      </c>
      <c r="U135">
        <f t="shared" si="41"/>
        <v>116</v>
      </c>
      <c r="V135">
        <f>($T$12*'10-day-rainfall'!X122+$T$13*'10-day-rainfall'!Y122+$T$14*'10-day-rainfall'!Z122+$T$15*'10-day-rainfall'!AA122)/12</f>
        <v>5.6604670420027992</v>
      </c>
      <c r="Y135">
        <f t="shared" si="53"/>
        <v>100.07183773621571</v>
      </c>
      <c r="Z135">
        <f t="shared" si="54"/>
        <v>0.73321386654128307</v>
      </c>
      <c r="AA135">
        <f t="shared" si="42"/>
        <v>2.7106539878814324</v>
      </c>
      <c r="AB135">
        <f t="shared" si="43"/>
        <v>10795.169253846776</v>
      </c>
      <c r="AC135">
        <f t="shared" si="44"/>
        <v>7235.7770354345066</v>
      </c>
      <c r="AD135">
        <f t="shared" si="45"/>
        <v>100.04537184911695</v>
      </c>
      <c r="AE135">
        <f t="shared" si="46"/>
        <v>2.6848488414146123</v>
      </c>
      <c r="AF135">
        <f t="shared" si="47"/>
        <v>3769.2833443027903</v>
      </c>
      <c r="AG135">
        <f t="shared" si="48"/>
        <v>2.6065399472171036</v>
      </c>
    </row>
    <row r="136" spans="19:33" x14ac:dyDescent="0.35">
      <c r="S136">
        <f t="shared" si="51"/>
        <v>5</v>
      </c>
      <c r="T136">
        <f t="shared" si="52"/>
        <v>21</v>
      </c>
      <c r="U136">
        <f t="shared" si="41"/>
        <v>117</v>
      </c>
      <c r="V136">
        <f>($T$12*'10-day-rainfall'!X123+$T$13*'10-day-rainfall'!Y123+$T$14*'10-day-rainfall'!Z123+$T$15*'10-day-rainfall'!AA123)/12</f>
        <v>5.7210632293202606</v>
      </c>
      <c r="Y136">
        <f t="shared" si="53"/>
        <v>100.01147326936578</v>
      </c>
      <c r="Z136">
        <f t="shared" si="54"/>
        <v>0.59417104191417569</v>
      </c>
      <c r="AA136">
        <f t="shared" si="42"/>
        <v>2.621619579438017</v>
      </c>
      <c r="AB136">
        <f t="shared" si="43"/>
        <v>3769.2833443029454</v>
      </c>
      <c r="AC136">
        <f t="shared" si="44"/>
        <v>119.87597676003134</v>
      </c>
      <c r="AD136">
        <f t="shared" si="45"/>
        <v>99.975785990600599</v>
      </c>
      <c r="AE136">
        <f t="shared" si="46"/>
        <v>2.5550539499975167</v>
      </c>
      <c r="AF136">
        <f t="shared" si="47"/>
        <v>0</v>
      </c>
      <c r="AG136">
        <f t="shared" si="48"/>
        <v>2.573592395411211</v>
      </c>
    </row>
    <row r="137" spans="19:33" x14ac:dyDescent="0.35">
      <c r="S137">
        <f t="shared" si="51"/>
        <v>5</v>
      </c>
      <c r="T137">
        <f t="shared" si="52"/>
        <v>22</v>
      </c>
      <c r="U137">
        <f t="shared" si="41"/>
        <v>118</v>
      </c>
      <c r="V137">
        <f>($T$12*'10-day-rainfall'!X124+$T$13*'10-day-rainfall'!Y124+$T$14*'10-day-rainfall'!Z124+$T$15*'10-day-rainfall'!AA124)/12</f>
        <v>5.7701682741065561</v>
      </c>
      <c r="Y137">
        <f t="shared" si="53"/>
        <v>98</v>
      </c>
      <c r="Z137">
        <f t="shared" si="54"/>
        <v>0.49282882591656058</v>
      </c>
      <c r="AA137">
        <f t="shared" si="42"/>
        <v>0</v>
      </c>
      <c r="AB137">
        <f t="shared" si="43"/>
        <v>0</v>
      </c>
      <c r="AC137">
        <f t="shared" si="44"/>
        <v>887.091886649809</v>
      </c>
      <c r="AD137">
        <f t="shared" si="45"/>
        <v>99.983288536984659</v>
      </c>
      <c r="AE137">
        <f t="shared" si="46"/>
        <v>2.5690480604968804</v>
      </c>
      <c r="AF137">
        <f t="shared" si="47"/>
        <v>0</v>
      </c>
      <c r="AG137">
        <f t="shared" si="48"/>
        <v>0</v>
      </c>
    </row>
    <row r="138" spans="19:33" x14ac:dyDescent="0.35">
      <c r="S138">
        <f t="shared" si="51"/>
        <v>5</v>
      </c>
      <c r="T138">
        <f t="shared" si="52"/>
        <v>23</v>
      </c>
      <c r="U138">
        <f t="shared" si="41"/>
        <v>119</v>
      </c>
      <c r="V138">
        <f>($T$12*'10-day-rainfall'!X125+$T$13*'10-day-rainfall'!Y125+$T$14*'10-day-rainfall'!Z125+$T$15*'10-day-rainfall'!AA125)/12</f>
        <v>5.8108979291409826</v>
      </c>
      <c r="Y138">
        <f t="shared" si="53"/>
        <v>98</v>
      </c>
      <c r="Z138">
        <f t="shared" si="54"/>
        <v>0.41604870365501212</v>
      </c>
      <c r="AA138">
        <f t="shared" si="42"/>
        <v>0</v>
      </c>
      <c r="AB138">
        <f t="shared" si="43"/>
        <v>0</v>
      </c>
      <c r="AC138">
        <f t="shared" si="44"/>
        <v>748.88766657902181</v>
      </c>
      <c r="AD138">
        <f t="shared" si="45"/>
        <v>99.98193704836433</v>
      </c>
      <c r="AE138">
        <f t="shared" si="46"/>
        <v>2.5665271988955833</v>
      </c>
      <c r="AF138">
        <f t="shared" si="47"/>
        <v>0</v>
      </c>
      <c r="AG138">
        <f t="shared" si="48"/>
        <v>0</v>
      </c>
    </row>
    <row r="139" spans="19:33" x14ac:dyDescent="0.35">
      <c r="S139">
        <f t="shared" si="51"/>
        <v>5</v>
      </c>
      <c r="T139">
        <f t="shared" si="52"/>
        <v>24</v>
      </c>
      <c r="U139">
        <f t="shared" si="41"/>
        <v>120</v>
      </c>
      <c r="V139">
        <f>($T$12*'10-day-rainfall'!X126+$T$13*'10-day-rainfall'!Y126+$T$14*'10-day-rainfall'!Z126+$T$15*'10-day-rainfall'!AA126)/12</f>
        <v>5.8452821195256943</v>
      </c>
      <c r="Y139">
        <f t="shared" si="53"/>
        <v>98</v>
      </c>
      <c r="Z139">
        <f t="shared" si="54"/>
        <v>0</v>
      </c>
      <c r="AA139">
        <f t="shared" si="42"/>
        <v>0</v>
      </c>
      <c r="AB139">
        <f t="shared" si="43"/>
        <v>0</v>
      </c>
      <c r="AC139">
        <f t="shared" si="44"/>
        <v>0</v>
      </c>
      <c r="AD139">
        <f t="shared" si="45"/>
        <v>98</v>
      </c>
      <c r="AE139">
        <f t="shared" si="46"/>
        <v>0</v>
      </c>
      <c r="AF139">
        <f t="shared" si="47"/>
        <v>0</v>
      </c>
      <c r="AG139">
        <f t="shared" si="48"/>
        <v>0</v>
      </c>
    </row>
    <row r="140" spans="19:33" x14ac:dyDescent="0.35">
      <c r="S140">
        <f t="shared" si="51"/>
        <v>6</v>
      </c>
      <c r="T140">
        <f t="shared" si="52"/>
        <v>1</v>
      </c>
      <c r="U140">
        <f t="shared" si="41"/>
        <v>121</v>
      </c>
      <c r="V140">
        <f>($T$12*'10-day-rainfall'!X127+$T$13*'10-day-rainfall'!Y127+$T$14*'10-day-rainfall'!Z127+$T$15*'10-day-rainfall'!AA127)/12</f>
        <v>5.8452821195256943</v>
      </c>
      <c r="Y140">
        <f t="shared" si="53"/>
        <v>98</v>
      </c>
      <c r="Z140">
        <f t="shared" si="54"/>
        <v>0.51463533463906874</v>
      </c>
      <c r="AA140">
        <f t="shared" si="42"/>
        <v>0</v>
      </c>
      <c r="AB140">
        <f t="shared" si="43"/>
        <v>0</v>
      </c>
      <c r="AC140">
        <f t="shared" si="44"/>
        <v>926.34360235032375</v>
      </c>
      <c r="AD140">
        <f t="shared" si="45"/>
        <v>99.983672376545201</v>
      </c>
      <c r="AE140">
        <f t="shared" si="46"/>
        <v>2.5697640165135809</v>
      </c>
      <c r="AF140">
        <f t="shared" si="47"/>
        <v>0</v>
      </c>
      <c r="AG140">
        <f t="shared" si="48"/>
        <v>0</v>
      </c>
    </row>
    <row r="141" spans="19:33" x14ac:dyDescent="0.35">
      <c r="S141">
        <f t="shared" si="51"/>
        <v>6</v>
      </c>
      <c r="T141">
        <f t="shared" si="52"/>
        <v>2</v>
      </c>
      <c r="U141">
        <f t="shared" si="41"/>
        <v>122</v>
      </c>
      <c r="V141">
        <f>($T$12*'10-day-rainfall'!X128+$T$13*'10-day-rainfall'!Y128+$T$14*'10-day-rainfall'!Z128+$T$15*'10-day-rainfall'!AA128)/12</f>
        <v>5.8878139653636339</v>
      </c>
      <c r="Y141">
        <f t="shared" si="53"/>
        <v>98</v>
      </c>
      <c r="Z141">
        <f t="shared" si="54"/>
        <v>1.5739637289469393</v>
      </c>
      <c r="AA141">
        <f t="shared" si="42"/>
        <v>0</v>
      </c>
      <c r="AB141">
        <f t="shared" si="43"/>
        <v>0</v>
      </c>
      <c r="AC141">
        <f t="shared" si="44"/>
        <v>2833.1347121044905</v>
      </c>
      <c r="AD141">
        <f t="shared" si="45"/>
        <v>100.00231874266096</v>
      </c>
      <c r="AE141">
        <f t="shared" si="46"/>
        <v>2.604544115759607</v>
      </c>
      <c r="AF141">
        <f t="shared" si="47"/>
        <v>0</v>
      </c>
      <c r="AG141">
        <f t="shared" si="48"/>
        <v>0</v>
      </c>
    </row>
    <row r="142" spans="19:33" x14ac:dyDescent="0.35">
      <c r="S142">
        <f t="shared" si="51"/>
        <v>6</v>
      </c>
      <c r="T142">
        <f t="shared" si="52"/>
        <v>3</v>
      </c>
      <c r="U142">
        <f t="shared" si="41"/>
        <v>123</v>
      </c>
      <c r="V142">
        <f>($T$12*'10-day-rainfall'!X129+$T$13*'10-day-rainfall'!Y129+$T$14*'10-day-rainfall'!Z129+$T$15*'10-day-rainfall'!AA129)/12</f>
        <v>6.0178936123840421</v>
      </c>
      <c r="Y142">
        <f t="shared" si="53"/>
        <v>98</v>
      </c>
      <c r="Z142">
        <f t="shared" si="54"/>
        <v>2.4547261712402153</v>
      </c>
      <c r="AA142">
        <f t="shared" si="42"/>
        <v>0</v>
      </c>
      <c r="AB142">
        <f t="shared" si="43"/>
        <v>0</v>
      </c>
      <c r="AC142">
        <f t="shared" si="44"/>
        <v>4418.5071082323875</v>
      </c>
      <c r="AD142">
        <f t="shared" si="45"/>
        <v>100.01782197947428</v>
      </c>
      <c r="AE142">
        <f t="shared" si="46"/>
        <v>2.6334614989995533</v>
      </c>
      <c r="AF142">
        <f t="shared" si="47"/>
        <v>0</v>
      </c>
      <c r="AG142">
        <f t="shared" si="48"/>
        <v>0</v>
      </c>
    </row>
    <row r="143" spans="19:33" x14ac:dyDescent="0.35">
      <c r="S143">
        <f t="shared" si="51"/>
        <v>6</v>
      </c>
      <c r="T143">
        <f t="shared" si="52"/>
        <v>4</v>
      </c>
      <c r="U143">
        <f t="shared" si="41"/>
        <v>124</v>
      </c>
      <c r="V143">
        <f>($T$12*'10-day-rainfall'!X130+$T$13*'10-day-rainfall'!Y130+$T$14*'10-day-rainfall'!Z130+$T$15*'10-day-rainfall'!AA130)/12</f>
        <v>6.2207635438914979</v>
      </c>
      <c r="Y143">
        <f t="shared" si="53"/>
        <v>98</v>
      </c>
      <c r="Z143">
        <f t="shared" si="54"/>
        <v>3.2501145384265619</v>
      </c>
      <c r="AA143">
        <f t="shared" si="42"/>
        <v>0</v>
      </c>
      <c r="AB143">
        <f t="shared" si="43"/>
        <v>0</v>
      </c>
      <c r="AC143">
        <f t="shared" si="44"/>
        <v>5850.2061691678118</v>
      </c>
      <c r="AD143">
        <f t="shared" si="45"/>
        <v>100.03182245635988</v>
      </c>
      <c r="AE143">
        <f t="shared" si="46"/>
        <v>2.6595758621172685</v>
      </c>
      <c r="AF143">
        <f t="shared" si="47"/>
        <v>2125.9392347134562</v>
      </c>
      <c r="AG143">
        <f t="shared" si="48"/>
        <v>0</v>
      </c>
    </row>
    <row r="144" spans="19:33" x14ac:dyDescent="0.35">
      <c r="S144">
        <f t="shared" si="51"/>
        <v>6</v>
      </c>
      <c r="T144">
        <f t="shared" si="52"/>
        <v>5</v>
      </c>
      <c r="U144">
        <f t="shared" si="41"/>
        <v>125</v>
      </c>
      <c r="V144">
        <f>($T$12*'10-day-rainfall'!X131+$T$13*'10-day-rainfall'!Y131+$T$14*'10-day-rainfall'!Z131+$T$15*'10-day-rainfall'!AA131)/12</f>
        <v>6.4893680511994782</v>
      </c>
      <c r="Y144">
        <f t="shared" si="53"/>
        <v>99.995403131548983</v>
      </c>
      <c r="Z144">
        <f t="shared" si="54"/>
        <v>4.023975234038673</v>
      </c>
      <c r="AA144">
        <f t="shared" si="42"/>
        <v>2.5916447851700277</v>
      </c>
      <c r="AB144">
        <f t="shared" si="43"/>
        <v>2125.939234713233</v>
      </c>
      <c r="AC144">
        <f t="shared" si="44"/>
        <v>4704.1340426767947</v>
      </c>
      <c r="AD144">
        <f t="shared" si="45"/>
        <v>100.02061510367385</v>
      </c>
      <c r="AE144">
        <f t="shared" si="46"/>
        <v>2.6386713686473136</v>
      </c>
      <c r="AF144">
        <f t="shared" si="47"/>
        <v>7113.0331501221262</v>
      </c>
      <c r="AG144">
        <f t="shared" si="48"/>
        <v>2.5647783986172055</v>
      </c>
    </row>
    <row r="145" spans="19:33" x14ac:dyDescent="0.35">
      <c r="S145">
        <f t="shared" si="51"/>
        <v>6</v>
      </c>
      <c r="T145">
        <f t="shared" si="52"/>
        <v>6</v>
      </c>
      <c r="U145">
        <f t="shared" si="41"/>
        <v>126</v>
      </c>
      <c r="V145">
        <f>($T$12*'10-day-rainfall'!X132+$T$13*'10-day-rainfall'!Y132+$T$14*'10-day-rainfall'!Z132+$T$15*'10-day-rainfall'!AA132)/12</f>
        <v>6.8219279878968893</v>
      </c>
      <c r="Y145">
        <f t="shared" si="53"/>
        <v>100.04417154594148</v>
      </c>
      <c r="Z145">
        <f t="shared" si="54"/>
        <v>4.8251949321570367</v>
      </c>
      <c r="AA145">
        <f t="shared" si="42"/>
        <v>2.6826099781793387</v>
      </c>
      <c r="AB145">
        <f t="shared" si="43"/>
        <v>7113.0331501227829</v>
      </c>
      <c r="AC145">
        <f t="shared" si="44"/>
        <v>10969.686067282639</v>
      </c>
      <c r="AD145">
        <f t="shared" si="45"/>
        <v>100.07300056853941</v>
      </c>
      <c r="AE145">
        <f t="shared" si="46"/>
        <v>2.7112870755654583</v>
      </c>
      <c r="AF145">
        <f t="shared" si="47"/>
        <v>14723.101433852466</v>
      </c>
      <c r="AG145">
        <f t="shared" si="48"/>
        <v>2.5915264360643344</v>
      </c>
    </row>
    <row r="146" spans="19:33" x14ac:dyDescent="0.35">
      <c r="S146">
        <f t="shared" si="51"/>
        <v>6</v>
      </c>
      <c r="T146">
        <f t="shared" si="52"/>
        <v>7</v>
      </c>
      <c r="U146">
        <f t="shared" si="41"/>
        <v>127</v>
      </c>
      <c r="V146">
        <f>($T$12*'10-day-rainfall'!X133+$T$13*'10-day-rainfall'!Y133+$T$14*'10-day-rainfall'!Z133+$T$15*'10-day-rainfall'!AA133)/12</f>
        <v>7.2207044285710245</v>
      </c>
      <c r="Y146">
        <f t="shared" si="53"/>
        <v>100.09801015143634</v>
      </c>
      <c r="Z146">
        <f t="shared" si="54"/>
        <v>5.6989780736993083</v>
      </c>
      <c r="AA146">
        <f t="shared" si="42"/>
        <v>2.7249031907971699</v>
      </c>
      <c r="AB146">
        <f t="shared" si="43"/>
        <v>14723.101433852669</v>
      </c>
      <c r="AC146">
        <f t="shared" si="44"/>
        <v>20076.436223076518</v>
      </c>
      <c r="AD146">
        <f t="shared" si="45"/>
        <v>100.13367768950656</v>
      </c>
      <c r="AE146">
        <f t="shared" si="46"/>
        <v>2.7443160746019144</v>
      </c>
      <c r="AF146">
        <f t="shared" si="47"/>
        <v>25359.884630603286</v>
      </c>
      <c r="AG146">
        <f t="shared" si="48"/>
        <v>2.6206591365071783</v>
      </c>
    </row>
    <row r="147" spans="19:33" x14ac:dyDescent="0.35">
      <c r="S147">
        <f t="shared" si="51"/>
        <v>6</v>
      </c>
      <c r="T147">
        <f t="shared" si="52"/>
        <v>8</v>
      </c>
      <c r="U147">
        <f t="shared" si="41"/>
        <v>128</v>
      </c>
      <c r="V147">
        <f>($T$12*'10-day-rainfall'!X134+$T$13*'10-day-rainfall'!Y134+$T$14*'10-day-rainfall'!Z134+$T$15*'10-day-rainfall'!AA134)/12</f>
        <v>7.6916943520172483</v>
      </c>
      <c r="Y147">
        <f t="shared" si="53"/>
        <v>100.16874996196459</v>
      </c>
      <c r="Z147">
        <f t="shared" si="54"/>
        <v>6.6956084688055846</v>
      </c>
      <c r="AA147">
        <f t="shared" si="42"/>
        <v>2.7631102529149603</v>
      </c>
      <c r="AB147">
        <f t="shared" si="43"/>
        <v>25359.884630603148</v>
      </c>
      <c r="AC147">
        <f t="shared" si="44"/>
        <v>32438.381419206271</v>
      </c>
      <c r="AD147">
        <f t="shared" si="45"/>
        <v>100.21572401813573</v>
      </c>
      <c r="AE147">
        <f t="shared" si="46"/>
        <v>2.7882518156201113</v>
      </c>
      <c r="AF147">
        <f t="shared" si="47"/>
        <v>39426.368582070849</v>
      </c>
      <c r="AG147">
        <f t="shared" si="48"/>
        <v>2.6585145417526346</v>
      </c>
    </row>
    <row r="148" spans="19:33" x14ac:dyDescent="0.35">
      <c r="S148">
        <f t="shared" si="51"/>
        <v>6</v>
      </c>
      <c r="T148">
        <f t="shared" si="52"/>
        <v>9</v>
      </c>
      <c r="U148">
        <f t="shared" si="41"/>
        <v>129</v>
      </c>
      <c r="V148">
        <f>($T$12*'10-day-rainfall'!X135+$T$13*'10-day-rainfall'!Y135+$T$14*'10-day-rainfall'!Z135+$T$15*'10-day-rainfall'!AA135)/12</f>
        <v>8.2450504238193627</v>
      </c>
      <c r="Y148">
        <f t="shared" si="53"/>
        <v>100.26193753012649</v>
      </c>
      <c r="Z148">
        <f t="shared" si="54"/>
        <v>7.8805374245376649</v>
      </c>
      <c r="AA148">
        <f t="shared" si="42"/>
        <v>2.812638696553222</v>
      </c>
      <c r="AB148">
        <f t="shared" si="43"/>
        <v>39426.368582070223</v>
      </c>
      <c r="AC148">
        <f t="shared" si="44"/>
        <v>48548.586292442218</v>
      </c>
      <c r="AD148">
        <f t="shared" si="45"/>
        <v>100.32214848424964</v>
      </c>
      <c r="AE148">
        <f t="shared" si="46"/>
        <v>2.8441689731940842</v>
      </c>
      <c r="AF148">
        <f t="shared" si="47"/>
        <v>57557.295006907108</v>
      </c>
      <c r="AG148">
        <f t="shared" si="48"/>
        <v>2.7075790634238008</v>
      </c>
    </row>
    <row r="149" spans="19:33" x14ac:dyDescent="0.35">
      <c r="S149">
        <f t="shared" si="51"/>
        <v>6</v>
      </c>
      <c r="T149">
        <f t="shared" si="52"/>
        <v>10</v>
      </c>
      <c r="U149">
        <f t="shared" ref="U149:U212" si="55">(S149-1)*24+T149</f>
        <v>130</v>
      </c>
      <c r="V149">
        <f>($T$12*'10-day-rainfall'!X136+$T$13*'10-day-rainfall'!Y136+$T$14*'10-day-rainfall'!Z136+$T$15*'10-day-rainfall'!AA136)/12</f>
        <v>8.896334508491897</v>
      </c>
      <c r="Y149">
        <f t="shared" si="53"/>
        <v>100.38146010601743</v>
      </c>
      <c r="Z149">
        <f t="shared" si="54"/>
        <v>9.3508134005316812</v>
      </c>
      <c r="AA149">
        <f t="shared" ref="AA149:AA212" si="56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2.8749193800654846</v>
      </c>
      <c r="AB149">
        <f t="shared" ref="AB149:AB212" si="57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57557.295006907836</v>
      </c>
      <c r="AC149">
        <f t="shared" ref="AC149:AC212" si="58">MAX(0,AB149+(Z149-AA149)*1800)</f>
        <v>69213.904243746991</v>
      </c>
      <c r="AD149">
        <f t="shared" ref="AD149:AD212" si="59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100.45794081530548</v>
      </c>
      <c r="AE149">
        <f t="shared" ref="AE149:AE212" si="60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2.9140467789145306</v>
      </c>
      <c r="AF149">
        <f t="shared" ref="AF149:AF212" si="61">MAX(0,AB149+(Z149-AE149)*3600)</f>
        <v>80729.654844729579</v>
      </c>
      <c r="AG149">
        <f t="shared" ref="AG149:AG212" si="62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2.7692636143733353</v>
      </c>
    </row>
    <row r="150" spans="19:33" x14ac:dyDescent="0.35">
      <c r="S150">
        <f t="shared" si="51"/>
        <v>6</v>
      </c>
      <c r="T150">
        <f t="shared" si="52"/>
        <v>11</v>
      </c>
      <c r="U150">
        <f t="shared" si="55"/>
        <v>131</v>
      </c>
      <c r="V150">
        <f>($T$12*'10-day-rainfall'!X137+$T$13*'10-day-rainfall'!Y137+$T$14*'10-day-rainfall'!Z137+$T$15*'10-day-rainfall'!AA137)/12</f>
        <v>9.6691290044036062</v>
      </c>
      <c r="Y150">
        <f t="shared" si="53"/>
        <v>100.53322970017028</v>
      </c>
      <c r="Z150">
        <f t="shared" si="54"/>
        <v>11.323050576427848</v>
      </c>
      <c r="AA150">
        <f t="shared" si="56"/>
        <v>2.9520534029738088</v>
      </c>
      <c r="AB150">
        <f t="shared" si="57"/>
        <v>80729.654844729332</v>
      </c>
      <c r="AC150">
        <f t="shared" si="58"/>
        <v>95797.449756946604</v>
      </c>
      <c r="AD150">
        <f t="shared" si="59"/>
        <v>100.6313110409681</v>
      </c>
      <c r="AE150">
        <f t="shared" si="60"/>
        <v>3.0007805222271515</v>
      </c>
      <c r="AF150">
        <f t="shared" si="61"/>
        <v>110689.82703985184</v>
      </c>
      <c r="AG150">
        <f t="shared" si="62"/>
        <v>2.8456388180944372</v>
      </c>
    </row>
    <row r="151" spans="19:33" x14ac:dyDescent="0.35">
      <c r="S151">
        <f t="shared" si="51"/>
        <v>6</v>
      </c>
      <c r="T151">
        <f t="shared" si="52"/>
        <v>12</v>
      </c>
      <c r="U151">
        <f t="shared" si="55"/>
        <v>132</v>
      </c>
      <c r="V151">
        <f>($T$12*'10-day-rainfall'!X138+$T$13*'10-day-rainfall'!Y138+$T$14*'10-day-rainfall'!Z138+$T$15*'10-day-rainfall'!AA138)/12</f>
        <v>10.604918308240618</v>
      </c>
      <c r="Y151">
        <f t="shared" si="53"/>
        <v>100.72782555965799</v>
      </c>
      <c r="Z151">
        <f t="shared" si="54"/>
        <v>14.130279933157759</v>
      </c>
      <c r="AA151">
        <f t="shared" si="56"/>
        <v>3.0479873183696249</v>
      </c>
      <c r="AB151">
        <f t="shared" si="57"/>
        <v>110689.82703985163</v>
      </c>
      <c r="AC151">
        <f t="shared" si="58"/>
        <v>130637.95374647027</v>
      </c>
      <c r="AD151">
        <f t="shared" si="59"/>
        <v>100.85645045914076</v>
      </c>
      <c r="AE151">
        <f t="shared" si="60"/>
        <v>3.109810092787757</v>
      </c>
      <c r="AF151">
        <f t="shared" si="61"/>
        <v>150363.51846518365</v>
      </c>
      <c r="AG151">
        <f t="shared" si="62"/>
        <v>2.9405967214054476</v>
      </c>
    </row>
    <row r="152" spans="19:33" x14ac:dyDescent="0.35">
      <c r="S152">
        <f t="shared" si="51"/>
        <v>6</v>
      </c>
      <c r="T152">
        <f t="shared" si="52"/>
        <v>13</v>
      </c>
      <c r="U152">
        <f t="shared" si="55"/>
        <v>133</v>
      </c>
      <c r="V152">
        <f>($T$12*'10-day-rainfall'!X139+$T$13*'10-day-rainfall'!Y139+$T$14*'10-day-rainfall'!Z139+$T$15*'10-day-rainfall'!AA139)/12</f>
        <v>11.772710038253656</v>
      </c>
      <c r="Y152">
        <f t="shared" si="53"/>
        <v>100.98286256893796</v>
      </c>
      <c r="Z152">
        <f t="shared" si="54"/>
        <v>18.488428184969106</v>
      </c>
      <c r="AA152">
        <f t="shared" si="56"/>
        <v>3.1693408155692415</v>
      </c>
      <c r="AB152">
        <f t="shared" si="57"/>
        <v>150363.5184651826</v>
      </c>
      <c r="AC152">
        <f t="shared" si="58"/>
        <v>177937.87573010236</v>
      </c>
      <c r="AD152">
        <f t="shared" si="59"/>
        <v>101.15837372146756</v>
      </c>
      <c r="AE152">
        <f t="shared" si="60"/>
        <v>3.2502142947043868</v>
      </c>
      <c r="AF152">
        <f t="shared" si="61"/>
        <v>205221.08847013558</v>
      </c>
      <c r="AG152">
        <f t="shared" si="62"/>
        <v>3.0606660484971524</v>
      </c>
    </row>
    <row r="153" spans="19:33" x14ac:dyDescent="0.35">
      <c r="S153">
        <f t="shared" si="51"/>
        <v>6</v>
      </c>
      <c r="T153">
        <f t="shared" si="52"/>
        <v>14</v>
      </c>
      <c r="U153">
        <f t="shared" si="55"/>
        <v>134</v>
      </c>
      <c r="V153">
        <f>($T$12*'10-day-rainfall'!X140+$T$13*'10-day-rainfall'!Y140+$T$14*'10-day-rainfall'!Z140+$T$15*'10-day-rainfall'!AA140)/12</f>
        <v>13.300679309738706</v>
      </c>
      <c r="Y153">
        <f t="shared" si="53"/>
        <v>101.33060264628759</v>
      </c>
      <c r="Z153">
        <f t="shared" si="54"/>
        <v>26.807598885392192</v>
      </c>
      <c r="AA153">
        <f t="shared" si="56"/>
        <v>3.3275910894957055</v>
      </c>
      <c r="AB153">
        <f t="shared" si="57"/>
        <v>205221.08847013579</v>
      </c>
      <c r="AC153">
        <f t="shared" si="58"/>
        <v>247485.10250274948</v>
      </c>
      <c r="AD153">
        <f t="shared" si="59"/>
        <v>101.59474670016226</v>
      </c>
      <c r="AE153">
        <f t="shared" si="60"/>
        <v>3.4428682685018011</v>
      </c>
      <c r="AF153">
        <f t="shared" si="61"/>
        <v>289334.11869094119</v>
      </c>
      <c r="AG153">
        <f t="shared" si="62"/>
        <v>3.2171560439452498</v>
      </c>
    </row>
    <row r="154" spans="19:33" x14ac:dyDescent="0.35">
      <c r="S154">
        <f t="shared" si="51"/>
        <v>6</v>
      </c>
      <c r="T154">
        <f t="shared" si="52"/>
        <v>15</v>
      </c>
      <c r="U154">
        <f t="shared" si="55"/>
        <v>135</v>
      </c>
      <c r="V154">
        <f>($T$12*'10-day-rainfall'!X141+$T$13*'10-day-rainfall'!Y141+$T$14*'10-day-rainfall'!Z141+$T$15*'10-day-rainfall'!AA141)/12</f>
        <v>15.516183349853764</v>
      </c>
      <c r="Y154">
        <f t="shared" si="53"/>
        <v>101.853223470657</v>
      </c>
      <c r="Z154">
        <f t="shared" si="54"/>
        <v>83.472505329646111</v>
      </c>
      <c r="AA154">
        <f t="shared" si="56"/>
        <v>3.5520570936506743</v>
      </c>
      <c r="AB154">
        <f t="shared" si="57"/>
        <v>289334.11869094148</v>
      </c>
      <c r="AC154">
        <f t="shared" si="58"/>
        <v>433190.92551573331</v>
      </c>
      <c r="AD154">
        <f t="shared" si="59"/>
        <v>102.7194271766847</v>
      </c>
      <c r="AE154">
        <f t="shared" si="60"/>
        <v>3.8955846596409738</v>
      </c>
      <c r="AF154">
        <f t="shared" si="61"/>
        <v>575811.03310295998</v>
      </c>
      <c r="AG154">
        <f t="shared" si="62"/>
        <v>3.4389562659268553</v>
      </c>
    </row>
    <row r="155" spans="19:33" x14ac:dyDescent="0.35">
      <c r="S155">
        <f t="shared" si="51"/>
        <v>6</v>
      </c>
      <c r="T155">
        <f t="shared" si="52"/>
        <v>16</v>
      </c>
      <c r="U155">
        <f t="shared" si="55"/>
        <v>136</v>
      </c>
      <c r="V155">
        <f>($T$12*'10-day-rainfall'!X142+$T$13*'10-day-rainfall'!Y142+$T$14*'10-day-rainfall'!Z142+$T$15*'10-day-rainfall'!AA142)/12</f>
        <v>22.414737509328649</v>
      </c>
      <c r="Y155">
        <f t="shared" si="53"/>
        <v>103.54661341685402</v>
      </c>
      <c r="Z155">
        <f t="shared" si="54"/>
        <v>42.317554783228836</v>
      </c>
      <c r="AA155">
        <f t="shared" si="56"/>
        <v>4.1974589337254198</v>
      </c>
      <c r="AB155">
        <f t="shared" si="57"/>
        <v>575811.03310295986</v>
      </c>
      <c r="AC155">
        <f t="shared" si="58"/>
        <v>644427.205632066</v>
      </c>
      <c r="AD155">
        <f t="shared" si="59"/>
        <v>103.93424276647869</v>
      </c>
      <c r="AE155">
        <f t="shared" si="60"/>
        <v>4.3317116582461885</v>
      </c>
      <c r="AF155">
        <f t="shared" si="61"/>
        <v>712560.06835289742</v>
      </c>
      <c r="AG155">
        <f t="shared" si="62"/>
        <v>4.0755537270855235</v>
      </c>
    </row>
    <row r="156" spans="19:33" x14ac:dyDescent="0.35">
      <c r="S156">
        <f t="shared" si="51"/>
        <v>6</v>
      </c>
      <c r="T156">
        <f t="shared" si="52"/>
        <v>17</v>
      </c>
      <c r="U156">
        <f t="shared" si="55"/>
        <v>137</v>
      </c>
      <c r="V156">
        <f>($T$12*'10-day-rainfall'!X143+$T$13*'10-day-rainfall'!Y143+$T$14*'10-day-rainfall'!Z143+$T$15*'10-day-rainfall'!AA143)/12</f>
        <v>25.912056086454999</v>
      </c>
      <c r="Y156">
        <f t="shared" si="53"/>
        <v>104.31287174632898</v>
      </c>
      <c r="Z156">
        <f t="shared" si="54"/>
        <v>17.270182216646379</v>
      </c>
      <c r="AA156">
        <f t="shared" si="56"/>
        <v>4.4589638947000658</v>
      </c>
      <c r="AB156">
        <f t="shared" si="57"/>
        <v>712560.0683528973</v>
      </c>
      <c r="AC156">
        <f t="shared" si="58"/>
        <v>735620.26133240061</v>
      </c>
      <c r="AD156">
        <f t="shared" si="59"/>
        <v>104.43963127786461</v>
      </c>
      <c r="AE156">
        <f t="shared" si="60"/>
        <v>4.5007549246361638</v>
      </c>
      <c r="AF156">
        <f t="shared" si="61"/>
        <v>758530.00660413411</v>
      </c>
      <c r="AG156">
        <f t="shared" si="62"/>
        <v>4.3329909664826216</v>
      </c>
    </row>
    <row r="157" spans="19:33" x14ac:dyDescent="0.35">
      <c r="S157">
        <f t="shared" si="51"/>
        <v>6</v>
      </c>
      <c r="T157">
        <f t="shared" si="52"/>
        <v>18</v>
      </c>
      <c r="U157">
        <f t="shared" si="55"/>
        <v>138</v>
      </c>
      <c r="V157">
        <f>($T$12*'10-day-rainfall'!X144+$T$13*'10-day-rainfall'!Y144+$T$14*'10-day-rainfall'!Z144+$T$15*'10-day-rainfall'!AA144)/12</f>
        <v>27.3393438729547</v>
      </c>
      <c r="Y157">
        <f t="shared" si="53"/>
        <v>104.56493754139552</v>
      </c>
      <c r="Z157">
        <f t="shared" si="54"/>
        <v>11.518448723370845</v>
      </c>
      <c r="AA157">
        <f t="shared" si="56"/>
        <v>4.5417157982383749</v>
      </c>
      <c r="AB157">
        <f t="shared" si="57"/>
        <v>758530.00660413282</v>
      </c>
      <c r="AC157">
        <f t="shared" si="58"/>
        <v>771088.12586937123</v>
      </c>
      <c r="AD157">
        <f t="shared" si="59"/>
        <v>104.63334127542213</v>
      </c>
      <c r="AE157">
        <f t="shared" si="60"/>
        <v>4.5639199166068529</v>
      </c>
      <c r="AF157">
        <f t="shared" si="61"/>
        <v>783566.3103084832</v>
      </c>
      <c r="AG157">
        <f t="shared" si="62"/>
        <v>4.41439334767042</v>
      </c>
    </row>
    <row r="158" spans="19:33" x14ac:dyDescent="0.35">
      <c r="S158">
        <f t="shared" si="51"/>
        <v>6</v>
      </c>
      <c r="T158">
        <f t="shared" si="52"/>
        <v>19</v>
      </c>
      <c r="U158">
        <f t="shared" si="55"/>
        <v>139</v>
      </c>
      <c r="V158">
        <f>($T$12*'10-day-rainfall'!X145+$T$13*'10-day-rainfall'!Y145+$T$14*'10-day-rainfall'!Z145+$T$15*'10-day-rainfall'!AA145)/12</f>
        <v>28.291281783977084</v>
      </c>
      <c r="Y158">
        <f t="shared" si="53"/>
        <v>104.70109295443683</v>
      </c>
      <c r="Z158">
        <f t="shared" si="54"/>
        <v>8.5326580059349002</v>
      </c>
      <c r="AA158">
        <f t="shared" si="56"/>
        <v>4.5857953878333095</v>
      </c>
      <c r="AB158">
        <f t="shared" si="57"/>
        <v>783566.31030848296</v>
      </c>
      <c r="AC158">
        <f t="shared" si="58"/>
        <v>790670.66302106588</v>
      </c>
      <c r="AD158">
        <f t="shared" si="59"/>
        <v>104.73958015317848</v>
      </c>
      <c r="AE158">
        <f t="shared" si="60"/>
        <v>4.5981758788862246</v>
      </c>
      <c r="AF158">
        <f t="shared" si="61"/>
        <v>797730.44596585818</v>
      </c>
      <c r="AG158">
        <f t="shared" si="62"/>
        <v>4.4577416184798313</v>
      </c>
    </row>
    <row r="159" spans="19:33" x14ac:dyDescent="0.35">
      <c r="S159">
        <f t="shared" si="51"/>
        <v>6</v>
      </c>
      <c r="T159">
        <f t="shared" si="52"/>
        <v>20</v>
      </c>
      <c r="U159">
        <f t="shared" si="55"/>
        <v>140</v>
      </c>
      <c r="V159">
        <f>($T$12*'10-day-rainfall'!X146+$T$13*'10-day-rainfall'!Y146+$T$14*'10-day-rainfall'!Z146+$T$15*'10-day-rainfall'!AA146)/12</f>
        <v>28.996460131575009</v>
      </c>
      <c r="Y159">
        <f t="shared" si="53"/>
        <v>104.77778014665655</v>
      </c>
      <c r="Z159">
        <f t="shared" si="54"/>
        <v>6.6670333790911984</v>
      </c>
      <c r="AA159">
        <f t="shared" si="56"/>
        <v>4.6104395920783992</v>
      </c>
      <c r="AB159">
        <f t="shared" si="57"/>
        <v>797730.44596585748</v>
      </c>
      <c r="AC159">
        <f t="shared" si="58"/>
        <v>801432.31478248048</v>
      </c>
      <c r="AD159">
        <f t="shared" si="59"/>
        <v>104.79779811018936</v>
      </c>
      <c r="AE159">
        <f t="shared" si="60"/>
        <v>4.616859552934149</v>
      </c>
      <c r="AF159">
        <f t="shared" si="61"/>
        <v>805111.07174002286</v>
      </c>
      <c r="AG159">
        <f t="shared" si="62"/>
        <v>4.4819731980915023</v>
      </c>
    </row>
    <row r="160" spans="19:33" x14ac:dyDescent="0.35">
      <c r="S160">
        <f t="shared" si="51"/>
        <v>6</v>
      </c>
      <c r="T160">
        <f t="shared" si="52"/>
        <v>21</v>
      </c>
      <c r="U160">
        <f t="shared" si="55"/>
        <v>141</v>
      </c>
      <c r="V160">
        <f>($T$12*'10-day-rainfall'!X147+$T$13*'10-day-rainfall'!Y147+$T$14*'10-day-rainfall'!Z147+$T$15*'10-day-rainfall'!AA147)/12</f>
        <v>29.547454625714778</v>
      </c>
      <c r="Y160">
        <f t="shared" si="53"/>
        <v>104.81763783954162</v>
      </c>
      <c r="Z160">
        <f t="shared" si="54"/>
        <v>5.3880302200241585</v>
      </c>
      <c r="AA160">
        <f t="shared" si="56"/>
        <v>4.6231944200611563</v>
      </c>
      <c r="AB160">
        <f t="shared" si="57"/>
        <v>805111.07174002402</v>
      </c>
      <c r="AC160">
        <f t="shared" si="58"/>
        <v>806487.77617995744</v>
      </c>
      <c r="AD160">
        <f t="shared" si="59"/>
        <v>104.82506247884275</v>
      </c>
      <c r="AE160">
        <f t="shared" si="60"/>
        <v>4.6255651229373678</v>
      </c>
      <c r="AF160">
        <f t="shared" si="61"/>
        <v>807855.94608953642</v>
      </c>
      <c r="AG160">
        <f t="shared" si="62"/>
        <v>4.4945133502308021</v>
      </c>
    </row>
    <row r="161" spans="19:33" x14ac:dyDescent="0.35">
      <c r="S161">
        <f t="shared" si="51"/>
        <v>6</v>
      </c>
      <c r="T161">
        <f t="shared" si="52"/>
        <v>22</v>
      </c>
      <c r="U161">
        <f t="shared" si="55"/>
        <v>142</v>
      </c>
      <c r="V161">
        <f>($T$12*'10-day-rainfall'!X148+$T$13*'10-day-rainfall'!Y148+$T$14*'10-day-rainfall'!Z148+$T$15*'10-day-rainfall'!AA148)/12</f>
        <v>29.992746379435783</v>
      </c>
      <c r="Y161">
        <f t="shared" si="53"/>
        <v>104.83244109097376</v>
      </c>
      <c r="Z161">
        <f t="shared" si="54"/>
        <v>4.4595406652571024</v>
      </c>
      <c r="AA161">
        <f t="shared" si="56"/>
        <v>4.6279211292417752</v>
      </c>
      <c r="AB161">
        <f t="shared" si="57"/>
        <v>807855.94608953618</v>
      </c>
      <c r="AC161">
        <f t="shared" si="58"/>
        <v>807552.86125436379</v>
      </c>
      <c r="AD161">
        <f t="shared" si="59"/>
        <v>104.83080653855021</v>
      </c>
      <c r="AE161">
        <f t="shared" si="60"/>
        <v>4.627399213230146</v>
      </c>
      <c r="AF161">
        <f t="shared" si="61"/>
        <v>807251.65531683317</v>
      </c>
      <c r="AG161">
        <f t="shared" si="62"/>
        <v>4.499160285938884</v>
      </c>
    </row>
    <row r="162" spans="19:33" x14ac:dyDescent="0.35">
      <c r="S162">
        <f t="shared" si="51"/>
        <v>6</v>
      </c>
      <c r="T162">
        <f t="shared" si="52"/>
        <v>23</v>
      </c>
      <c r="U162">
        <f t="shared" si="55"/>
        <v>143</v>
      </c>
      <c r="V162">
        <f>($T$12*'10-day-rainfall'!X149+$T$13*'10-day-rainfall'!Y149+$T$14*'10-day-rainfall'!Z149+$T$15*'10-day-rainfall'!AA149)/12</f>
        <v>30.361303459209097</v>
      </c>
      <c r="Y162">
        <f t="shared" si="53"/>
        <v>104.82918211912026</v>
      </c>
      <c r="Z162">
        <f t="shared" si="54"/>
        <v>3.7583234093373816</v>
      </c>
      <c r="AA162">
        <f t="shared" si="56"/>
        <v>4.626880532704595</v>
      </c>
      <c r="AB162">
        <f t="shared" si="57"/>
        <v>807251.65531683294</v>
      </c>
      <c r="AC162">
        <f t="shared" si="58"/>
        <v>805688.25249477196</v>
      </c>
      <c r="AD162">
        <f t="shared" si="59"/>
        <v>104.82075060564542</v>
      </c>
      <c r="AE162">
        <f t="shared" si="60"/>
        <v>4.6241883327963</v>
      </c>
      <c r="AF162">
        <f t="shared" si="61"/>
        <v>804134.54159238085</v>
      </c>
      <c r="AG162">
        <f t="shared" si="62"/>
        <v>4.4981372517259564</v>
      </c>
    </row>
    <row r="163" spans="19:33" x14ac:dyDescent="0.35">
      <c r="S163">
        <f t="shared" si="51"/>
        <v>6</v>
      </c>
      <c r="T163">
        <f t="shared" si="52"/>
        <v>24</v>
      </c>
      <c r="U163">
        <f t="shared" si="55"/>
        <v>144</v>
      </c>
      <c r="V163">
        <f>($T$12*'10-day-rainfall'!X150+$T$13*'10-day-rainfall'!Y150+$T$14*'10-day-rainfall'!Z150+$T$15*'10-day-rainfall'!AA150)/12</f>
        <v>30.671908699650203</v>
      </c>
      <c r="Y163">
        <f t="shared" si="53"/>
        <v>104.81237136120203</v>
      </c>
      <c r="Z163">
        <f t="shared" si="54"/>
        <v>0</v>
      </c>
      <c r="AA163">
        <f t="shared" si="56"/>
        <v>4.6215128224992021</v>
      </c>
      <c r="AB163">
        <f t="shared" si="57"/>
        <v>804134.54159238201</v>
      </c>
      <c r="AC163">
        <f t="shared" si="58"/>
        <v>795815.8185118835</v>
      </c>
      <c r="AD163">
        <f t="shared" si="59"/>
        <v>104.76742023094431</v>
      </c>
      <c r="AE163">
        <f t="shared" si="60"/>
        <v>4.6071136481862105</v>
      </c>
      <c r="AF163">
        <f t="shared" si="61"/>
        <v>787548.93245891167</v>
      </c>
      <c r="AG163">
        <f t="shared" si="62"/>
        <v>4.4928601332761167</v>
      </c>
    </row>
    <row r="164" spans="19:33" x14ac:dyDescent="0.35">
      <c r="S164">
        <f t="shared" si="51"/>
        <v>7</v>
      </c>
      <c r="T164">
        <f t="shared" si="52"/>
        <v>1</v>
      </c>
      <c r="U164">
        <f t="shared" si="55"/>
        <v>145</v>
      </c>
      <c r="V164">
        <f>($T$12*'10-day-rainfall'!X151+$T$13*'10-day-rainfall'!Y151+$T$14*'10-day-rainfall'!Z151+$T$15*'10-day-rainfall'!AA151)/12</f>
        <v>30.671908699650203</v>
      </c>
      <c r="Y164">
        <f t="shared" si="53"/>
        <v>104.72268868667771</v>
      </c>
      <c r="Z164">
        <f t="shared" si="54"/>
        <v>0</v>
      </c>
      <c r="AA164">
        <f t="shared" si="56"/>
        <v>4.5927530481027707</v>
      </c>
      <c r="AB164">
        <f t="shared" si="57"/>
        <v>787548.93245891202</v>
      </c>
      <c r="AC164">
        <f t="shared" si="58"/>
        <v>779281.97697232699</v>
      </c>
      <c r="AD164">
        <f t="shared" si="59"/>
        <v>104.67783372218378</v>
      </c>
      <c r="AE164">
        <f t="shared" si="60"/>
        <v>4.5782871528747116</v>
      </c>
      <c r="AF164">
        <f t="shared" si="61"/>
        <v>771067.09870856302</v>
      </c>
      <c r="AG164">
        <f t="shared" si="62"/>
        <v>4.4645831504793732</v>
      </c>
    </row>
    <row r="165" spans="19:33" x14ac:dyDescent="0.35">
      <c r="S165">
        <f t="shared" si="51"/>
        <v>7</v>
      </c>
      <c r="T165">
        <f t="shared" si="52"/>
        <v>2</v>
      </c>
      <c r="U165">
        <f t="shared" si="55"/>
        <v>146</v>
      </c>
      <c r="V165">
        <f>($T$12*'10-day-rainfall'!X152+$T$13*'10-day-rainfall'!Y152+$T$14*'10-day-rainfall'!Z152+$T$15*'10-day-rainfall'!AA152)/12</f>
        <v>30.671908699650203</v>
      </c>
      <c r="Y165">
        <f t="shared" si="53"/>
        <v>104.63322674104919</v>
      </c>
      <c r="Z165">
        <f t="shared" si="54"/>
        <v>0</v>
      </c>
      <c r="AA165">
        <f t="shared" si="56"/>
        <v>4.5638827383035006</v>
      </c>
      <c r="AB165">
        <f t="shared" si="57"/>
        <v>771067.09870856267</v>
      </c>
      <c r="AC165">
        <f t="shared" si="58"/>
        <v>762852.10977961635</v>
      </c>
      <c r="AD165">
        <f t="shared" si="59"/>
        <v>104.58847991982074</v>
      </c>
      <c r="AE165">
        <f t="shared" si="60"/>
        <v>4.549357745928333</v>
      </c>
      <c r="AF165">
        <f t="shared" si="61"/>
        <v>754689.41082322062</v>
      </c>
      <c r="AG165">
        <f t="shared" si="62"/>
        <v>4.4361937216281913</v>
      </c>
    </row>
    <row r="166" spans="19:33" x14ac:dyDescent="0.35">
      <c r="S166">
        <f t="shared" si="51"/>
        <v>7</v>
      </c>
      <c r="T166">
        <f t="shared" si="52"/>
        <v>3</v>
      </c>
      <c r="U166">
        <f t="shared" si="55"/>
        <v>147</v>
      </c>
      <c r="V166">
        <f>($T$12*'10-day-rainfall'!X153+$T$13*'10-day-rainfall'!Y153+$T$14*'10-day-rainfall'!Z153+$T$15*'10-day-rainfall'!AA153)/12</f>
        <v>30.671908699650203</v>
      </c>
      <c r="Y166">
        <f t="shared" si="53"/>
        <v>104.54397462430782</v>
      </c>
      <c r="Z166">
        <f t="shared" si="54"/>
        <v>0</v>
      </c>
      <c r="AA166">
        <f t="shared" si="56"/>
        <v>4.5348873386857518</v>
      </c>
      <c r="AB166">
        <f t="shared" si="57"/>
        <v>754689.41082322143</v>
      </c>
      <c r="AC166">
        <f t="shared" si="58"/>
        <v>746526.61361358711</v>
      </c>
      <c r="AD166">
        <f t="shared" si="59"/>
        <v>104.49936380360813</v>
      </c>
      <c r="AE166">
        <f t="shared" si="60"/>
        <v>4.5203249280432747</v>
      </c>
      <c r="AF166">
        <f t="shared" si="61"/>
        <v>738416.24108226562</v>
      </c>
      <c r="AG166">
        <f t="shared" si="62"/>
        <v>4.4076773224227921</v>
      </c>
    </row>
    <row r="167" spans="19:33" x14ac:dyDescent="0.35">
      <c r="S167">
        <f t="shared" si="51"/>
        <v>7</v>
      </c>
      <c r="T167">
        <f t="shared" si="52"/>
        <v>4</v>
      </c>
      <c r="U167">
        <f t="shared" si="55"/>
        <v>148</v>
      </c>
      <c r="V167">
        <f>($T$12*'10-day-rainfall'!X154+$T$13*'10-day-rainfall'!Y154+$T$14*'10-day-rainfall'!Z154+$T$15*'10-day-rainfall'!AA154)/12</f>
        <v>30.671908699650203</v>
      </c>
      <c r="Y167">
        <f t="shared" si="53"/>
        <v>104.4549627604745</v>
      </c>
      <c r="Z167">
        <f t="shared" si="54"/>
        <v>0</v>
      </c>
      <c r="AA167">
        <f t="shared" si="56"/>
        <v>4.5057881374618978</v>
      </c>
      <c r="AB167">
        <f t="shared" si="57"/>
        <v>738416.24108226574</v>
      </c>
      <c r="AC167">
        <f t="shared" si="58"/>
        <v>730305.82243483432</v>
      </c>
      <c r="AD167">
        <f t="shared" si="59"/>
        <v>104.4104900698343</v>
      </c>
      <c r="AE167">
        <f t="shared" si="60"/>
        <v>4.4911880806623872</v>
      </c>
      <c r="AF167">
        <f t="shared" si="61"/>
        <v>722247.96399188112</v>
      </c>
      <c r="AG167">
        <f t="shared" si="62"/>
        <v>4.3790551366033519</v>
      </c>
    </row>
    <row r="168" spans="19:33" x14ac:dyDescent="0.35">
      <c r="S168">
        <f t="shared" si="51"/>
        <v>7</v>
      </c>
      <c r="T168">
        <f t="shared" si="52"/>
        <v>5</v>
      </c>
      <c r="U168">
        <f t="shared" si="55"/>
        <v>149</v>
      </c>
      <c r="V168">
        <f>($T$12*'10-day-rainfall'!X155+$T$13*'10-day-rainfall'!Y155+$T$14*'10-day-rainfall'!Z155+$T$15*'10-day-rainfall'!AA155)/12</f>
        <v>30.671908699650203</v>
      </c>
      <c r="Y168">
        <f t="shared" si="53"/>
        <v>104.36619610594687</v>
      </c>
      <c r="Z168">
        <f t="shared" si="54"/>
        <v>0</v>
      </c>
      <c r="AA168">
        <f t="shared" si="56"/>
        <v>4.4765845892513676</v>
      </c>
      <c r="AB168">
        <f t="shared" si="57"/>
        <v>722247.96399188065</v>
      </c>
      <c r="AC168">
        <f t="shared" si="58"/>
        <v>714190.11173122819</v>
      </c>
      <c r="AD168">
        <f t="shared" si="59"/>
        <v>104.32186369989782</v>
      </c>
      <c r="AE168">
        <f t="shared" si="60"/>
        <v>4.4619466500412042</v>
      </c>
      <c r="AF168">
        <f t="shared" si="61"/>
        <v>706184.9560517323</v>
      </c>
      <c r="AG168">
        <f t="shared" si="62"/>
        <v>4.3503265973498468</v>
      </c>
    </row>
    <row r="169" spans="19:33" x14ac:dyDescent="0.35">
      <c r="S169">
        <f t="shared" si="51"/>
        <v>7</v>
      </c>
      <c r="T169">
        <f t="shared" si="52"/>
        <v>6</v>
      </c>
      <c r="U169">
        <f t="shared" si="55"/>
        <v>150</v>
      </c>
      <c r="V169">
        <f>($T$12*'10-day-rainfall'!X156+$T$13*'10-day-rainfall'!Y156+$T$14*'10-day-rainfall'!Z156+$T$15*'10-day-rainfall'!AA156)/12</f>
        <v>30.671908699650203</v>
      </c>
      <c r="Y169">
        <f t="shared" si="53"/>
        <v>104.27767968829443</v>
      </c>
      <c r="Z169">
        <f t="shared" si="54"/>
        <v>0</v>
      </c>
      <c r="AA169">
        <f t="shared" si="56"/>
        <v>4.4472761446535234</v>
      </c>
      <c r="AB169">
        <f t="shared" si="57"/>
        <v>706184.95605173241</v>
      </c>
      <c r="AC169">
        <f t="shared" si="58"/>
        <v>698179.8589913561</v>
      </c>
      <c r="AD169">
        <f t="shared" si="59"/>
        <v>104.23346449473885</v>
      </c>
      <c r="AE169">
        <f t="shared" si="60"/>
        <v>4.4325769047031249</v>
      </c>
      <c r="AF169">
        <f t="shared" si="61"/>
        <v>690227.67919480114</v>
      </c>
      <c r="AG169">
        <f t="shared" si="62"/>
        <v>4.3214911335813682</v>
      </c>
    </row>
    <row r="170" spans="19:33" x14ac:dyDescent="0.35">
      <c r="S170">
        <f t="shared" si="51"/>
        <v>7</v>
      </c>
      <c r="T170">
        <f t="shared" si="52"/>
        <v>7</v>
      </c>
      <c r="U170">
        <f t="shared" si="55"/>
        <v>151</v>
      </c>
      <c r="V170">
        <f>($T$12*'10-day-rainfall'!X157+$T$13*'10-day-rainfall'!Y157+$T$14*'10-day-rainfall'!Z157+$T$15*'10-day-rainfall'!AA157)/12</f>
        <v>30.671908699650203</v>
      </c>
      <c r="Y170">
        <f t="shared" si="53"/>
        <v>104.18941906939115</v>
      </c>
      <c r="Z170">
        <f t="shared" si="54"/>
        <v>0</v>
      </c>
      <c r="AA170">
        <f t="shared" si="56"/>
        <v>4.417862404626578</v>
      </c>
      <c r="AB170">
        <f t="shared" si="57"/>
        <v>690227.67919480079</v>
      </c>
      <c r="AC170">
        <f t="shared" si="58"/>
        <v>682275.52686647291</v>
      </c>
      <c r="AD170">
        <f t="shared" si="59"/>
        <v>104.1453177788657</v>
      </c>
      <c r="AE170">
        <f t="shared" si="60"/>
        <v>4.4030959050927487</v>
      </c>
      <c r="AF170">
        <f t="shared" si="61"/>
        <v>674376.53393646691</v>
      </c>
      <c r="AG170">
        <f t="shared" si="62"/>
        <v>4.2925483218677707</v>
      </c>
    </row>
    <row r="171" spans="19:33" x14ac:dyDescent="0.35">
      <c r="S171">
        <f t="shared" si="51"/>
        <v>7</v>
      </c>
      <c r="T171">
        <f t="shared" si="52"/>
        <v>8</v>
      </c>
      <c r="U171">
        <f t="shared" si="55"/>
        <v>152</v>
      </c>
      <c r="V171">
        <f>($T$12*'10-day-rainfall'!X158+$T$13*'10-day-rainfall'!Y158+$T$14*'10-day-rainfall'!Z158+$T$15*'10-day-rainfall'!AA158)/12</f>
        <v>30.671908699650203</v>
      </c>
      <c r="Y171">
        <f t="shared" si="53"/>
        <v>104.10141953807695</v>
      </c>
      <c r="Z171">
        <f t="shared" si="54"/>
        <v>0</v>
      </c>
      <c r="AA171">
        <f t="shared" si="56"/>
        <v>4.3883428534403288</v>
      </c>
      <c r="AB171">
        <f t="shared" si="57"/>
        <v>674376.53393646644</v>
      </c>
      <c r="AC171">
        <f t="shared" si="58"/>
        <v>666477.51680027379</v>
      </c>
      <c r="AD171">
        <f t="shared" si="59"/>
        <v>104.05743514266231</v>
      </c>
      <c r="AE171">
        <f t="shared" si="60"/>
        <v>4.3735088111574996</v>
      </c>
      <c r="AF171">
        <f t="shared" si="61"/>
        <v>658631.90221629944</v>
      </c>
      <c r="AG171">
        <f t="shared" si="62"/>
        <v>4.26349762370082</v>
      </c>
    </row>
    <row r="172" spans="19:33" x14ac:dyDescent="0.35">
      <c r="S172">
        <f t="shared" si="51"/>
        <v>7</v>
      </c>
      <c r="T172">
        <f t="shared" si="52"/>
        <v>9</v>
      </c>
      <c r="U172">
        <f t="shared" si="55"/>
        <v>153</v>
      </c>
      <c r="V172">
        <f>($T$12*'10-day-rainfall'!X159+$T$13*'10-day-rainfall'!Y159+$T$14*'10-day-rainfall'!Z159+$T$15*'10-day-rainfall'!AA159)/12</f>
        <v>30.671908699650203</v>
      </c>
      <c r="Y172">
        <f t="shared" si="53"/>
        <v>104.01368634419576</v>
      </c>
      <c r="Z172">
        <f t="shared" si="54"/>
        <v>0</v>
      </c>
      <c r="AA172">
        <f t="shared" si="56"/>
        <v>4.3587169341199523</v>
      </c>
      <c r="AB172">
        <f t="shared" si="57"/>
        <v>658631.90221629944</v>
      </c>
      <c r="AC172">
        <f t="shared" si="58"/>
        <v>650786.21173488349</v>
      </c>
      <c r="AD172">
        <f t="shared" si="59"/>
        <v>103.96982188468192</v>
      </c>
      <c r="AE172">
        <f t="shared" si="60"/>
        <v>4.3438150732568435</v>
      </c>
      <c r="AF172">
        <f t="shared" si="61"/>
        <v>642994.16795257479</v>
      </c>
      <c r="AG172">
        <f t="shared" si="62"/>
        <v>4.2343384596836282</v>
      </c>
    </row>
    <row r="173" spans="19:33" x14ac:dyDescent="0.35">
      <c r="S173">
        <f t="shared" ref="S173:S236" si="63">S149+1</f>
        <v>7</v>
      </c>
      <c r="T173">
        <f t="shared" ref="T173:T236" si="64">T149</f>
        <v>10</v>
      </c>
      <c r="U173">
        <f t="shared" si="55"/>
        <v>154</v>
      </c>
      <c r="V173">
        <f>($T$12*'10-day-rainfall'!X160+$T$13*'10-day-rainfall'!Y160+$T$14*'10-day-rainfall'!Z160+$T$15*'10-day-rainfall'!AA160)/12</f>
        <v>30.671908699650203</v>
      </c>
      <c r="Y173">
        <f t="shared" si="53"/>
        <v>103.92622481270354</v>
      </c>
      <c r="Z173">
        <f t="shared" si="54"/>
        <v>8.0534793197571727E-3</v>
      </c>
      <c r="AA173">
        <f t="shared" si="56"/>
        <v>4.3289840858110713</v>
      </c>
      <c r="AB173">
        <f t="shared" si="57"/>
        <v>642994.16795257386</v>
      </c>
      <c r="AC173">
        <f t="shared" si="58"/>
        <v>635216.49286088953</v>
      </c>
      <c r="AD173">
        <f t="shared" si="59"/>
        <v>103.88256476201296</v>
      </c>
      <c r="AE173">
        <f t="shared" si="60"/>
        <v>4.3140419956055647</v>
      </c>
      <c r="AF173">
        <f t="shared" si="61"/>
        <v>627492.6092939449</v>
      </c>
      <c r="AG173">
        <f t="shared" si="62"/>
        <v>4.205070246288245</v>
      </c>
    </row>
    <row r="174" spans="19:33" x14ac:dyDescent="0.35">
      <c r="S174">
        <f t="shared" si="63"/>
        <v>7</v>
      </c>
      <c r="T174">
        <f t="shared" si="64"/>
        <v>11</v>
      </c>
      <c r="U174">
        <f t="shared" si="55"/>
        <v>155</v>
      </c>
      <c r="V174">
        <f>($T$12*'10-day-rainfall'!X161+$T$13*'10-day-rainfall'!Y161+$T$14*'10-day-rainfall'!Z161+$T$15*'10-day-rainfall'!AA161)/12</f>
        <v>30.672574276453489</v>
      </c>
      <c r="Y174">
        <f t="shared" si="53"/>
        <v>103.83917945547846</v>
      </c>
      <c r="Z174">
        <f t="shared" si="54"/>
        <v>5.8514324780830761E-2</v>
      </c>
      <c r="AA174">
        <f t="shared" si="56"/>
        <v>4.2991766688360977</v>
      </c>
      <c r="AB174">
        <f t="shared" si="57"/>
        <v>627492.60929394397</v>
      </c>
      <c r="AC174">
        <f t="shared" si="58"/>
        <v>619859.41707464447</v>
      </c>
      <c r="AD174">
        <f t="shared" si="59"/>
        <v>103.79618080982937</v>
      </c>
      <c r="AE174">
        <f t="shared" si="60"/>
        <v>4.2843657636198378</v>
      </c>
      <c r="AF174">
        <f t="shared" si="61"/>
        <v>612279.54411412356</v>
      </c>
      <c r="AG174">
        <f t="shared" si="62"/>
        <v>4.1757245350799446</v>
      </c>
    </row>
    <row r="175" spans="19:33" x14ac:dyDescent="0.35">
      <c r="S175">
        <f t="shared" si="63"/>
        <v>7</v>
      </c>
      <c r="T175">
        <f t="shared" si="64"/>
        <v>12</v>
      </c>
      <c r="U175">
        <f t="shared" si="55"/>
        <v>156</v>
      </c>
      <c r="V175">
        <f>($T$12*'10-day-rainfall'!X162+$T$13*'10-day-rainfall'!Y162+$T$14*'10-day-rainfall'!Z162+$T$15*'10-day-rainfall'!AA162)/12</f>
        <v>30.677410171063475</v>
      </c>
      <c r="Y175">
        <f t="shared" si="53"/>
        <v>103.75343650225595</v>
      </c>
      <c r="Z175">
        <f t="shared" si="54"/>
        <v>0.14058685938987309</v>
      </c>
      <c r="AA175">
        <f t="shared" si="56"/>
        <v>4.2696126769388236</v>
      </c>
      <c r="AB175">
        <f t="shared" si="57"/>
        <v>612279.54411412356</v>
      </c>
      <c r="AC175">
        <f t="shared" si="58"/>
        <v>604847.29764253541</v>
      </c>
      <c r="AD175">
        <f t="shared" si="59"/>
        <v>103.71142728688301</v>
      </c>
      <c r="AE175">
        <f t="shared" si="60"/>
        <v>4.2550503202547958</v>
      </c>
      <c r="AF175">
        <f t="shared" si="61"/>
        <v>597467.47565500985</v>
      </c>
      <c r="AG175">
        <f t="shared" si="62"/>
        <v>4.1466146820958496</v>
      </c>
    </row>
    <row r="176" spans="19:33" x14ac:dyDescent="0.35">
      <c r="S176">
        <f t="shared" si="63"/>
        <v>7</v>
      </c>
      <c r="T176">
        <f t="shared" si="64"/>
        <v>13</v>
      </c>
      <c r="U176">
        <f t="shared" si="55"/>
        <v>157</v>
      </c>
      <c r="V176">
        <f>($T$12*'10-day-rainfall'!X163+$T$13*'10-day-rainfall'!Y163+$T$14*'10-day-rainfall'!Z163+$T$15*'10-day-rainfall'!AA163)/12</f>
        <v>30.689028919773381</v>
      </c>
      <c r="Y176">
        <f t="shared" si="53"/>
        <v>103.6696520136359</v>
      </c>
      <c r="Z176">
        <f t="shared" si="54"/>
        <v>0.27713988729567518</v>
      </c>
      <c r="AA176">
        <f t="shared" si="56"/>
        <v>4.2405279645120499</v>
      </c>
      <c r="AB176">
        <f t="shared" si="57"/>
        <v>597467.4756550102</v>
      </c>
      <c r="AC176">
        <f t="shared" si="58"/>
        <v>590333.37711602077</v>
      </c>
      <c r="AD176">
        <f t="shared" si="59"/>
        <v>103.62919046284043</v>
      </c>
      <c r="AE176">
        <f t="shared" si="60"/>
        <v>4.226411478182146</v>
      </c>
      <c r="AF176">
        <f t="shared" si="61"/>
        <v>583250.09792781889</v>
      </c>
      <c r="AG176">
        <f t="shared" si="62"/>
        <v>4.1179731114168279</v>
      </c>
    </row>
    <row r="177" spans="19:33" x14ac:dyDescent="0.35">
      <c r="S177">
        <f t="shared" si="63"/>
        <v>7</v>
      </c>
      <c r="T177">
        <f t="shared" si="64"/>
        <v>14</v>
      </c>
      <c r="U177">
        <f t="shared" si="55"/>
        <v>158</v>
      </c>
      <c r="V177">
        <f>($T$12*'10-day-rainfall'!X164+$T$13*'10-day-rainfall'!Y164+$T$14*'10-day-rainfall'!Z164+$T$15*'10-day-rainfall'!AA164)/12</f>
        <v>30.711933042690379</v>
      </c>
      <c r="Y177">
        <f t="shared" si="53"/>
        <v>103.58894882947743</v>
      </c>
      <c r="Z177">
        <f t="shared" si="54"/>
        <v>0.55150229079141155</v>
      </c>
      <c r="AA177">
        <f t="shared" si="56"/>
        <v>4.2123259076662851</v>
      </c>
      <c r="AB177">
        <f t="shared" si="57"/>
        <v>583250.09792781842</v>
      </c>
      <c r="AC177">
        <f t="shared" si="58"/>
        <v>576660.61541744368</v>
      </c>
      <c r="AD177">
        <f t="shared" si="59"/>
        <v>103.55144835493938</v>
      </c>
      <c r="AE177">
        <f t="shared" si="60"/>
        <v>4.1991568243107844</v>
      </c>
      <c r="AF177">
        <f t="shared" si="61"/>
        <v>570118.54160714871</v>
      </c>
      <c r="AG177">
        <f t="shared" si="62"/>
        <v>4.0901973156797773</v>
      </c>
    </row>
    <row r="178" spans="19:33" x14ac:dyDescent="0.35">
      <c r="S178">
        <f t="shared" si="63"/>
        <v>7</v>
      </c>
      <c r="T178">
        <f t="shared" si="64"/>
        <v>15</v>
      </c>
      <c r="U178">
        <f t="shared" si="55"/>
        <v>159</v>
      </c>
      <c r="V178">
        <f>($T$12*'10-day-rainfall'!X165+$T$13*'10-day-rainfall'!Y165+$T$14*'10-day-rainfall'!Z165+$T$15*'10-day-rainfall'!AA165)/12</f>
        <v>30.757511744408678</v>
      </c>
      <c r="Y178">
        <f t="shared" si="53"/>
        <v>103.51416361927934</v>
      </c>
      <c r="Z178">
        <f t="shared" si="54"/>
        <v>2.4843571696699627</v>
      </c>
      <c r="AA178">
        <f t="shared" si="56"/>
        <v>4.1860265852455667</v>
      </c>
      <c r="AB178">
        <f t="shared" si="57"/>
        <v>570118.54160714976</v>
      </c>
      <c r="AC178">
        <f t="shared" si="58"/>
        <v>567055.53665911371</v>
      </c>
      <c r="AD178">
        <f t="shared" si="59"/>
        <v>103.49667247271128</v>
      </c>
      <c r="AE178">
        <f t="shared" si="60"/>
        <v>4.1798434253716614</v>
      </c>
      <c r="AF178">
        <f t="shared" si="61"/>
        <v>564014.79108662368</v>
      </c>
      <c r="AG178">
        <f t="shared" si="62"/>
        <v>4.0642924907043394</v>
      </c>
    </row>
    <row r="179" spans="19:33" x14ac:dyDescent="0.35">
      <c r="S179">
        <f t="shared" si="63"/>
        <v>7</v>
      </c>
      <c r="T179">
        <f t="shared" si="64"/>
        <v>16</v>
      </c>
      <c r="U179">
        <f t="shared" si="55"/>
        <v>160</v>
      </c>
      <c r="V179">
        <f>($T$12*'10-day-rainfall'!X166+$T$13*'10-day-rainfall'!Y166+$T$14*'10-day-rainfall'!Z166+$T$15*'10-day-rainfall'!AA166)/12</f>
        <v>30.962830518761567</v>
      </c>
      <c r="Y179">
        <f t="shared" si="53"/>
        <v>103.47930843726671</v>
      </c>
      <c r="Z179">
        <f t="shared" si="54"/>
        <v>1.5546680606700971</v>
      </c>
      <c r="AA179">
        <f t="shared" si="56"/>
        <v>4.173705199567415</v>
      </c>
      <c r="AB179">
        <f t="shared" si="57"/>
        <v>564014.79108662391</v>
      </c>
      <c r="AC179">
        <f t="shared" si="58"/>
        <v>559300.52423660876</v>
      </c>
      <c r="AD179">
        <f t="shared" si="59"/>
        <v>103.4523878367997</v>
      </c>
      <c r="AE179">
        <f t="shared" si="60"/>
        <v>4.1641887064123599</v>
      </c>
      <c r="AF179">
        <f t="shared" si="61"/>
        <v>554620.51676195173</v>
      </c>
      <c r="AG179">
        <f t="shared" si="62"/>
        <v>4.0521547757260201</v>
      </c>
    </row>
    <row r="180" spans="19:33" x14ac:dyDescent="0.35">
      <c r="S180">
        <f t="shared" si="63"/>
        <v>7</v>
      </c>
      <c r="T180">
        <f t="shared" si="64"/>
        <v>17</v>
      </c>
      <c r="U180">
        <f t="shared" si="55"/>
        <v>161</v>
      </c>
      <c r="V180">
        <f>($T$12*'10-day-rainfall'!X167+$T$13*'10-day-rainfall'!Y167+$T$14*'10-day-rainfall'!Z167+$T$15*'10-day-rainfall'!AA167)/12</f>
        <v>31.091315482453311</v>
      </c>
      <c r="Y180">
        <f t="shared" si="53"/>
        <v>103.42557589900836</v>
      </c>
      <c r="Z180">
        <f t="shared" si="54"/>
        <v>0.67472796482400843</v>
      </c>
      <c r="AA180">
        <f t="shared" si="56"/>
        <v>4.1546501363033652</v>
      </c>
      <c r="AB180">
        <f t="shared" si="57"/>
        <v>554620.5167619508</v>
      </c>
      <c r="AC180">
        <f t="shared" si="58"/>
        <v>548356.65685328795</v>
      </c>
      <c r="AD180">
        <f t="shared" si="59"/>
        <v>103.38968363515714</v>
      </c>
      <c r="AE180">
        <f t="shared" si="60"/>
        <v>4.1418767443620244</v>
      </c>
      <c r="AF180">
        <f t="shared" si="61"/>
        <v>542138.78115561395</v>
      </c>
      <c r="AG180">
        <f t="shared" si="62"/>
        <v>4.0333826795707894</v>
      </c>
    </row>
    <row r="181" spans="19:33" x14ac:dyDescent="0.35">
      <c r="S181">
        <f t="shared" si="63"/>
        <v>7</v>
      </c>
      <c r="T181">
        <f t="shared" si="64"/>
        <v>18</v>
      </c>
      <c r="U181">
        <f t="shared" si="55"/>
        <v>162</v>
      </c>
      <c r="V181">
        <f>($T$12*'10-day-rainfall'!X168+$T$13*'10-day-rainfall'!Y168+$T$14*'10-day-rainfall'!Z168+$T$15*'10-day-rainfall'!AA168)/12</f>
        <v>31.147078124174303</v>
      </c>
      <c r="Y181">
        <f t="shared" si="53"/>
        <v>103.35399313425511</v>
      </c>
      <c r="Z181">
        <f t="shared" si="54"/>
        <v>0.46116193651290127</v>
      </c>
      <c r="AA181">
        <f t="shared" si="56"/>
        <v>4.1291314182596803</v>
      </c>
      <c r="AB181">
        <f t="shared" si="57"/>
        <v>542138.781155615</v>
      </c>
      <c r="AC181">
        <f t="shared" si="58"/>
        <v>535536.43608847074</v>
      </c>
      <c r="AD181">
        <f t="shared" si="59"/>
        <v>103.31603119484096</v>
      </c>
      <c r="AE181">
        <f t="shared" si="60"/>
        <v>4.115529259294183</v>
      </c>
      <c r="AF181">
        <f t="shared" si="61"/>
        <v>528983.05879360239</v>
      </c>
      <c r="AG181">
        <f t="shared" si="62"/>
        <v>4.0082405404949242</v>
      </c>
    </row>
    <row r="182" spans="19:33" x14ac:dyDescent="0.35">
      <c r="S182">
        <f t="shared" si="63"/>
        <v>7</v>
      </c>
      <c r="T182">
        <f t="shared" si="64"/>
        <v>19</v>
      </c>
      <c r="U182">
        <f t="shared" si="55"/>
        <v>163</v>
      </c>
      <c r="V182">
        <f>($T$12*'10-day-rainfall'!X169+$T$13*'10-day-rainfall'!Y169+$T$14*'10-day-rainfall'!Z169+$T$15*'10-day-rainfall'!AA169)/12</f>
        <v>31.185190680910907</v>
      </c>
      <c r="Y182">
        <f t="shared" si="53"/>
        <v>103.27830031100673</v>
      </c>
      <c r="Z182">
        <f t="shared" si="54"/>
        <v>0.34695790248859698</v>
      </c>
      <c r="AA182">
        <f t="shared" si="56"/>
        <v>4.1019734281960796</v>
      </c>
      <c r="AB182">
        <f t="shared" si="57"/>
        <v>528983.05879360135</v>
      </c>
      <c r="AC182">
        <f t="shared" si="58"/>
        <v>522224.0308473279</v>
      </c>
      <c r="AD182">
        <f t="shared" si="59"/>
        <v>103.23930351650584</v>
      </c>
      <c r="AE182">
        <f t="shared" si="60"/>
        <v>4.0879037404850616</v>
      </c>
      <c r="AF182">
        <f t="shared" si="61"/>
        <v>515515.65377681406</v>
      </c>
      <c r="AG182">
        <f t="shared" si="62"/>
        <v>3.9814802503379854</v>
      </c>
    </row>
    <row r="183" spans="19:33" x14ac:dyDescent="0.35">
      <c r="S183">
        <f t="shared" si="63"/>
        <v>7</v>
      </c>
      <c r="T183">
        <f t="shared" si="64"/>
        <v>20</v>
      </c>
      <c r="U183">
        <f t="shared" si="55"/>
        <v>164</v>
      </c>
      <c r="V183">
        <f>($T$12*'10-day-rainfall'!X170+$T$13*'10-day-rainfall'!Y170+$T$14*'10-day-rainfall'!Z170+$T$15*'10-day-rainfall'!AA170)/12</f>
        <v>31.213864887728146</v>
      </c>
      <c r="Y183">
        <f t="shared" si="53"/>
        <v>103.20055266387503</v>
      </c>
      <c r="Z183">
        <f t="shared" si="54"/>
        <v>0.27409817757123844</v>
      </c>
      <c r="AA183">
        <f t="shared" si="56"/>
        <v>4.0738887138509137</v>
      </c>
      <c r="AB183">
        <f t="shared" si="57"/>
        <v>515515.65377681493</v>
      </c>
      <c r="AC183">
        <f t="shared" si="58"/>
        <v>508676.0308115115</v>
      </c>
      <c r="AD183">
        <f t="shared" si="59"/>
        <v>103.16095455216791</v>
      </c>
      <c r="AE183">
        <f t="shared" si="60"/>
        <v>4.0595017437243319</v>
      </c>
      <c r="AF183">
        <f t="shared" si="61"/>
        <v>501888.20093866379</v>
      </c>
      <c r="AG183">
        <f t="shared" si="62"/>
        <v>3.9538034978458314</v>
      </c>
    </row>
    <row r="184" spans="19:33" x14ac:dyDescent="0.35">
      <c r="S184">
        <f t="shared" si="63"/>
        <v>7</v>
      </c>
      <c r="T184">
        <f t="shared" si="64"/>
        <v>21</v>
      </c>
      <c r="U184">
        <f t="shared" si="55"/>
        <v>165</v>
      </c>
      <c r="V184">
        <f>($T$12*'10-day-rainfall'!X171+$T$13*'10-day-rainfall'!Y171+$T$14*'10-day-rainfall'!Z171+$T$15*'10-day-rainfall'!AA171)/12</f>
        <v>31.236517629676182</v>
      </c>
      <c r="Y184">
        <f t="shared" si="53"/>
        <v>103.12161010515142</v>
      </c>
      <c r="Z184">
        <f t="shared" si="54"/>
        <v>0.22336439306064229</v>
      </c>
      <c r="AA184">
        <f t="shared" si="56"/>
        <v>4.0451722693070673</v>
      </c>
      <c r="AB184">
        <f t="shared" si="57"/>
        <v>501888.2009386649</v>
      </c>
      <c r="AC184">
        <f t="shared" si="58"/>
        <v>495008.94676142134</v>
      </c>
      <c r="AD184">
        <f t="shared" si="59"/>
        <v>103.08164467565875</v>
      </c>
      <c r="AE184">
        <f t="shared" si="60"/>
        <v>4.0305483716200952</v>
      </c>
      <c r="AF184">
        <f t="shared" si="61"/>
        <v>488182.33861585089</v>
      </c>
      <c r="AG184">
        <f t="shared" si="62"/>
        <v>3.9255007326651943</v>
      </c>
    </row>
    <row r="185" spans="19:33" x14ac:dyDescent="0.35">
      <c r="S185">
        <f t="shared" si="63"/>
        <v>7</v>
      </c>
      <c r="T185">
        <f t="shared" si="64"/>
        <v>22</v>
      </c>
      <c r="U185">
        <f t="shared" si="55"/>
        <v>166</v>
      </c>
      <c r="V185">
        <f>($T$12*'10-day-rainfall'!X172+$T$13*'10-day-rainfall'!Y172+$T$14*'10-day-rainfall'!Z172+$T$15*'10-day-rainfall'!AA172)/12</f>
        <v>31.254977496871277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103.04193647752713</v>
      </c>
      <c r="Z185">
        <f>(V186-V185)*43560/3600</f>
        <v>0.1860851408184388</v>
      </c>
      <c r="AA185">
        <f t="shared" si="56"/>
        <v>4.0159813816585501</v>
      </c>
      <c r="AB185">
        <f t="shared" si="57"/>
        <v>488182.33861585177</v>
      </c>
      <c r="AC185">
        <f t="shared" si="58"/>
        <v>481288.52538233955</v>
      </c>
      <c r="AD185">
        <f t="shared" si="59"/>
        <v>103.00174752960365</v>
      </c>
      <c r="AE185">
        <f t="shared" si="60"/>
        <v>4.0011693422166683</v>
      </c>
      <c r="AF185">
        <f t="shared" si="61"/>
        <v>474448.03549081815</v>
      </c>
      <c r="AG185">
        <f t="shared" si="62"/>
        <v>3.8967267920239115</v>
      </c>
    </row>
    <row r="186" spans="19:33" x14ac:dyDescent="0.35">
      <c r="S186">
        <f t="shared" si="63"/>
        <v>7</v>
      </c>
      <c r="T186">
        <f t="shared" si="64"/>
        <v>23</v>
      </c>
      <c r="U186">
        <f t="shared" si="55"/>
        <v>167</v>
      </c>
      <c r="V186">
        <f>($T$12*'10-day-rainfall'!X173+$T$13*'10-day-rainfall'!Y173+$T$14*'10-day-rainfall'!Z173+$T$15*'10-day-rainfall'!AA173)/12</f>
        <v>31.270356434128999</v>
      </c>
      <c r="Y186">
        <f t="shared" ref="Y186:Y196" si="65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102.96181684051903</v>
      </c>
      <c r="Z186">
        <f t="shared" ref="Z186:Z196" si="66">(V187-V186)*43560/3600</f>
        <v>0.15765610243195347</v>
      </c>
      <c r="AA186">
        <f t="shared" si="56"/>
        <v>3.9864114045694428</v>
      </c>
      <c r="AB186">
        <f t="shared" si="57"/>
        <v>474448.03549081716</v>
      </c>
      <c r="AC186">
        <f t="shared" si="58"/>
        <v>467556.27594696969</v>
      </c>
      <c r="AD186">
        <f t="shared" si="59"/>
        <v>102.92150019104041</v>
      </c>
      <c r="AE186">
        <f t="shared" si="60"/>
        <v>3.9714432119901768</v>
      </c>
      <c r="AF186">
        <f t="shared" si="61"/>
        <v>460718.40189640754</v>
      </c>
      <c r="AG186">
        <f t="shared" si="62"/>
        <v>3.8675755260652358</v>
      </c>
    </row>
    <row r="187" spans="19:33" x14ac:dyDescent="0.35">
      <c r="S187">
        <f t="shared" si="63"/>
        <v>7</v>
      </c>
      <c r="T187">
        <f t="shared" si="64"/>
        <v>24</v>
      </c>
      <c r="U187">
        <f t="shared" si="55"/>
        <v>168</v>
      </c>
      <c r="V187">
        <f>($T$12*'10-day-rainfall'!X174+$T$13*'10-day-rainfall'!Y174+$T$14*'10-day-rainfall'!Z174+$T$15*'10-day-rainfall'!AA174)/12</f>
        <v>31.283385864082053</v>
      </c>
      <c r="Y187">
        <f t="shared" si="65"/>
        <v>102.88144128210051</v>
      </c>
      <c r="Z187">
        <f t="shared" si="66"/>
        <v>0</v>
      </c>
      <c r="AA187">
        <f t="shared" si="56"/>
        <v>3.9565248841643843</v>
      </c>
      <c r="AB187">
        <f t="shared" si="57"/>
        <v>460718.40189640853</v>
      </c>
      <c r="AC187">
        <f t="shared" si="58"/>
        <v>453596.65710491262</v>
      </c>
      <c r="AD187">
        <f t="shared" si="59"/>
        <v>102.83963407768489</v>
      </c>
      <c r="AE187">
        <f t="shared" si="60"/>
        <v>3.9408876000182764</v>
      </c>
      <c r="AF187">
        <f t="shared" si="61"/>
        <v>446531.20653634274</v>
      </c>
      <c r="AG187">
        <f t="shared" si="62"/>
        <v>3.8381084805208281</v>
      </c>
    </row>
    <row r="188" spans="19:33" x14ac:dyDescent="0.35">
      <c r="S188">
        <f t="shared" si="63"/>
        <v>8</v>
      </c>
      <c r="T188">
        <f t="shared" si="64"/>
        <v>1</v>
      </c>
      <c r="U188">
        <f t="shared" si="55"/>
        <v>169</v>
      </c>
      <c r="V188">
        <f>($T$12*'10-day-rainfall'!X175+$T$13*'10-day-rainfall'!Y175+$T$14*'10-day-rainfall'!Z175+$T$15*'10-day-rainfall'!AA175)/12</f>
        <v>31.283385864082053</v>
      </c>
      <c r="Y188">
        <f t="shared" si="65"/>
        <v>102.79808457163975</v>
      </c>
      <c r="Z188">
        <f t="shared" si="66"/>
        <v>0</v>
      </c>
      <c r="AA188">
        <f t="shared" si="56"/>
        <v>3.9252874812748768</v>
      </c>
      <c r="AB188">
        <f t="shared" si="57"/>
        <v>446531.20653634297</v>
      </c>
      <c r="AC188">
        <f t="shared" si="58"/>
        <v>439465.68907004822</v>
      </c>
      <c r="AD188">
        <f t="shared" si="59"/>
        <v>102.7564626307676</v>
      </c>
      <c r="AE188">
        <f t="shared" si="60"/>
        <v>3.9096016386929229</v>
      </c>
      <c r="AF188">
        <f t="shared" si="61"/>
        <v>432456.64063704846</v>
      </c>
      <c r="AG188">
        <f t="shared" si="62"/>
        <v>3.8073054993020858</v>
      </c>
    </row>
    <row r="189" spans="19:33" x14ac:dyDescent="0.35">
      <c r="S189">
        <f t="shared" si="63"/>
        <v>8</v>
      </c>
      <c r="T189">
        <f t="shared" si="64"/>
        <v>2</v>
      </c>
      <c r="U189">
        <f t="shared" si="55"/>
        <v>170</v>
      </c>
      <c r="V189">
        <f>($T$12*'10-day-rainfall'!X176+$T$13*'10-day-rainfall'!Y176+$T$14*'10-day-rainfall'!Z176+$T$15*'10-day-rainfall'!AA176)/12</f>
        <v>31.283385864082053</v>
      </c>
      <c r="Y189">
        <f t="shared" si="65"/>
        <v>102.715086476262</v>
      </c>
      <c r="Z189">
        <f t="shared" si="66"/>
        <v>0</v>
      </c>
      <c r="AA189">
        <f t="shared" si="56"/>
        <v>3.8939362229379171</v>
      </c>
      <c r="AB189">
        <f t="shared" si="57"/>
        <v>432456.64063704846</v>
      </c>
      <c r="AC189">
        <f t="shared" si="58"/>
        <v>425447.55543576024</v>
      </c>
      <c r="AD189">
        <f t="shared" si="59"/>
        <v>102.67365250427223</v>
      </c>
      <c r="AE189">
        <f t="shared" si="60"/>
        <v>3.8782011402254253</v>
      </c>
      <c r="AF189">
        <f t="shared" si="61"/>
        <v>418495.11653223692</v>
      </c>
      <c r="AG189">
        <f t="shared" si="62"/>
        <v>3.7763861821397628</v>
      </c>
    </row>
    <row r="190" spans="19:33" x14ac:dyDescent="0.35">
      <c r="S190">
        <f t="shared" si="63"/>
        <v>8</v>
      </c>
      <c r="T190">
        <f t="shared" si="64"/>
        <v>3</v>
      </c>
      <c r="U190">
        <f t="shared" si="55"/>
        <v>171</v>
      </c>
      <c r="V190">
        <f>($T$12*'10-day-rainfall'!X177+$T$13*'10-day-rainfall'!Y177+$T$14*'10-day-rainfall'!Z177+$T$15*'10-day-rainfall'!AA177)/12</f>
        <v>31.283385864082053</v>
      </c>
      <c r="Y190">
        <f t="shared" si="65"/>
        <v>102.63245365063584</v>
      </c>
      <c r="Z190">
        <f t="shared" si="66"/>
        <v>0</v>
      </c>
      <c r="AA190">
        <f t="shared" si="56"/>
        <v>3.8624706414746042</v>
      </c>
      <c r="AB190">
        <f t="shared" si="57"/>
        <v>418495.1165322361</v>
      </c>
      <c r="AC190">
        <f t="shared" si="58"/>
        <v>411542.6693775818</v>
      </c>
      <c r="AD190">
        <f t="shared" si="59"/>
        <v>102.59121038368509</v>
      </c>
      <c r="AE190">
        <f t="shared" si="60"/>
        <v>3.8466856007814298</v>
      </c>
      <c r="AF190">
        <f t="shared" si="61"/>
        <v>404647.04836942296</v>
      </c>
      <c r="AG190">
        <f t="shared" si="62"/>
        <v>3.7453500343567918</v>
      </c>
    </row>
    <row r="191" spans="19:33" x14ac:dyDescent="0.35">
      <c r="S191">
        <f t="shared" si="63"/>
        <v>8</v>
      </c>
      <c r="T191">
        <f t="shared" si="64"/>
        <v>4</v>
      </c>
      <c r="U191">
        <f t="shared" si="55"/>
        <v>172</v>
      </c>
      <c r="V191">
        <f>($T$12*'10-day-rainfall'!X178+$T$13*'10-day-rainfall'!Y178+$T$14*'10-day-rainfall'!Z178+$T$15*'10-day-rainfall'!AA178)/12</f>
        <v>31.283385864082053</v>
      </c>
      <c r="Y191">
        <f t="shared" si="65"/>
        <v>102.55019284353128</v>
      </c>
      <c r="Z191">
        <f t="shared" si="66"/>
        <v>0</v>
      </c>
      <c r="AA191">
        <f t="shared" si="56"/>
        <v>3.8308902813980019</v>
      </c>
      <c r="AB191">
        <f t="shared" si="57"/>
        <v>404647.04836942226</v>
      </c>
      <c r="AC191">
        <f t="shared" si="58"/>
        <v>397751.44586290588</v>
      </c>
      <c r="AD191">
        <f t="shared" si="59"/>
        <v>102.50914304881934</v>
      </c>
      <c r="AE191">
        <f t="shared" si="60"/>
        <v>3.8150545261763678</v>
      </c>
      <c r="AF191">
        <f t="shared" si="61"/>
        <v>390912.85207518731</v>
      </c>
      <c r="AG191">
        <f t="shared" si="62"/>
        <v>3.7141965731670497</v>
      </c>
    </row>
    <row r="192" spans="19:33" x14ac:dyDescent="0.35">
      <c r="S192">
        <f t="shared" si="63"/>
        <v>8</v>
      </c>
      <c r="T192">
        <f t="shared" si="64"/>
        <v>5</v>
      </c>
      <c r="U192">
        <f t="shared" si="55"/>
        <v>173</v>
      </c>
      <c r="V192">
        <f>($T$12*'10-day-rainfall'!X179+$T$13*'10-day-rainfall'!Y179+$T$14*'10-day-rainfall'!Z179+$T$15*'10-day-rainfall'!AA179)/12</f>
        <v>31.283385864082053</v>
      </c>
      <c r="Y192">
        <f t="shared" si="65"/>
        <v>102.46831089895157</v>
      </c>
      <c r="Z192">
        <f t="shared" si="66"/>
        <v>0</v>
      </c>
      <c r="AA192">
        <f t="shared" si="56"/>
        <v>3.799194701425662</v>
      </c>
      <c r="AB192">
        <f t="shared" si="57"/>
        <v>390912.85207518638</v>
      </c>
      <c r="AC192">
        <f t="shared" si="58"/>
        <v>384074.30161262018</v>
      </c>
      <c r="AD192">
        <f t="shared" si="59"/>
        <v>102.42745737492747</v>
      </c>
      <c r="AE192">
        <f t="shared" si="60"/>
        <v>3.7833074336747186</v>
      </c>
      <c r="AF192">
        <f t="shared" si="61"/>
        <v>377292.9453139574</v>
      </c>
      <c r="AG192">
        <f t="shared" si="62"/>
        <v>3.6829253296853257</v>
      </c>
    </row>
    <row r="193" spans="19:33" x14ac:dyDescent="0.35">
      <c r="S193">
        <f t="shared" si="63"/>
        <v>8</v>
      </c>
      <c r="T193">
        <f t="shared" si="64"/>
        <v>6</v>
      </c>
      <c r="U193">
        <f t="shared" si="55"/>
        <v>174</v>
      </c>
      <c r="V193">
        <f>($T$12*'10-day-rainfall'!X180+$T$13*'10-day-rainfall'!Y180+$T$14*'10-day-rainfall'!Z180+$T$15*'10-day-rainfall'!AA180)/12</f>
        <v>31.283385864082053</v>
      </c>
      <c r="Y193">
        <f t="shared" si="65"/>
        <v>102.38681475724339</v>
      </c>
      <c r="Z193">
        <f t="shared" si="66"/>
        <v>0</v>
      </c>
      <c r="AA193">
        <f t="shared" si="56"/>
        <v>3.7673834767566405</v>
      </c>
      <c r="AB193">
        <f t="shared" si="57"/>
        <v>377292.94531395705</v>
      </c>
      <c r="AC193">
        <f t="shared" si="58"/>
        <v>370511.6550557951</v>
      </c>
      <c r="AD193">
        <f t="shared" si="59"/>
        <v>102.34616033378924</v>
      </c>
      <c r="AE193">
        <f t="shared" si="60"/>
        <v>3.7514438540324959</v>
      </c>
      <c r="AF193">
        <f t="shared" si="61"/>
        <v>363787.74743944005</v>
      </c>
      <c r="AG193">
        <f t="shared" si="62"/>
        <v>3.6515358512019409</v>
      </c>
    </row>
    <row r="194" spans="19:33" x14ac:dyDescent="0.35">
      <c r="S194">
        <f t="shared" si="63"/>
        <v>8</v>
      </c>
      <c r="T194">
        <f t="shared" si="64"/>
        <v>7</v>
      </c>
      <c r="U194">
        <f t="shared" si="55"/>
        <v>175</v>
      </c>
      <c r="V194">
        <f>($T$12*'10-day-rainfall'!X181+$T$13*'10-day-rainfall'!Y181+$T$14*'10-day-rainfall'!Z181+$T$15*'10-day-rainfall'!AA181)/12</f>
        <v>31.283385864082053</v>
      </c>
      <c r="Y194">
        <f t="shared" si="65"/>
        <v>102.30571145617941</v>
      </c>
      <c r="Z194">
        <f t="shared" si="66"/>
        <v>0</v>
      </c>
      <c r="AA194">
        <f t="shared" si="56"/>
        <v>3.735456201649336</v>
      </c>
      <c r="AB194">
        <f t="shared" si="57"/>
        <v>363787.74743943964</v>
      </c>
      <c r="AC194">
        <f t="shared" si="58"/>
        <v>357063.92627647083</v>
      </c>
      <c r="AD194">
        <f t="shared" si="59"/>
        <v>102.26525636822548</v>
      </c>
      <c r="AE194">
        <f t="shared" si="60"/>
        <v>3.719459797846397</v>
      </c>
      <c r="AF194">
        <f t="shared" si="61"/>
        <v>350397.69216719264</v>
      </c>
      <c r="AG194">
        <f t="shared" si="62"/>
        <v>3.6200277037583759</v>
      </c>
    </row>
    <row r="195" spans="19:33" x14ac:dyDescent="0.35">
      <c r="S195">
        <f t="shared" si="63"/>
        <v>8</v>
      </c>
      <c r="T195">
        <f t="shared" si="64"/>
        <v>8</v>
      </c>
      <c r="U195">
        <f t="shared" si="55"/>
        <v>176</v>
      </c>
      <c r="V195">
        <f>($T$12*'10-day-rainfall'!X182+$T$13*'10-day-rainfall'!Y182+$T$14*'10-day-rainfall'!Z182+$T$15*'10-day-rainfall'!AA182)/12</f>
        <v>31.283385864082053</v>
      </c>
      <c r="Y195">
        <f t="shared" si="65"/>
        <v>102.22500820886242</v>
      </c>
      <c r="Z195">
        <f t="shared" si="66"/>
        <v>0</v>
      </c>
      <c r="AA195">
        <f t="shared" si="56"/>
        <v>3.7034125229849599</v>
      </c>
      <c r="AB195">
        <f t="shared" si="57"/>
        <v>350397.692167192</v>
      </c>
      <c r="AC195">
        <f t="shared" si="58"/>
        <v>343731.54962581908</v>
      </c>
      <c r="AD195">
        <f t="shared" si="59"/>
        <v>102.18475264729889</v>
      </c>
      <c r="AE195">
        <f t="shared" si="60"/>
        <v>3.6873545496566154</v>
      </c>
      <c r="AF195">
        <f t="shared" si="61"/>
        <v>337123.21578842821</v>
      </c>
      <c r="AG195">
        <f t="shared" si="62"/>
        <v>3.5884005053124004</v>
      </c>
    </row>
    <row r="196" spans="19:33" x14ac:dyDescent="0.35">
      <c r="S196">
        <f t="shared" si="63"/>
        <v>8</v>
      </c>
      <c r="T196">
        <f t="shared" si="64"/>
        <v>9</v>
      </c>
      <c r="U196">
        <f t="shared" si="55"/>
        <v>177</v>
      </c>
      <c r="V196">
        <f>($T$12*'10-day-rainfall'!X183+$T$13*'10-day-rainfall'!Y183+$T$14*'10-day-rainfall'!Z183+$T$15*'10-day-rainfall'!AA183)/12</f>
        <v>31.283385864082053</v>
      </c>
      <c r="Y196">
        <f t="shared" si="65"/>
        <v>102.14471233508547</v>
      </c>
      <c r="Z196">
        <f t="shared" si="66"/>
        <v>0</v>
      </c>
      <c r="AA196">
        <f t="shared" si="56"/>
        <v>3.6712521168949044</v>
      </c>
      <c r="AB196">
        <f t="shared" si="57"/>
        <v>337123.21578842925</v>
      </c>
      <c r="AC196">
        <f t="shared" si="58"/>
        <v>330514.9619780184</v>
      </c>
      <c r="AD196">
        <f t="shared" si="59"/>
        <v>102.10466066153215</v>
      </c>
      <c r="AE196">
        <f t="shared" si="60"/>
        <v>3.6551332944595298</v>
      </c>
      <c r="AF196">
        <f t="shared" si="61"/>
        <v>323964.73592837492</v>
      </c>
      <c r="AG196">
        <f t="shared" si="62"/>
        <v>3.5566539027250998</v>
      </c>
    </row>
    <row r="197" spans="19:33" x14ac:dyDescent="0.35">
      <c r="S197">
        <f t="shared" si="63"/>
        <v>8</v>
      </c>
      <c r="T197">
        <f t="shared" si="64"/>
        <v>10</v>
      </c>
      <c r="U197">
        <f t="shared" si="55"/>
        <v>178</v>
      </c>
      <c r="V197">
        <f>($T$12*'10-day-rainfall'!X184+$T$13*'10-day-rainfall'!Y184+$T$14*'10-day-rainfall'!Z184+$T$15*'10-day-rainfall'!AA184)/12</f>
        <v>31.283385864082053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102.06483113371797</v>
      </c>
      <c r="Z197">
        <f>(V198-V197)*43560/3600</f>
        <v>0</v>
      </c>
      <c r="AA197">
        <f t="shared" si="56"/>
        <v>3.6389746405571248</v>
      </c>
      <c r="AB197">
        <f t="shared" si="57"/>
        <v>323964.73592837428</v>
      </c>
      <c r="AC197">
        <f t="shared" si="58"/>
        <v>317414.58157537144</v>
      </c>
      <c r="AD197">
        <f t="shared" si="59"/>
        <v>102.02498777741248</v>
      </c>
      <c r="AE197">
        <f t="shared" si="60"/>
        <v>3.6227957855994277</v>
      </c>
      <c r="AF197">
        <f t="shared" si="61"/>
        <v>310922.67110021634</v>
      </c>
      <c r="AG197">
        <f t="shared" si="62"/>
        <v>3.5247875242173405</v>
      </c>
    </row>
    <row r="198" spans="19:33" x14ac:dyDescent="0.35">
      <c r="S198">
        <f t="shared" si="63"/>
        <v>8</v>
      </c>
      <c r="T198">
        <f t="shared" si="64"/>
        <v>11</v>
      </c>
      <c r="U198">
        <f t="shared" si="55"/>
        <v>179</v>
      </c>
      <c r="V198">
        <f>($T$12*'10-day-rainfall'!X185+$T$13*'10-day-rainfall'!Y185+$T$14*'10-day-rainfall'!Z185+$T$15*'10-day-rainfall'!AA185)/12</f>
        <v>31.283385864082053</v>
      </c>
      <c r="Y198">
        <f t="shared" ref="Y198:Y261" si="67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101.98537200130028</v>
      </c>
      <c r="Z198">
        <f t="shared" ref="Z198:Z259" si="68">(V199-V198)*43560/3600</f>
        <v>0</v>
      </c>
      <c r="AA198">
        <f t="shared" si="56"/>
        <v>3.6065797825208197</v>
      </c>
      <c r="AB198">
        <f t="shared" si="57"/>
        <v>310922.67110021657</v>
      </c>
      <c r="AC198">
        <f t="shared" si="58"/>
        <v>304430.82749167911</v>
      </c>
      <c r="AD198">
        <f t="shared" si="59"/>
        <v>101.94574145979779</v>
      </c>
      <c r="AE198">
        <f t="shared" si="60"/>
        <v>3.590341817527817</v>
      </c>
      <c r="AF198">
        <f t="shared" si="61"/>
        <v>297997.44055711641</v>
      </c>
      <c r="AG198">
        <f t="shared" si="62"/>
        <v>3.4928010290845997</v>
      </c>
    </row>
    <row r="199" spans="19:33" x14ac:dyDescent="0.35">
      <c r="S199">
        <f t="shared" si="63"/>
        <v>8</v>
      </c>
      <c r="T199">
        <f t="shared" si="64"/>
        <v>12</v>
      </c>
      <c r="U199">
        <f t="shared" si="55"/>
        <v>180</v>
      </c>
      <c r="V199">
        <f>($T$12*'10-day-rainfall'!X186+$T$13*'10-day-rainfall'!Y186+$T$14*'10-day-rainfall'!Z186+$T$15*'10-day-rainfall'!AA186)/12</f>
        <v>31.283385864082053</v>
      </c>
      <c r="Y199">
        <f t="shared" si="67"/>
        <v>101.90634243252651</v>
      </c>
      <c r="Z199">
        <f t="shared" si="68"/>
        <v>0</v>
      </c>
      <c r="AA199">
        <f t="shared" si="56"/>
        <v>3.5740672673211482</v>
      </c>
      <c r="AB199">
        <f t="shared" si="57"/>
        <v>297997.44055711606</v>
      </c>
      <c r="AC199">
        <f t="shared" si="58"/>
        <v>291564.11947593797</v>
      </c>
      <c r="AD199">
        <f t="shared" si="59"/>
        <v>101.86692927235697</v>
      </c>
      <c r="AE199">
        <f t="shared" si="60"/>
        <v>3.5577712315497227</v>
      </c>
      <c r="AF199">
        <f t="shared" si="61"/>
        <v>285189.46412353707</v>
      </c>
      <c r="AG199">
        <f t="shared" si="62"/>
        <v>3.4606941123126371</v>
      </c>
    </row>
    <row r="200" spans="19:33" x14ac:dyDescent="0.35">
      <c r="S200">
        <f t="shared" si="63"/>
        <v>8</v>
      </c>
      <c r="T200">
        <f t="shared" si="64"/>
        <v>13</v>
      </c>
      <c r="U200">
        <f t="shared" si="55"/>
        <v>181</v>
      </c>
      <c r="V200">
        <f>($T$12*'10-day-rainfall'!X187+$T$13*'10-day-rainfall'!Y187+$T$14*'10-day-rainfall'!Z187+$T$15*'10-day-rainfall'!AA187)/12</f>
        <v>31.283385864082053</v>
      </c>
      <c r="Y200">
        <f t="shared" si="67"/>
        <v>101.82775002060357</v>
      </c>
      <c r="Z200">
        <f t="shared" si="68"/>
        <v>0</v>
      </c>
      <c r="AA200">
        <f t="shared" si="56"/>
        <v>3.541436860733536</v>
      </c>
      <c r="AB200">
        <f t="shared" si="57"/>
        <v>285189.4641235373</v>
      </c>
      <c r="AC200">
        <f t="shared" si="58"/>
        <v>278814.87777421693</v>
      </c>
      <c r="AD200">
        <f t="shared" si="59"/>
        <v>101.78855887787786</v>
      </c>
      <c r="AE200">
        <f t="shared" si="60"/>
        <v>3.5250839223623838</v>
      </c>
      <c r="AF200">
        <f t="shared" si="61"/>
        <v>272499.16200303275</v>
      </c>
      <c r="AG200">
        <f t="shared" si="62"/>
        <v>3.4284665098334064</v>
      </c>
    </row>
    <row r="201" spans="19:33" x14ac:dyDescent="0.35">
      <c r="S201">
        <f t="shared" si="63"/>
        <v>8</v>
      </c>
      <c r="T201">
        <f t="shared" si="64"/>
        <v>14</v>
      </c>
      <c r="U201">
        <f t="shared" si="55"/>
        <v>182</v>
      </c>
      <c r="V201">
        <f>($T$12*'10-day-rainfall'!X188+$T$13*'10-day-rainfall'!Y188+$T$14*'10-day-rainfall'!Z188+$T$15*'10-day-rainfall'!AA188)/12</f>
        <v>31.283385864082053</v>
      </c>
      <c r="Y201">
        <f t="shared" si="67"/>
        <v>101.7496024574653</v>
      </c>
      <c r="Z201">
        <f t="shared" si="68"/>
        <v>0</v>
      </c>
      <c r="AA201">
        <f t="shared" si="56"/>
        <v>3.5086883757631933</v>
      </c>
      <c r="AB201">
        <f t="shared" si="57"/>
        <v>272499.16200303362</v>
      </c>
      <c r="AC201">
        <f t="shared" si="58"/>
        <v>266183.52292665985</v>
      </c>
      <c r="AD201">
        <f t="shared" si="59"/>
        <v>101.71063803842058</v>
      </c>
      <c r="AE201">
        <f t="shared" si="60"/>
        <v>3.4922798455056623</v>
      </c>
      <c r="AF201">
        <f t="shared" si="61"/>
        <v>259926.95455921325</v>
      </c>
      <c r="AG201">
        <f t="shared" si="62"/>
        <v>3.396118004516937</v>
      </c>
    </row>
    <row r="202" spans="19:33" x14ac:dyDescent="0.35">
      <c r="S202">
        <f t="shared" si="63"/>
        <v>8</v>
      </c>
      <c r="T202">
        <f t="shared" si="64"/>
        <v>15</v>
      </c>
      <c r="U202">
        <f t="shared" si="55"/>
        <v>183</v>
      </c>
      <c r="V202">
        <f>($T$12*'10-day-rainfall'!X189+$T$13*'10-day-rainfall'!Y189+$T$14*'10-day-rainfall'!Z189+$T$15*'10-day-rainfall'!AA189)/12</f>
        <v>31.283385864082053</v>
      </c>
      <c r="Y202">
        <f t="shared" si="67"/>
        <v>101.671907533818</v>
      </c>
      <c r="Z202">
        <f t="shared" si="68"/>
        <v>0</v>
      </c>
      <c r="AA202">
        <f t="shared" si="56"/>
        <v>3.4758216794814651</v>
      </c>
      <c r="AB202">
        <f t="shared" si="57"/>
        <v>259926.95455921307</v>
      </c>
      <c r="AC202">
        <f t="shared" si="58"/>
        <v>253670.47553614643</v>
      </c>
      <c r="AD202">
        <f t="shared" si="59"/>
        <v>101.63317461529059</v>
      </c>
      <c r="AE202">
        <f t="shared" si="60"/>
        <v>3.4593590258636766</v>
      </c>
      <c r="AF202">
        <f t="shared" si="61"/>
        <v>247473.26206610384</v>
      </c>
      <c r="AG202">
        <f t="shared" si="62"/>
        <v>3.3636484330109191</v>
      </c>
    </row>
    <row r="203" spans="19:33" x14ac:dyDescent="0.35">
      <c r="S203">
        <f t="shared" si="63"/>
        <v>8</v>
      </c>
      <c r="T203">
        <f t="shared" si="64"/>
        <v>16</v>
      </c>
      <c r="U203">
        <f t="shared" si="55"/>
        <v>184</v>
      </c>
      <c r="V203">
        <f>($T$12*'10-day-rainfall'!X190+$T$13*'10-day-rainfall'!Y190+$T$14*'10-day-rainfall'!Z190+$T$15*'10-day-rainfall'!AA190)/12</f>
        <v>31.283385864082053</v>
      </c>
      <c r="Y203">
        <f t="shared" si="67"/>
        <v>101.59467313898946</v>
      </c>
      <c r="Z203">
        <f t="shared" si="68"/>
        <v>0</v>
      </c>
      <c r="AA203">
        <f t="shared" si="56"/>
        <v>3.4428367008393916</v>
      </c>
      <c r="AB203">
        <f t="shared" si="57"/>
        <v>247473.26206610302</v>
      </c>
      <c r="AC203">
        <f t="shared" si="58"/>
        <v>241276.15600459211</v>
      </c>
      <c r="AD203">
        <f t="shared" si="59"/>
        <v>101.55617232998617</v>
      </c>
      <c r="AE203">
        <f t="shared" si="60"/>
        <v>3.4263146621758556</v>
      </c>
      <c r="AF203">
        <f t="shared" si="61"/>
        <v>235138.52928226994</v>
      </c>
      <c r="AG203">
        <f t="shared" si="62"/>
        <v>3.331057693558503</v>
      </c>
    </row>
    <row r="204" spans="19:33" x14ac:dyDescent="0.35">
      <c r="S204">
        <f t="shared" si="63"/>
        <v>8</v>
      </c>
      <c r="T204">
        <f t="shared" si="64"/>
        <v>17</v>
      </c>
      <c r="U204">
        <f t="shared" si="55"/>
        <v>185</v>
      </c>
      <c r="V204">
        <f>($T$12*'10-day-rainfall'!X191+$T$13*'10-day-rainfall'!Y191+$T$14*'10-day-rainfall'!Z191+$T$15*'10-day-rainfall'!AA191)/12</f>
        <v>31.283385864082053</v>
      </c>
      <c r="Y204">
        <f t="shared" si="67"/>
        <v>101.5179074155477</v>
      </c>
      <c r="Z204">
        <f t="shared" si="68"/>
        <v>0</v>
      </c>
      <c r="AA204">
        <f t="shared" si="56"/>
        <v>3.4097335067965147</v>
      </c>
      <c r="AB204">
        <f t="shared" si="57"/>
        <v>235138.52928227041</v>
      </c>
      <c r="AC204">
        <f t="shared" si="58"/>
        <v>229001.0089700367</v>
      </c>
      <c r="AD204">
        <f t="shared" si="59"/>
        <v>101.47963892577836</v>
      </c>
      <c r="AE204">
        <f t="shared" si="60"/>
        <v>3.3931457338046425</v>
      </c>
      <c r="AF204">
        <f t="shared" si="61"/>
        <v>222923.20464057371</v>
      </c>
      <c r="AG204">
        <f t="shared" si="62"/>
        <v>3.2983458213429384</v>
      </c>
    </row>
    <row r="205" spans="19:33" x14ac:dyDescent="0.35">
      <c r="S205">
        <f t="shared" si="63"/>
        <v>8</v>
      </c>
      <c r="T205">
        <f t="shared" si="64"/>
        <v>18</v>
      </c>
      <c r="U205">
        <f t="shared" si="55"/>
        <v>186</v>
      </c>
      <c r="V205">
        <f>($T$12*'10-day-rainfall'!X192+$T$13*'10-day-rainfall'!Y192+$T$14*'10-day-rainfall'!Z192+$T$15*'10-day-rainfall'!AA192)/12</f>
        <v>31.283385864082053</v>
      </c>
      <c r="Y205">
        <f t="shared" si="67"/>
        <v>101.44161863326936</v>
      </c>
      <c r="Z205">
        <f t="shared" si="68"/>
        <v>0</v>
      </c>
      <c r="AA205">
        <f t="shared" si="56"/>
        <v>3.3765122611205443</v>
      </c>
      <c r="AB205">
        <f t="shared" si="57"/>
        <v>222923.20464057408</v>
      </c>
      <c r="AC205">
        <f t="shared" si="58"/>
        <v>216845.4825705571</v>
      </c>
      <c r="AD205">
        <f t="shared" si="59"/>
        <v>101.40358566869824</v>
      </c>
      <c r="AE205">
        <f t="shared" si="60"/>
        <v>3.3598570156859742</v>
      </c>
      <c r="AF205">
        <f t="shared" si="61"/>
        <v>210827.71938410457</v>
      </c>
      <c r="AG205">
        <f t="shared" si="62"/>
        <v>3.2655129479372578</v>
      </c>
    </row>
    <row r="206" spans="19:33" x14ac:dyDescent="0.35">
      <c r="S206">
        <f t="shared" si="63"/>
        <v>8</v>
      </c>
      <c r="T206">
        <f t="shared" si="64"/>
        <v>19</v>
      </c>
      <c r="U206">
        <f t="shared" si="55"/>
        <v>187</v>
      </c>
      <c r="V206">
        <f>($T$12*'10-day-rainfall'!X193+$T$13*'10-day-rainfall'!Y193+$T$14*'10-day-rainfall'!Z193+$T$15*'10-day-rainfall'!AA193)/12</f>
        <v>31.283385864082053</v>
      </c>
      <c r="Y206">
        <f t="shared" si="67"/>
        <v>101.36581506000471</v>
      </c>
      <c r="Z206">
        <f t="shared" si="68"/>
        <v>0</v>
      </c>
      <c r="AA206">
        <f t="shared" si="56"/>
        <v>3.3431731803417066</v>
      </c>
      <c r="AB206">
        <f t="shared" si="57"/>
        <v>210827.71938410524</v>
      </c>
      <c r="AC206">
        <f t="shared" si="58"/>
        <v>204810.00765949016</v>
      </c>
      <c r="AD206">
        <f t="shared" si="59"/>
        <v>101.32802085558338</v>
      </c>
      <c r="AE206">
        <f t="shared" si="60"/>
        <v>3.3264486032798617</v>
      </c>
      <c r="AF206">
        <f t="shared" si="61"/>
        <v>198852.50441229774</v>
      </c>
      <c r="AG206">
        <f t="shared" si="62"/>
        <v>3.2325592579190823</v>
      </c>
    </row>
    <row r="207" spans="19:33" x14ac:dyDescent="0.35">
      <c r="S207">
        <f t="shared" si="63"/>
        <v>8</v>
      </c>
      <c r="T207">
        <f t="shared" si="64"/>
        <v>20</v>
      </c>
      <c r="U207">
        <f t="shared" si="55"/>
        <v>188</v>
      </c>
      <c r="V207">
        <f>($T$12*'10-day-rainfall'!X194+$T$13*'10-day-rainfall'!Y194+$T$14*'10-day-rainfall'!Z194+$T$15*'10-day-rainfall'!AA194)/12</f>
        <v>31.283385864082053</v>
      </c>
      <c r="Y207">
        <f t="shared" si="67"/>
        <v>101.29050506741316</v>
      </c>
      <c r="Z207">
        <f t="shared" si="68"/>
        <v>0</v>
      </c>
      <c r="AA207">
        <f t="shared" si="56"/>
        <v>3.309716593125517</v>
      </c>
      <c r="AB207">
        <f t="shared" si="57"/>
        <v>198852.50441229701</v>
      </c>
      <c r="AC207">
        <f t="shared" si="58"/>
        <v>192895.01454467108</v>
      </c>
      <c r="AD207">
        <f t="shared" si="59"/>
        <v>101.25295288613336</v>
      </c>
      <c r="AE207">
        <f t="shared" si="60"/>
        <v>3.2929206932734099</v>
      </c>
      <c r="AF207">
        <f t="shared" si="61"/>
        <v>186997.98991651274</v>
      </c>
      <c r="AG207">
        <f t="shared" si="62"/>
        <v>3.1994850477069416</v>
      </c>
    </row>
    <row r="208" spans="19:33" x14ac:dyDescent="0.35">
      <c r="S208">
        <f t="shared" si="63"/>
        <v>8</v>
      </c>
      <c r="T208">
        <f t="shared" si="64"/>
        <v>21</v>
      </c>
      <c r="U208">
        <f t="shared" si="55"/>
        <v>189</v>
      </c>
      <c r="V208">
        <f>($T$12*'10-day-rainfall'!X195+$T$13*'10-day-rainfall'!Y195+$T$14*'10-day-rainfall'!Z195+$T$15*'10-day-rainfall'!AA195)/12</f>
        <v>31.283385864082053</v>
      </c>
      <c r="Y208">
        <f t="shared" si="67"/>
        <v>101.21569713013375</v>
      </c>
      <c r="Z208">
        <f t="shared" si="68"/>
        <v>0</v>
      </c>
      <c r="AA208">
        <f t="shared" si="56"/>
        <v>3.2761429566662472</v>
      </c>
      <c r="AB208">
        <f t="shared" si="57"/>
        <v>186997.98991651324</v>
      </c>
      <c r="AC208">
        <f t="shared" si="58"/>
        <v>181100.93259451399</v>
      </c>
      <c r="AD208">
        <f t="shared" si="59"/>
        <v>101.17839026187491</v>
      </c>
      <c r="AE208">
        <f t="shared" si="60"/>
        <v>3.2592735987579733</v>
      </c>
      <c r="AF208">
        <f t="shared" si="61"/>
        <v>175264.60496098452</v>
      </c>
      <c r="AG208">
        <f t="shared" si="62"/>
        <v>3.1662907419615887</v>
      </c>
    </row>
    <row r="209" spans="19:33" x14ac:dyDescent="0.35">
      <c r="S209">
        <f t="shared" si="63"/>
        <v>8</v>
      </c>
      <c r="T209">
        <f t="shared" si="64"/>
        <v>22</v>
      </c>
      <c r="U209">
        <f t="shared" si="55"/>
        <v>190</v>
      </c>
      <c r="V209">
        <f>($T$12*'10-day-rainfall'!X196+$T$13*'10-day-rainfall'!Y196+$T$14*'10-day-rainfall'!Z196+$T$15*'10-day-rainfall'!AA196)/12</f>
        <v>31.283385864082053</v>
      </c>
      <c r="Y209">
        <f t="shared" si="67"/>
        <v>101.14139982458239</v>
      </c>
      <c r="Z209">
        <f t="shared" si="68"/>
        <v>0</v>
      </c>
      <c r="AA209">
        <f t="shared" si="56"/>
        <v>3.2424528756186977</v>
      </c>
      <c r="AB209">
        <f t="shared" si="57"/>
        <v>175264.60496098353</v>
      </c>
      <c r="AC209">
        <f t="shared" si="58"/>
        <v>169428.18978486987</v>
      </c>
      <c r="AD209">
        <f t="shared" si="59"/>
        <v>101.10434158472027</v>
      </c>
      <c r="AE209">
        <f t="shared" si="60"/>
        <v>3.225507766779292</v>
      </c>
      <c r="AF209">
        <f t="shared" si="61"/>
        <v>163652.77700057809</v>
      </c>
      <c r="AG209">
        <f t="shared" si="62"/>
        <v>3.1329769125274733</v>
      </c>
    </row>
    <row r="210" spans="19:33" x14ac:dyDescent="0.35">
      <c r="S210">
        <f t="shared" si="63"/>
        <v>8</v>
      </c>
      <c r="T210">
        <f t="shared" si="64"/>
        <v>23</v>
      </c>
      <c r="U210">
        <f t="shared" si="55"/>
        <v>191</v>
      </c>
      <c r="V210">
        <f>($T$12*'10-day-rainfall'!X197+$T$13*'10-day-rainfall'!Y197+$T$14*'10-day-rainfall'!Z197+$T$15*'10-day-rainfall'!AA197)/12</f>
        <v>31.283385864082053</v>
      </c>
      <c r="Y210">
        <f t="shared" si="67"/>
        <v>101.06762182731246</v>
      </c>
      <c r="Z210">
        <f t="shared" si="68"/>
        <v>0</v>
      </c>
      <c r="AA210">
        <f t="shared" si="56"/>
        <v>3.2086471240085466</v>
      </c>
      <c r="AB210">
        <f t="shared" si="57"/>
        <v>163652.77700057862</v>
      </c>
      <c r="AC210">
        <f t="shared" si="58"/>
        <v>157877.21217736322</v>
      </c>
      <c r="AD210">
        <f t="shared" si="59"/>
        <v>101.0308155550496</v>
      </c>
      <c r="AE210">
        <f t="shared" si="60"/>
        <v>3.191623798674204</v>
      </c>
      <c r="AF210">
        <f t="shared" si="61"/>
        <v>152162.93132535147</v>
      </c>
      <c r="AG210">
        <f t="shared" si="62"/>
        <v>3.0995443003549465</v>
      </c>
    </row>
    <row r="211" spans="19:33" x14ac:dyDescent="0.35">
      <c r="S211">
        <f t="shared" si="63"/>
        <v>8</v>
      </c>
      <c r="T211">
        <f t="shared" si="64"/>
        <v>24</v>
      </c>
      <c r="U211">
        <f t="shared" si="55"/>
        <v>192</v>
      </c>
      <c r="V211">
        <f>($T$12*'10-day-rainfall'!X198+$T$13*'10-day-rainfall'!Y198+$T$14*'10-day-rainfall'!Z198+$T$15*'10-day-rainfall'!AA198)/12</f>
        <v>31.283385864082053</v>
      </c>
      <c r="Y211">
        <f t="shared" si="67"/>
        <v>100.9943719128629</v>
      </c>
      <c r="Z211">
        <f t="shared" si="68"/>
        <v>0</v>
      </c>
      <c r="AA211">
        <f t="shared" si="56"/>
        <v>3.1747266706477366</v>
      </c>
      <c r="AB211">
        <f t="shared" si="57"/>
        <v>152162.93132535051</v>
      </c>
      <c r="AC211">
        <f t="shared" si="58"/>
        <v>146448.42331818459</v>
      </c>
      <c r="AD211">
        <f t="shared" si="59"/>
        <v>100.95782096923445</v>
      </c>
      <c r="AE211">
        <f t="shared" si="60"/>
        <v>3.1576224736883862</v>
      </c>
      <c r="AF211">
        <f t="shared" si="61"/>
        <v>140795.49042007231</v>
      </c>
      <c r="AG211">
        <f t="shared" si="62"/>
        <v>3.0659938409300156</v>
      </c>
    </row>
    <row r="212" spans="19:33" x14ac:dyDescent="0.35">
      <c r="S212">
        <f t="shared" si="63"/>
        <v>9</v>
      </c>
      <c r="T212">
        <f t="shared" si="64"/>
        <v>1</v>
      </c>
      <c r="U212">
        <f t="shared" si="55"/>
        <v>193</v>
      </c>
      <c r="V212">
        <f>($T$12*'10-day-rainfall'!X199+$T$13*'10-day-rainfall'!Y199+$T$14*'10-day-rainfall'!Z199+$T$15*'10-day-rainfall'!AA199)/12</f>
        <v>31.283385864082053</v>
      </c>
      <c r="Y212">
        <f t="shared" si="67"/>
        <v>100.92165895100545</v>
      </c>
      <c r="Z212">
        <f t="shared" si="68"/>
        <v>0</v>
      </c>
      <c r="AA212">
        <f t="shared" si="56"/>
        <v>3.1406927086872218</v>
      </c>
      <c r="AB212">
        <f t="shared" si="57"/>
        <v>140795.49042007182</v>
      </c>
      <c r="AC212">
        <f t="shared" si="58"/>
        <v>135142.24354443481</v>
      </c>
      <c r="AD212">
        <f t="shared" si="59"/>
        <v>100.88536671650562</v>
      </c>
      <c r="AE212">
        <f t="shared" si="60"/>
        <v>3.1235047764694754</v>
      </c>
      <c r="AF212">
        <f t="shared" si="61"/>
        <v>129550.87322478171</v>
      </c>
      <c r="AG212">
        <f t="shared" si="62"/>
        <v>3.0323266938444036</v>
      </c>
    </row>
    <row r="213" spans="19:33" x14ac:dyDescent="0.35">
      <c r="S213">
        <f t="shared" si="63"/>
        <v>9</v>
      </c>
      <c r="T213">
        <f t="shared" si="64"/>
        <v>2</v>
      </c>
      <c r="U213">
        <f t="shared" ref="U213:U259" si="69">(S213-1)*24+T213</f>
        <v>194</v>
      </c>
      <c r="V213">
        <f>($T$12*'10-day-rainfall'!X200+$T$13*'10-day-rainfall'!Y200+$T$14*'10-day-rainfall'!Z200+$T$15*'10-day-rainfall'!AA200)/12</f>
        <v>31.283385864082053</v>
      </c>
      <c r="Y213">
        <f t="shared" si="67"/>
        <v>100.84947171186839</v>
      </c>
      <c r="Z213">
        <f t="shared" si="68"/>
        <v>0</v>
      </c>
      <c r="AA213">
        <f t="shared" ref="AA213:AA276" si="70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3.1065049715480377</v>
      </c>
      <c r="AB213">
        <f t="shared" ref="AB213:AB276" si="71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129550.87322478069</v>
      </c>
      <c r="AC213">
        <f t="shared" ref="AC213:AC276" si="72">MAX(0,AB213+(Z213-AA213)*1800)</f>
        <v>123959.16427599422</v>
      </c>
      <c r="AD213">
        <f t="shared" ref="AD213:AD276" si="73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100.81346225890626</v>
      </c>
      <c r="AE213">
        <f t="shared" ref="AE213:AE276" si="74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3.0892721611381986</v>
      </c>
      <c r="AF213">
        <f t="shared" ref="AF213:AF276" si="75">MAX(0,AB213+(Z213-AE213)*3600)</f>
        <v>118429.49344468318</v>
      </c>
      <c r="AG213">
        <f t="shared" ref="AG213:AG276" si="76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2.9985026219024102</v>
      </c>
    </row>
    <row r="214" spans="19:33" x14ac:dyDescent="0.35">
      <c r="S214">
        <f t="shared" si="63"/>
        <v>9</v>
      </c>
      <c r="T214">
        <f t="shared" si="64"/>
        <v>3</v>
      </c>
      <c r="U214">
        <f t="shared" si="69"/>
        <v>195</v>
      </c>
      <c r="V214">
        <f>($T$12*'10-day-rainfall'!X201+$T$13*'10-day-rainfall'!Y201+$T$14*'10-day-rainfall'!Z201+$T$15*'10-day-rainfall'!AA201)/12</f>
        <v>31.283385864082053</v>
      </c>
      <c r="Y214">
        <f t="shared" si="67"/>
        <v>100.77783235123199</v>
      </c>
      <c r="Z214">
        <f t="shared" si="68"/>
        <v>0</v>
      </c>
      <c r="AA214">
        <f t="shared" si="70"/>
        <v>3.0721892872570793</v>
      </c>
      <c r="AB214">
        <f t="shared" si="71"/>
        <v>118429.49344468224</v>
      </c>
      <c r="AC214">
        <f t="shared" si="72"/>
        <v>112899.55272761951</v>
      </c>
      <c r="AD214">
        <f t="shared" si="73"/>
        <v>100.74211637845271</v>
      </c>
      <c r="AE214">
        <f t="shared" si="74"/>
        <v>3.0549259975824743</v>
      </c>
      <c r="AF214">
        <f t="shared" si="75"/>
        <v>107431.75985338533</v>
      </c>
      <c r="AG214">
        <f t="shared" si="76"/>
        <v>2.9645473780599403</v>
      </c>
    </row>
    <row r="215" spans="19:33" x14ac:dyDescent="0.35">
      <c r="S215">
        <f t="shared" si="63"/>
        <v>9</v>
      </c>
      <c r="T215">
        <f t="shared" si="64"/>
        <v>4</v>
      </c>
      <c r="U215">
        <f t="shared" si="69"/>
        <v>196</v>
      </c>
      <c r="V215">
        <f>($T$12*'10-day-rainfall'!X202+$T$13*'10-day-rainfall'!Y202+$T$14*'10-day-rainfall'!Z202+$T$15*'10-day-rainfall'!AA202)/12</f>
        <v>31.283385864082053</v>
      </c>
      <c r="Y215">
        <f t="shared" si="67"/>
        <v>100.7067548683769</v>
      </c>
      <c r="Z215">
        <f t="shared" si="68"/>
        <v>3.657890638291228E-2</v>
      </c>
      <c r="AA215">
        <f t="shared" si="70"/>
        <v>3.0377567801693619</v>
      </c>
      <c r="AB215">
        <f t="shared" si="71"/>
        <v>107431.75985338431</v>
      </c>
      <c r="AC215">
        <f t="shared" si="72"/>
        <v>102029.6396805687</v>
      </c>
      <c r="AD215">
        <f t="shared" si="73"/>
        <v>100.67176550462904</v>
      </c>
      <c r="AE215">
        <f t="shared" si="74"/>
        <v>3.0206782706281823</v>
      </c>
      <c r="AF215">
        <f t="shared" si="75"/>
        <v>96689.002142101337</v>
      </c>
      <c r="AG215">
        <f t="shared" si="76"/>
        <v>2.9304720373021005</v>
      </c>
    </row>
    <row r="216" spans="19:33" x14ac:dyDescent="0.35">
      <c r="S216">
        <f t="shared" si="63"/>
        <v>9</v>
      </c>
      <c r="T216">
        <f t="shared" si="64"/>
        <v>5</v>
      </c>
      <c r="U216">
        <f t="shared" si="69"/>
        <v>197</v>
      </c>
      <c r="V216">
        <f>($T$12*'10-day-rainfall'!X203+$T$13*'10-day-rainfall'!Y203+$T$14*'10-day-rainfall'!Z203+$T$15*'10-day-rainfall'!AA203)/12</f>
        <v>31.286408914196343</v>
      </c>
      <c r="Y216">
        <f t="shared" si="67"/>
        <v>100.63709829617198</v>
      </c>
      <c r="Z216">
        <f t="shared" si="68"/>
        <v>0.16464625632923707</v>
      </c>
      <c r="AA216">
        <f t="shared" si="70"/>
        <v>3.0036270152357991</v>
      </c>
      <c r="AB216">
        <f t="shared" si="71"/>
        <v>96689.002142101905</v>
      </c>
      <c r="AC216">
        <f t="shared" si="72"/>
        <v>91578.836776070093</v>
      </c>
      <c r="AD216">
        <f t="shared" si="73"/>
        <v>100.60391571342639</v>
      </c>
      <c r="AE216">
        <f t="shared" si="74"/>
        <v>2.9872856919723616</v>
      </c>
      <c r="AF216">
        <f t="shared" si="75"/>
        <v>86527.500173786655</v>
      </c>
      <c r="AG216">
        <f t="shared" si="76"/>
        <v>2.8966918668740145</v>
      </c>
    </row>
    <row r="217" spans="19:33" x14ac:dyDescent="0.35">
      <c r="S217">
        <f t="shared" si="63"/>
        <v>9</v>
      </c>
      <c r="T217">
        <f t="shared" si="64"/>
        <v>6</v>
      </c>
      <c r="U217">
        <f t="shared" si="69"/>
        <v>198</v>
      </c>
      <c r="V217">
        <f>($T$12*'10-day-rainfall'!X204+$T$13*'10-day-rainfall'!Y204+$T$14*'10-day-rainfall'!Z204+$T$15*'10-day-rainfall'!AA204)/12</f>
        <v>31.300016042818594</v>
      </c>
      <c r="Y217">
        <f t="shared" si="67"/>
        <v>100.57100458258816</v>
      </c>
      <c r="Z217">
        <f t="shared" si="68"/>
        <v>0.31483046089356109</v>
      </c>
      <c r="AA217">
        <f t="shared" si="70"/>
        <v>2.9708816762477728</v>
      </c>
      <c r="AB217">
        <f t="shared" si="71"/>
        <v>86527.500173785869</v>
      </c>
      <c r="AC217">
        <f t="shared" si="72"/>
        <v>81746.607986148287</v>
      </c>
      <c r="AD217">
        <f t="shared" si="73"/>
        <v>100.53985548667568</v>
      </c>
      <c r="AE217">
        <f t="shared" si="74"/>
        <v>2.9553559180577338</v>
      </c>
      <c r="AF217">
        <f t="shared" si="75"/>
        <v>77021.608527994846</v>
      </c>
      <c r="AG217">
        <f t="shared" si="76"/>
        <v>2.8642778499507551</v>
      </c>
    </row>
    <row r="218" spans="19:33" x14ac:dyDescent="0.35">
      <c r="S218">
        <f t="shared" si="63"/>
        <v>9</v>
      </c>
      <c r="T218">
        <f t="shared" si="64"/>
        <v>7</v>
      </c>
      <c r="U218">
        <f t="shared" si="69"/>
        <v>199</v>
      </c>
      <c r="V218">
        <f>($T$12*'10-day-rainfall'!X205+$T$13*'10-day-rainfall'!Y205+$T$14*'10-day-rainfall'!Z205+$T$15*'10-day-rainfall'!AA205)/12</f>
        <v>31.326035089173434</v>
      </c>
      <c r="Y218">
        <f t="shared" si="67"/>
        <v>100.50900005072253</v>
      </c>
      <c r="Z218">
        <f t="shared" si="68"/>
        <v>0.48963944707317497</v>
      </c>
      <c r="AA218">
        <f t="shared" si="70"/>
        <v>2.939846325048999</v>
      </c>
      <c r="AB218">
        <f t="shared" si="71"/>
        <v>77021.608527994787</v>
      </c>
      <c r="AC218">
        <f t="shared" si="72"/>
        <v>72611.236147638308</v>
      </c>
      <c r="AD218">
        <f t="shared" si="73"/>
        <v>100.48015799504942</v>
      </c>
      <c r="AE218">
        <f t="shared" si="74"/>
        <v>2.9252728215510846</v>
      </c>
      <c r="AF218">
        <f t="shared" si="75"/>
        <v>68253.328379874307</v>
      </c>
      <c r="AG218">
        <f t="shared" si="76"/>
        <v>2.8335529904005234</v>
      </c>
    </row>
    <row r="219" spans="19:33" x14ac:dyDescent="0.35">
      <c r="S219">
        <f t="shared" si="63"/>
        <v>9</v>
      </c>
      <c r="T219">
        <f t="shared" si="64"/>
        <v>8</v>
      </c>
      <c r="U219">
        <f t="shared" si="69"/>
        <v>200</v>
      </c>
      <c r="V219">
        <f>($T$12*'10-day-rainfall'!X206+$T$13*'10-day-rainfall'!Y206+$T$14*'10-day-rainfall'!Z206+$T$15*'10-day-rainfall'!AA206)/12</f>
        <v>31.366501159179482</v>
      </c>
      <c r="Y219">
        <f t="shared" si="67"/>
        <v>100.45165903677189</v>
      </c>
      <c r="Z219">
        <f t="shared" si="68"/>
        <v>0.69707253101613809</v>
      </c>
      <c r="AA219">
        <f t="shared" si="70"/>
        <v>2.9108726805607241</v>
      </c>
      <c r="AB219">
        <f t="shared" si="71"/>
        <v>68253.328379873506</v>
      </c>
      <c r="AC219">
        <f t="shared" si="72"/>
        <v>64268.488110693252</v>
      </c>
      <c r="AD219">
        <f t="shared" si="73"/>
        <v>100.42551243645134</v>
      </c>
      <c r="AE219">
        <f t="shared" si="74"/>
        <v>2.8974932834026856</v>
      </c>
      <c r="AF219">
        <f t="shared" si="75"/>
        <v>60331.813671281932</v>
      </c>
      <c r="AG219">
        <f t="shared" si="76"/>
        <v>2.8048662054228761</v>
      </c>
    </row>
    <row r="220" spans="19:33" x14ac:dyDescent="0.35">
      <c r="S220">
        <f t="shared" si="63"/>
        <v>9</v>
      </c>
      <c r="T220">
        <f t="shared" si="64"/>
        <v>9</v>
      </c>
      <c r="U220">
        <f t="shared" si="69"/>
        <v>201</v>
      </c>
      <c r="V220">
        <f>($T$12*'10-day-rainfall'!X207+$T$13*'10-day-rainfall'!Y207+$T$14*'10-day-rainfall'!Z207+$T$15*'10-day-rainfall'!AA207)/12</f>
        <v>31.42411045926346</v>
      </c>
      <c r="Y220">
        <f t="shared" si="67"/>
        <v>100.3996720708809</v>
      </c>
      <c r="Z220">
        <f t="shared" si="68"/>
        <v>0.94913505789002772</v>
      </c>
      <c r="AA220">
        <f t="shared" si="70"/>
        <v>2.884251806530985</v>
      </c>
      <c r="AB220">
        <f t="shared" si="71"/>
        <v>60331.813671282849</v>
      </c>
      <c r="AC220">
        <f t="shared" si="72"/>
        <v>56848.603523729129</v>
      </c>
      <c r="AD220">
        <f t="shared" si="73"/>
        <v>100.37680824890202</v>
      </c>
      <c r="AE220">
        <f t="shared" si="74"/>
        <v>2.8725356112199485</v>
      </c>
      <c r="AF220">
        <f t="shared" si="75"/>
        <v>53407.571679295135</v>
      </c>
      <c r="AG220">
        <f t="shared" si="76"/>
        <v>2.7785050598513252</v>
      </c>
    </row>
    <row r="221" spans="19:33" x14ac:dyDescent="0.35">
      <c r="S221">
        <f t="shared" si="63"/>
        <v>9</v>
      </c>
      <c r="T221">
        <f t="shared" si="64"/>
        <v>10</v>
      </c>
      <c r="U221">
        <f t="shared" si="69"/>
        <v>202</v>
      </c>
      <c r="V221">
        <f>($T$12*'10-day-rainfall'!X208+$T$13*'10-day-rainfall'!Y208+$T$14*'10-day-rainfall'!Z208+$T$15*'10-day-rainfall'!AA208)/12</f>
        <v>31.502551373138669</v>
      </c>
      <c r="Y221">
        <f t="shared" si="67"/>
        <v>100.35416224641845</v>
      </c>
      <c r="Z221">
        <f t="shared" si="68"/>
        <v>1.2649175563461215</v>
      </c>
      <c r="AA221">
        <f t="shared" si="70"/>
        <v>2.8608128332057903</v>
      </c>
      <c r="AB221">
        <f t="shared" si="71"/>
        <v>53407.571679294968</v>
      </c>
      <c r="AC221">
        <f t="shared" si="72"/>
        <v>50534.960180947564</v>
      </c>
      <c r="AD221">
        <f t="shared" si="73"/>
        <v>100.33523584635964</v>
      </c>
      <c r="AE221">
        <f t="shared" si="74"/>
        <v>2.8509730539432541</v>
      </c>
      <c r="AF221">
        <f t="shared" si="75"/>
        <v>47697.771887945288</v>
      </c>
      <c r="AG221">
        <f t="shared" si="76"/>
        <v>2.7552933274271569</v>
      </c>
    </row>
    <row r="222" spans="19:33" x14ac:dyDescent="0.35">
      <c r="S222">
        <f t="shared" si="63"/>
        <v>9</v>
      </c>
      <c r="T222">
        <f t="shared" si="64"/>
        <v>11</v>
      </c>
      <c r="U222">
        <f t="shared" si="69"/>
        <v>203</v>
      </c>
      <c r="V222">
        <f>($T$12*'10-day-rainfall'!X209+$T$13*'10-day-rainfall'!Y209+$T$14*'10-day-rainfall'!Z209+$T$15*'10-day-rainfall'!AA209)/12</f>
        <v>31.607090014159009</v>
      </c>
      <c r="Y222">
        <f t="shared" si="67"/>
        <v>100.31654283454569</v>
      </c>
      <c r="Z222">
        <f t="shared" si="68"/>
        <v>1.6772578647288334</v>
      </c>
      <c r="AA222">
        <f t="shared" si="70"/>
        <v>2.8412546125370879</v>
      </c>
      <c r="AB222">
        <f t="shared" si="71"/>
        <v>47697.771887945892</v>
      </c>
      <c r="AC222">
        <f t="shared" si="72"/>
        <v>45602.577741891037</v>
      </c>
      <c r="AD222">
        <f t="shared" si="73"/>
        <v>100.30273850262265</v>
      </c>
      <c r="AE222">
        <f t="shared" si="74"/>
        <v>2.8340777813083609</v>
      </c>
      <c r="AF222">
        <f t="shared" si="75"/>
        <v>43533.220188259591</v>
      </c>
      <c r="AG222">
        <f t="shared" si="76"/>
        <v>2.7359227767972754</v>
      </c>
    </row>
    <row r="223" spans="19:33" x14ac:dyDescent="0.35">
      <c r="S223">
        <f t="shared" si="63"/>
        <v>9</v>
      </c>
      <c r="T223">
        <f t="shared" si="64"/>
        <v>12</v>
      </c>
      <c r="U223">
        <f t="shared" si="69"/>
        <v>204</v>
      </c>
      <c r="V223">
        <f>($T$12*'10-day-rainfall'!X210+$T$13*'10-day-rainfall'!Y210+$T$14*'10-day-rainfall'!Z210+$T$15*'10-day-rainfall'!AA210)/12</f>
        <v>31.745706366615938</v>
      </c>
      <c r="Y223">
        <f t="shared" si="67"/>
        <v>100.28909728751063</v>
      </c>
      <c r="Z223">
        <f t="shared" si="68"/>
        <v>2.2493984921381918</v>
      </c>
      <c r="AA223">
        <f t="shared" si="70"/>
        <v>2.8269709067871398</v>
      </c>
      <c r="AB223">
        <f t="shared" si="71"/>
        <v>43533.220188258681</v>
      </c>
      <c r="AC223">
        <f t="shared" si="72"/>
        <v>42493.589841890578</v>
      </c>
      <c r="AD223">
        <f t="shared" si="73"/>
        <v>100.28222192149205</v>
      </c>
      <c r="AE223">
        <f t="shared" si="74"/>
        <v>2.8233427745538631</v>
      </c>
      <c r="AF223">
        <f t="shared" si="75"/>
        <v>41467.020771562267</v>
      </c>
      <c r="AG223">
        <f t="shared" si="76"/>
        <v>2.7217759738849319</v>
      </c>
    </row>
    <row r="224" spans="19:33" x14ac:dyDescent="0.35">
      <c r="S224">
        <f t="shared" si="63"/>
        <v>9</v>
      </c>
      <c r="T224">
        <f t="shared" si="64"/>
        <v>13</v>
      </c>
      <c r="U224">
        <f t="shared" si="69"/>
        <v>205</v>
      </c>
      <c r="V224">
        <f>($T$12*'10-day-rainfall'!X211+$T$13*'10-day-rainfall'!Y211+$T$14*'10-day-rainfall'!Z211+$T$15*'10-day-rainfall'!AA211)/12</f>
        <v>31.93160706844554</v>
      </c>
      <c r="Y224">
        <f t="shared" si="67"/>
        <v>100.27543293334206</v>
      </c>
      <c r="Z224">
        <f t="shared" si="68"/>
        <v>3.1268678444393196</v>
      </c>
      <c r="AA224">
        <f t="shared" si="70"/>
        <v>2.819760223941755</v>
      </c>
      <c r="AB224">
        <f t="shared" si="71"/>
        <v>41467.020771562755</v>
      </c>
      <c r="AC224">
        <f t="shared" si="72"/>
        <v>42019.814488458374</v>
      </c>
      <c r="AD224">
        <f t="shared" si="73"/>
        <v>100.27908871267719</v>
      </c>
      <c r="AE224">
        <f t="shared" si="74"/>
        <v>2.821689379539829</v>
      </c>
      <c r="AF224">
        <f t="shared" si="75"/>
        <v>42565.663245200922</v>
      </c>
      <c r="AG224">
        <f t="shared" si="76"/>
        <v>2.7146333617512304</v>
      </c>
    </row>
    <row r="225" spans="19:33" x14ac:dyDescent="0.35">
      <c r="S225">
        <f t="shared" si="63"/>
        <v>9</v>
      </c>
      <c r="T225">
        <f t="shared" si="64"/>
        <v>14</v>
      </c>
      <c r="U225">
        <f t="shared" si="69"/>
        <v>206</v>
      </c>
      <c r="V225">
        <f>($T$12*'10-day-rainfall'!X212+$T$13*'10-day-rainfall'!Y212+$T$14*'10-day-rainfall'!Z212+$T$15*'10-day-rainfall'!AA212)/12</f>
        <v>32.190025898564492</v>
      </c>
      <c r="Y225">
        <f t="shared" si="67"/>
        <v>100.28269856304998</v>
      </c>
      <c r="Z225">
        <f t="shared" si="68"/>
        <v>4.7774354505088121</v>
      </c>
      <c r="AA225">
        <f t="shared" si="70"/>
        <v>2.8235942984138802</v>
      </c>
      <c r="AB225">
        <f t="shared" si="71"/>
        <v>42565.663245201002</v>
      </c>
      <c r="AC225">
        <f t="shared" si="72"/>
        <v>46082.577318971882</v>
      </c>
      <c r="AD225">
        <f t="shared" si="73"/>
        <v>100.30590101312194</v>
      </c>
      <c r="AE225">
        <f t="shared" si="74"/>
        <v>2.8357219611382174</v>
      </c>
      <c r="AF225">
        <f t="shared" si="75"/>
        <v>49555.831806935144</v>
      </c>
      <c r="AG225">
        <f t="shared" si="76"/>
        <v>2.7184312415683474</v>
      </c>
    </row>
    <row r="226" spans="19:33" x14ac:dyDescent="0.35">
      <c r="S226">
        <f t="shared" si="63"/>
        <v>9</v>
      </c>
      <c r="T226">
        <f t="shared" si="64"/>
        <v>15</v>
      </c>
      <c r="U226">
        <f t="shared" si="69"/>
        <v>207</v>
      </c>
      <c r="V226">
        <f>($T$12*'10-day-rainfall'!X213+$T$13*'10-day-rainfall'!Y213+$T$14*'10-day-rainfall'!Z213+$T$15*'10-day-rainfall'!AA213)/12</f>
        <v>32.584855274639601</v>
      </c>
      <c r="Y226">
        <f t="shared" si="67"/>
        <v>100.32878479116957</v>
      </c>
      <c r="Z226">
        <f t="shared" si="68"/>
        <v>15.788682103308316</v>
      </c>
      <c r="AA226">
        <f t="shared" si="70"/>
        <v>2.8476191694811557</v>
      </c>
      <c r="AB226">
        <f t="shared" si="71"/>
        <v>49555.831806935304</v>
      </c>
      <c r="AC226">
        <f t="shared" si="72"/>
        <v>72849.745087824194</v>
      </c>
      <c r="AD226">
        <f t="shared" si="73"/>
        <v>100.48171774727398</v>
      </c>
      <c r="AE226">
        <f t="shared" si="74"/>
        <v>2.9260609434089027</v>
      </c>
      <c r="AF226">
        <f t="shared" si="75"/>
        <v>95861.26798257319</v>
      </c>
      <c r="AG226">
        <f t="shared" si="76"/>
        <v>2.7422262629175185</v>
      </c>
    </row>
    <row r="227" spans="19:33" x14ac:dyDescent="0.35">
      <c r="S227">
        <f t="shared" si="63"/>
        <v>9</v>
      </c>
      <c r="T227">
        <f t="shared" si="64"/>
        <v>16</v>
      </c>
      <c r="U227">
        <f t="shared" si="69"/>
        <v>208</v>
      </c>
      <c r="V227">
        <f>($T$12*'10-day-rainfall'!X214+$T$13*'10-day-rainfall'!Y214+$T$14*'10-day-rainfall'!Z214+$T$15*'10-day-rainfall'!AA214)/12</f>
        <v>33.889705035243594</v>
      </c>
      <c r="Y227">
        <f t="shared" si="67"/>
        <v>100.63172529857596</v>
      </c>
      <c r="Z227">
        <f t="shared" si="68"/>
        <v>8.2542544873406296</v>
      </c>
      <c r="AA227">
        <f t="shared" si="70"/>
        <v>3.0009842770889996</v>
      </c>
      <c r="AB227">
        <f t="shared" si="71"/>
        <v>95861.267982572303</v>
      </c>
      <c r="AC227">
        <f t="shared" si="72"/>
        <v>105317.15436102524</v>
      </c>
      <c r="AD227">
        <f t="shared" si="73"/>
        <v>100.69307921438921</v>
      </c>
      <c r="AE227">
        <f t="shared" si="74"/>
        <v>3.0311167844203735</v>
      </c>
      <c r="AF227">
        <f t="shared" si="75"/>
        <v>114664.56371308523</v>
      </c>
      <c r="AG227">
        <f t="shared" si="76"/>
        <v>2.8940760836474602</v>
      </c>
    </row>
    <row r="228" spans="19:33" x14ac:dyDescent="0.35">
      <c r="S228">
        <f t="shared" si="63"/>
        <v>9</v>
      </c>
      <c r="T228">
        <f t="shared" si="64"/>
        <v>17</v>
      </c>
      <c r="U228">
        <f t="shared" si="69"/>
        <v>209</v>
      </c>
      <c r="V228">
        <f>($T$12*'10-day-rainfall'!X215+$T$13*'10-day-rainfall'!Y215+$T$14*'10-day-rainfall'!Z215+$T$15*'10-day-rainfall'!AA215)/12</f>
        <v>34.571874827585795</v>
      </c>
      <c r="Y228">
        <f t="shared" si="67"/>
        <v>100.75353112205804</v>
      </c>
      <c r="Z228">
        <f t="shared" si="68"/>
        <v>3.3935700144211438</v>
      </c>
      <c r="AA228">
        <f t="shared" si="70"/>
        <v>3.06046824434328</v>
      </c>
      <c r="AB228">
        <f t="shared" si="71"/>
        <v>114664.56371308459</v>
      </c>
      <c r="AC228">
        <f t="shared" si="72"/>
        <v>115264.14689922474</v>
      </c>
      <c r="AD228">
        <f t="shared" si="73"/>
        <v>100.75740876837084</v>
      </c>
      <c r="AE228">
        <f t="shared" si="74"/>
        <v>3.0623509736852377</v>
      </c>
      <c r="AF228">
        <f t="shared" si="75"/>
        <v>115856.95225973385</v>
      </c>
      <c r="AG228">
        <f t="shared" si="76"/>
        <v>2.9529485088018594</v>
      </c>
    </row>
    <row r="229" spans="19:33" x14ac:dyDescent="0.35">
      <c r="S229">
        <f t="shared" si="63"/>
        <v>9</v>
      </c>
      <c r="T229">
        <f t="shared" si="64"/>
        <v>18</v>
      </c>
      <c r="U229">
        <f t="shared" si="69"/>
        <v>210</v>
      </c>
      <c r="V229">
        <f>($T$12*'10-day-rainfall'!X216+$T$13*'10-day-rainfall'!Y216+$T$14*'10-day-rainfall'!Z216+$T$15*'10-day-rainfall'!AA216)/12</f>
        <v>34.852335159356137</v>
      </c>
      <c r="Y229">
        <f t="shared" si="67"/>
        <v>100.76124258088181</v>
      </c>
      <c r="Z229">
        <f t="shared" si="68"/>
        <v>2.2694398814805199</v>
      </c>
      <c r="AA229">
        <f t="shared" si="70"/>
        <v>3.0642124202236056</v>
      </c>
      <c r="AB229">
        <f t="shared" si="71"/>
        <v>115856.95225973381</v>
      </c>
      <c r="AC229">
        <f t="shared" si="72"/>
        <v>114426.36168999625</v>
      </c>
      <c r="AD229">
        <f t="shared" si="73"/>
        <v>100.75199061322142</v>
      </c>
      <c r="AE229">
        <f t="shared" si="74"/>
        <v>3.059720274839548</v>
      </c>
      <c r="AF229">
        <f t="shared" si="75"/>
        <v>113011.9428436413</v>
      </c>
      <c r="AG229">
        <f t="shared" si="76"/>
        <v>2.9566539441634805</v>
      </c>
    </row>
    <row r="230" spans="19:33" x14ac:dyDescent="0.35">
      <c r="S230">
        <f t="shared" si="63"/>
        <v>9</v>
      </c>
      <c r="T230">
        <f t="shared" si="64"/>
        <v>19</v>
      </c>
      <c r="U230">
        <f t="shared" si="69"/>
        <v>211</v>
      </c>
      <c r="V230">
        <f>($T$12*'10-day-rainfall'!X217+$T$13*'10-day-rainfall'!Y217+$T$14*'10-day-rainfall'!Z217+$T$15*'10-day-rainfall'!AA217)/12</f>
        <v>35.039892174354527</v>
      </c>
      <c r="Y230">
        <f t="shared" si="67"/>
        <v>100.74284323192202</v>
      </c>
      <c r="Z230">
        <f t="shared" si="68"/>
        <v>1.6848391121645192</v>
      </c>
      <c r="AA230">
        <f t="shared" si="70"/>
        <v>3.0552789096955437</v>
      </c>
      <c r="AB230">
        <f t="shared" si="71"/>
        <v>113011.94284364152</v>
      </c>
      <c r="AC230">
        <f t="shared" si="72"/>
        <v>110545.15120808568</v>
      </c>
      <c r="AD230">
        <f t="shared" si="73"/>
        <v>100.72688990682687</v>
      </c>
      <c r="AE230">
        <f t="shared" si="74"/>
        <v>3.0475330270555316</v>
      </c>
      <c r="AF230">
        <f t="shared" si="75"/>
        <v>108106.24475003387</v>
      </c>
      <c r="AG230">
        <f t="shared" si="76"/>
        <v>2.9478128675495219</v>
      </c>
    </row>
    <row r="231" spans="19:33" x14ac:dyDescent="0.35">
      <c r="S231">
        <f t="shared" si="63"/>
        <v>9</v>
      </c>
      <c r="T231">
        <f t="shared" si="64"/>
        <v>20</v>
      </c>
      <c r="U231">
        <f t="shared" si="69"/>
        <v>212</v>
      </c>
      <c r="V231">
        <f>($T$12*'10-day-rainfall'!X218+$T$13*'10-day-rainfall'!Y218+$T$14*'10-day-rainfall'!Z218+$T$15*'10-day-rainfall'!AA218)/12</f>
        <v>35.179135076186306</v>
      </c>
      <c r="Y231">
        <f t="shared" si="67"/>
        <v>100.71111692177166</v>
      </c>
      <c r="Z231">
        <f t="shared" si="68"/>
        <v>1.3195387521358717</v>
      </c>
      <c r="AA231">
        <f t="shared" si="70"/>
        <v>3.0398747056465729</v>
      </c>
      <c r="AB231">
        <f t="shared" si="71"/>
        <v>108106.24475003492</v>
      </c>
      <c r="AC231">
        <f t="shared" si="72"/>
        <v>105009.64003371567</v>
      </c>
      <c r="AD231">
        <f t="shared" si="73"/>
        <v>100.69109044648346</v>
      </c>
      <c r="AE231">
        <f t="shared" si="74"/>
        <v>3.030151169872664</v>
      </c>
      <c r="AF231">
        <f t="shared" si="75"/>
        <v>101948.04004618248</v>
      </c>
      <c r="AG231">
        <f t="shared" si="76"/>
        <v>2.9325680488697659</v>
      </c>
    </row>
    <row r="232" spans="19:33" x14ac:dyDescent="0.35">
      <c r="S232">
        <f t="shared" si="63"/>
        <v>9</v>
      </c>
      <c r="T232">
        <f t="shared" si="64"/>
        <v>21</v>
      </c>
      <c r="U232">
        <f t="shared" si="69"/>
        <v>213</v>
      </c>
      <c r="V232">
        <f>($T$12*'10-day-rainfall'!X219+$T$13*'10-day-rainfall'!Y219+$T$14*'10-day-rainfall'!Z219+$T$15*'10-day-rainfall'!AA219)/12</f>
        <v>35.288187865619022</v>
      </c>
      <c r="Y232">
        <f t="shared" si="67"/>
        <v>100.67123582413397</v>
      </c>
      <c r="Z232">
        <f t="shared" si="68"/>
        <v>1.0682978103493903</v>
      </c>
      <c r="AA232">
        <f t="shared" si="70"/>
        <v>3.020417744390286</v>
      </c>
      <c r="AB232">
        <f t="shared" si="71"/>
        <v>101948.04004618197</v>
      </c>
      <c r="AC232">
        <f t="shared" si="72"/>
        <v>98434.224164908359</v>
      </c>
      <c r="AD232">
        <f t="shared" si="73"/>
        <v>100.64842690164889</v>
      </c>
      <c r="AE232">
        <f t="shared" si="74"/>
        <v>3.0091990515728342</v>
      </c>
      <c r="AF232">
        <f t="shared" si="75"/>
        <v>94960.795577777564</v>
      </c>
      <c r="AG232">
        <f t="shared" si="76"/>
        <v>2.9133113370008994</v>
      </c>
    </row>
    <row r="233" spans="19:33" x14ac:dyDescent="0.35">
      <c r="S233">
        <f t="shared" si="63"/>
        <v>9</v>
      </c>
      <c r="T233">
        <f t="shared" si="64"/>
        <v>22</v>
      </c>
      <c r="U233">
        <f t="shared" si="69"/>
        <v>214</v>
      </c>
      <c r="V233">
        <f>($T$12*'10-day-rainfall'!X220+$T$13*'10-day-rainfall'!Y220+$T$14*'10-day-rainfall'!Z220+$T$15*'10-day-rainfall'!AA220)/12</f>
        <v>35.376476940854509</v>
      </c>
      <c r="Y233">
        <f t="shared" si="67"/>
        <v>100.62588014163693</v>
      </c>
      <c r="Z233">
        <f t="shared" si="68"/>
        <v>0.88544630080887576</v>
      </c>
      <c r="AA233">
        <f t="shared" si="70"/>
        <v>2.9981093047963947</v>
      </c>
      <c r="AB233">
        <f t="shared" si="71"/>
        <v>94960.79557777803</v>
      </c>
      <c r="AC233">
        <f t="shared" si="72"/>
        <v>91158.002170600492</v>
      </c>
      <c r="AD233">
        <f t="shared" si="73"/>
        <v>100.60117383660203</v>
      </c>
      <c r="AE233">
        <f t="shared" si="74"/>
        <v>2.9859190482443547</v>
      </c>
      <c r="AF233">
        <f t="shared" si="75"/>
        <v>87399.093687010303</v>
      </c>
      <c r="AG233">
        <f t="shared" si="76"/>
        <v>2.8912304349747342</v>
      </c>
    </row>
    <row r="234" spans="19:33" x14ac:dyDescent="0.35">
      <c r="S234">
        <f t="shared" si="63"/>
        <v>9</v>
      </c>
      <c r="T234">
        <f t="shared" si="64"/>
        <v>23</v>
      </c>
      <c r="U234">
        <f t="shared" si="69"/>
        <v>215</v>
      </c>
      <c r="V234">
        <f>($T$12*'10-day-rainfall'!X221+$T$13*'10-day-rainfall'!Y221+$T$14*'10-day-rainfall'!Z221+$T$15*'10-day-rainfall'!AA221)/12</f>
        <v>35.449654321086648</v>
      </c>
      <c r="Y234">
        <f t="shared" si="67"/>
        <v>100.57668330297645</v>
      </c>
      <c r="Z234">
        <f t="shared" si="68"/>
        <v>0.74706971094135921</v>
      </c>
      <c r="AA234">
        <f t="shared" si="70"/>
        <v>2.9737121416913008</v>
      </c>
      <c r="AB234">
        <f t="shared" si="71"/>
        <v>87399.093687010871</v>
      </c>
      <c r="AC234">
        <f t="shared" si="72"/>
        <v>83391.137311660976</v>
      </c>
      <c r="AD234">
        <f t="shared" si="73"/>
        <v>100.55057013985771</v>
      </c>
      <c r="AE234">
        <f t="shared" si="74"/>
        <v>2.9606964619650689</v>
      </c>
      <c r="AF234">
        <f t="shared" si="75"/>
        <v>79430.037383325514</v>
      </c>
      <c r="AG234">
        <f t="shared" si="76"/>
        <v>2.8670798666201796</v>
      </c>
    </row>
    <row r="235" spans="19:33" x14ac:dyDescent="0.35">
      <c r="S235">
        <f t="shared" si="63"/>
        <v>9</v>
      </c>
      <c r="T235">
        <f t="shared" si="64"/>
        <v>24</v>
      </c>
      <c r="U235">
        <f t="shared" si="69"/>
        <v>216</v>
      </c>
      <c r="V235">
        <f>($T$12*'10-day-rainfall'!X222+$T$13*'10-day-rainfall'!Y222+$T$14*'10-day-rainfall'!Z222+$T$15*'10-day-rainfall'!AA222)/12</f>
        <v>35.511395619511553</v>
      </c>
      <c r="Y235">
        <f t="shared" si="67"/>
        <v>100.52475020357575</v>
      </c>
      <c r="Z235">
        <f t="shared" si="68"/>
        <v>0</v>
      </c>
      <c r="AA235">
        <f t="shared" si="70"/>
        <v>2.9478046658240293</v>
      </c>
      <c r="AB235">
        <f t="shared" si="71"/>
        <v>79430.037383326562</v>
      </c>
      <c r="AC235">
        <f t="shared" si="72"/>
        <v>74123.988984843309</v>
      </c>
      <c r="AD235">
        <f t="shared" si="73"/>
        <v>100.49005078817153</v>
      </c>
      <c r="AE235">
        <f t="shared" si="74"/>
        <v>2.930271517094952</v>
      </c>
      <c r="AF235">
        <f t="shared" si="75"/>
        <v>68881.059921784734</v>
      </c>
      <c r="AG235">
        <f t="shared" si="76"/>
        <v>2.8414325379902143</v>
      </c>
    </row>
    <row r="236" spans="19:33" x14ac:dyDescent="0.35">
      <c r="S236">
        <f t="shared" si="63"/>
        <v>10</v>
      </c>
      <c r="T236">
        <f t="shared" si="64"/>
        <v>1</v>
      </c>
      <c r="U236">
        <f t="shared" si="69"/>
        <v>217</v>
      </c>
      <c r="V236">
        <f>($T$12*'10-day-rainfall'!X223+$T$13*'10-day-rainfall'!Y223+$T$14*'10-day-rainfall'!Z223+$T$15*'10-day-rainfall'!AA223)/12</f>
        <v>35.511395619511553</v>
      </c>
      <c r="Y236">
        <f t="shared" si="67"/>
        <v>100.45576414775077</v>
      </c>
      <c r="Z236">
        <f t="shared" si="68"/>
        <v>0</v>
      </c>
      <c r="AA236">
        <f t="shared" si="70"/>
        <v>2.9129469380230959</v>
      </c>
      <c r="AB236">
        <f t="shared" si="71"/>
        <v>68881.059921784545</v>
      </c>
      <c r="AC236">
        <f t="shared" si="72"/>
        <v>63637.755433342973</v>
      </c>
      <c r="AD236">
        <f t="shared" si="73"/>
        <v>100.42137230162159</v>
      </c>
      <c r="AE236">
        <f t="shared" si="74"/>
        <v>2.895371738355482</v>
      </c>
      <c r="AF236">
        <f t="shared" si="75"/>
        <v>58457.721663704811</v>
      </c>
      <c r="AG236">
        <f t="shared" si="76"/>
        <v>2.806919926273749</v>
      </c>
    </row>
    <row r="237" spans="19:33" x14ac:dyDescent="0.35">
      <c r="S237">
        <f t="shared" ref="S237:S300" si="77">S213+1</f>
        <v>10</v>
      </c>
      <c r="T237">
        <f t="shared" ref="T237:T300" si="78">T213</f>
        <v>2</v>
      </c>
      <c r="U237">
        <f t="shared" si="69"/>
        <v>218</v>
      </c>
      <c r="V237">
        <f>($T$12*'10-day-rainfall'!X224+$T$13*'10-day-rainfall'!Y224+$T$14*'10-day-rainfall'!Z224+$T$15*'10-day-rainfall'!AA224)/12</f>
        <v>35.511395619511553</v>
      </c>
      <c r="Y237">
        <f t="shared" si="67"/>
        <v>100.38737051449522</v>
      </c>
      <c r="Z237">
        <f t="shared" si="68"/>
        <v>0</v>
      </c>
      <c r="AA237">
        <f t="shared" si="70"/>
        <v>2.8779480731754017</v>
      </c>
      <c r="AB237">
        <f t="shared" si="71"/>
        <v>58457.721663704149</v>
      </c>
      <c r="AC237">
        <f t="shared" si="72"/>
        <v>53277.415131988426</v>
      </c>
      <c r="AD237">
        <f t="shared" si="73"/>
        <v>100.35330470098079</v>
      </c>
      <c r="AE237">
        <f t="shared" si="74"/>
        <v>2.8603669978758792</v>
      </c>
      <c r="AF237">
        <f t="shared" si="75"/>
        <v>48160.400471350986</v>
      </c>
      <c r="AG237">
        <f t="shared" si="76"/>
        <v>2.7722627810261162</v>
      </c>
    </row>
    <row r="238" spans="19:33" x14ac:dyDescent="0.35">
      <c r="S238">
        <f t="shared" si="77"/>
        <v>10</v>
      </c>
      <c r="T238">
        <f t="shared" si="78"/>
        <v>3</v>
      </c>
      <c r="U238">
        <f t="shared" si="69"/>
        <v>219</v>
      </c>
      <c r="V238">
        <f>($T$12*'10-day-rainfall'!X225+$T$13*'10-day-rainfall'!Y225+$T$14*'10-day-rainfall'!Z225+$T$15*'10-day-rainfall'!AA225)/12</f>
        <v>35.511395619511553</v>
      </c>
      <c r="Y238">
        <f t="shared" si="67"/>
        <v>100.31959089504855</v>
      </c>
      <c r="Z238">
        <f t="shared" si="68"/>
        <v>0</v>
      </c>
      <c r="AA238">
        <f t="shared" si="70"/>
        <v>2.8428392901532127</v>
      </c>
      <c r="AB238">
        <f t="shared" si="71"/>
        <v>48160.400471351895</v>
      </c>
      <c r="AC238">
        <f t="shared" si="72"/>
        <v>43043.28974907611</v>
      </c>
      <c r="AD238">
        <f t="shared" si="73"/>
        <v>100.28585724059896</v>
      </c>
      <c r="AE238">
        <f t="shared" si="74"/>
        <v>2.8252611332847835</v>
      </c>
      <c r="AF238">
        <f t="shared" si="75"/>
        <v>37989.460391526678</v>
      </c>
      <c r="AG238">
        <f t="shared" si="76"/>
        <v>2.7374922487096307</v>
      </c>
    </row>
    <row r="239" spans="19:33" x14ac:dyDescent="0.35">
      <c r="S239">
        <f t="shared" si="77"/>
        <v>10</v>
      </c>
      <c r="T239">
        <f t="shared" si="78"/>
        <v>4</v>
      </c>
      <c r="U239">
        <f t="shared" si="69"/>
        <v>220</v>
      </c>
      <c r="V239">
        <f>($T$12*'10-day-rainfall'!X226+$T$13*'10-day-rainfall'!Y226+$T$14*'10-day-rainfall'!Z226+$T$15*'10-day-rainfall'!AA226)/12</f>
        <v>35.511395619511553</v>
      </c>
      <c r="Y239">
        <f t="shared" si="67"/>
        <v>100.25243485469998</v>
      </c>
      <c r="Z239">
        <f t="shared" si="68"/>
        <v>0</v>
      </c>
      <c r="AA239">
        <f t="shared" si="70"/>
        <v>2.8076241325395959</v>
      </c>
      <c r="AB239">
        <f t="shared" si="71"/>
        <v>37989.460391527537</v>
      </c>
      <c r="AC239">
        <f t="shared" si="72"/>
        <v>32935.736952956264</v>
      </c>
      <c r="AD239">
        <f t="shared" si="73"/>
        <v>100.2190131692728</v>
      </c>
      <c r="AE239">
        <f t="shared" si="74"/>
        <v>2.7899875014335316</v>
      </c>
      <c r="AF239">
        <f t="shared" si="75"/>
        <v>27945.505386366822</v>
      </c>
      <c r="AG239">
        <f t="shared" si="76"/>
        <v>2.7026118381918831</v>
      </c>
    </row>
    <row r="240" spans="19:33" x14ac:dyDescent="0.35">
      <c r="S240">
        <f t="shared" si="77"/>
        <v>10</v>
      </c>
      <c r="T240">
        <f t="shared" si="78"/>
        <v>5</v>
      </c>
      <c r="U240">
        <f t="shared" si="69"/>
        <v>221</v>
      </c>
      <c r="V240">
        <f>($T$12*'10-day-rainfall'!X227+$T$13*'10-day-rainfall'!Y227+$T$14*'10-day-rainfall'!Z227+$T$15*'10-day-rainfall'!AA227)/12</f>
        <v>35.511395619511553</v>
      </c>
      <c r="Y240">
        <f t="shared" si="67"/>
        <v>100.18591367562746</v>
      </c>
      <c r="Z240">
        <f t="shared" si="68"/>
        <v>0</v>
      </c>
      <c r="AA240">
        <f t="shared" si="70"/>
        <v>2.7723077719944538</v>
      </c>
      <c r="AB240">
        <f t="shared" si="71"/>
        <v>27945.505386367884</v>
      </c>
      <c r="AC240">
        <f t="shared" si="72"/>
        <v>22955.351396777867</v>
      </c>
      <c r="AD240">
        <f t="shared" si="73"/>
        <v>100.15278833270159</v>
      </c>
      <c r="AE240">
        <f t="shared" si="74"/>
        <v>2.7545568947915444</v>
      </c>
      <c r="AF240">
        <f t="shared" si="75"/>
        <v>18029.100565118322</v>
      </c>
      <c r="AG240">
        <f t="shared" si="76"/>
        <v>2.6676266781451359</v>
      </c>
    </row>
    <row r="241" spans="19:33" x14ac:dyDescent="0.35">
      <c r="S241">
        <f t="shared" si="77"/>
        <v>10</v>
      </c>
      <c r="T241">
        <f t="shared" si="78"/>
        <v>6</v>
      </c>
      <c r="U241">
        <f t="shared" si="69"/>
        <v>222</v>
      </c>
      <c r="V241">
        <f>($T$12*'10-day-rainfall'!X228+$T$13*'10-day-rainfall'!Y228+$T$14*'10-day-rainfall'!Z228+$T$15*'10-day-rainfall'!AA228)/12</f>
        <v>35.511395619511553</v>
      </c>
      <c r="Y241">
        <f t="shared" si="67"/>
        <v>100.12003853125995</v>
      </c>
      <c r="Z241">
        <f t="shared" si="68"/>
        <v>0</v>
      </c>
      <c r="AA241">
        <f t="shared" si="70"/>
        <v>2.7368962319959111</v>
      </c>
      <c r="AB241">
        <f t="shared" si="71"/>
        <v>18029.100565119366</v>
      </c>
      <c r="AC241">
        <f t="shared" si="72"/>
        <v>13102.687347526728</v>
      </c>
      <c r="AD241">
        <f t="shared" si="73"/>
        <v>100.08721308357643</v>
      </c>
      <c r="AE241">
        <f t="shared" si="74"/>
        <v>2.719024879241513</v>
      </c>
      <c r="AF241">
        <f t="shared" si="75"/>
        <v>8240.6109998499196</v>
      </c>
      <c r="AG241">
        <f t="shared" si="76"/>
        <v>2.6325427499169973</v>
      </c>
    </row>
    <row r="242" spans="19:33" x14ac:dyDescent="0.35">
      <c r="S242">
        <f t="shared" si="77"/>
        <v>10</v>
      </c>
      <c r="T242">
        <f t="shared" si="78"/>
        <v>7</v>
      </c>
      <c r="U242">
        <f t="shared" si="69"/>
        <v>223</v>
      </c>
      <c r="V242">
        <f>($T$12*'10-day-rainfall'!X229+$T$13*'10-day-rainfall'!Y229+$T$14*'10-day-rainfall'!Z229+$T$15*'10-day-rainfall'!AA229)/12</f>
        <v>35.511395619511553</v>
      </c>
      <c r="Y242">
        <f t="shared" si="67"/>
        <v>100.0548163223356</v>
      </c>
      <c r="Z242">
        <f t="shared" si="68"/>
        <v>0</v>
      </c>
      <c r="AA242">
        <f t="shared" si="70"/>
        <v>2.7013869187842192</v>
      </c>
      <c r="AB242">
        <f t="shared" si="71"/>
        <v>8240.610999849303</v>
      </c>
      <c r="AC242">
        <f t="shared" si="72"/>
        <v>3378.1145460377084</v>
      </c>
      <c r="AD242">
        <f t="shared" si="73"/>
        <v>100.00764805925849</v>
      </c>
      <c r="AE242">
        <f t="shared" si="74"/>
        <v>2.6144846134965221</v>
      </c>
      <c r="AF242">
        <f t="shared" si="75"/>
        <v>0</v>
      </c>
      <c r="AG242">
        <f t="shared" si="76"/>
        <v>2.5973574333935936</v>
      </c>
    </row>
    <row r="243" spans="19:33" x14ac:dyDescent="0.35">
      <c r="S243">
        <f t="shared" si="77"/>
        <v>10</v>
      </c>
      <c r="T243">
        <f t="shared" si="78"/>
        <v>8</v>
      </c>
      <c r="U243">
        <f t="shared" si="69"/>
        <v>224</v>
      </c>
      <c r="V243">
        <f>($T$12*'10-day-rainfall'!X230+$T$13*'10-day-rainfall'!Y230+$T$14*'10-day-rainfall'!Z230+$T$15*'10-day-rainfall'!AA230)/12</f>
        <v>35.511395619511553</v>
      </c>
      <c r="Y243">
        <f t="shared" si="67"/>
        <v>98</v>
      </c>
      <c r="Z243">
        <f t="shared" si="68"/>
        <v>0</v>
      </c>
      <c r="AA243">
        <f t="shared" si="70"/>
        <v>0</v>
      </c>
      <c r="AB243">
        <f t="shared" si="71"/>
        <v>0</v>
      </c>
      <c r="AC243">
        <f t="shared" si="72"/>
        <v>0</v>
      </c>
      <c r="AD243">
        <f t="shared" si="73"/>
        <v>98</v>
      </c>
      <c r="AE243">
        <f t="shared" si="74"/>
        <v>0</v>
      </c>
      <c r="AF243">
        <f t="shared" si="75"/>
        <v>0</v>
      </c>
      <c r="AG243">
        <f t="shared" si="76"/>
        <v>0</v>
      </c>
    </row>
    <row r="244" spans="19:33" x14ac:dyDescent="0.35">
      <c r="S244">
        <f t="shared" si="77"/>
        <v>10</v>
      </c>
      <c r="T244">
        <f t="shared" si="78"/>
        <v>9</v>
      </c>
      <c r="U244">
        <f t="shared" si="69"/>
        <v>225</v>
      </c>
      <c r="V244">
        <f>($T$12*'10-day-rainfall'!X231+$T$13*'10-day-rainfall'!Y231+$T$14*'10-day-rainfall'!Z231+$T$15*'10-day-rainfall'!AA231)/12</f>
        <v>35.511395619511553</v>
      </c>
      <c r="Y244">
        <f t="shared" si="67"/>
        <v>98</v>
      </c>
      <c r="Z244">
        <f t="shared" si="68"/>
        <v>0</v>
      </c>
      <c r="AA244">
        <f t="shared" si="70"/>
        <v>0</v>
      </c>
      <c r="AB244">
        <f t="shared" si="71"/>
        <v>0</v>
      </c>
      <c r="AC244">
        <f t="shared" si="72"/>
        <v>0</v>
      </c>
      <c r="AD244">
        <f t="shared" si="73"/>
        <v>98</v>
      </c>
      <c r="AE244">
        <f t="shared" si="74"/>
        <v>0</v>
      </c>
      <c r="AF244">
        <f t="shared" si="75"/>
        <v>0</v>
      </c>
      <c r="AG244">
        <f t="shared" si="76"/>
        <v>0</v>
      </c>
    </row>
    <row r="245" spans="19:33" x14ac:dyDescent="0.35">
      <c r="S245">
        <f t="shared" si="77"/>
        <v>10</v>
      </c>
      <c r="T245">
        <f t="shared" si="78"/>
        <v>10</v>
      </c>
      <c r="U245">
        <f t="shared" si="69"/>
        <v>226</v>
      </c>
      <c r="V245">
        <f>($T$12*'10-day-rainfall'!X232+$T$13*'10-day-rainfall'!Y232+$T$14*'10-day-rainfall'!Z232+$T$15*'10-day-rainfall'!AA232)/12</f>
        <v>35.511395619511553</v>
      </c>
      <c r="Y245">
        <f t="shared" si="67"/>
        <v>98</v>
      </c>
      <c r="Z245">
        <f t="shared" si="68"/>
        <v>0</v>
      </c>
      <c r="AA245">
        <f t="shared" si="70"/>
        <v>0</v>
      </c>
      <c r="AB245">
        <f t="shared" si="71"/>
        <v>0</v>
      </c>
      <c r="AC245">
        <f t="shared" si="72"/>
        <v>0</v>
      </c>
      <c r="AD245">
        <f t="shared" si="73"/>
        <v>98</v>
      </c>
      <c r="AE245">
        <f t="shared" si="74"/>
        <v>0</v>
      </c>
      <c r="AF245">
        <f t="shared" si="75"/>
        <v>0</v>
      </c>
      <c r="AG245">
        <f t="shared" si="76"/>
        <v>0</v>
      </c>
    </row>
    <row r="246" spans="19:33" x14ac:dyDescent="0.35">
      <c r="S246">
        <f t="shared" si="77"/>
        <v>10</v>
      </c>
      <c r="T246">
        <f t="shared" si="78"/>
        <v>11</v>
      </c>
      <c r="U246">
        <f t="shared" si="69"/>
        <v>227</v>
      </c>
      <c r="V246">
        <f>($T$12*'10-day-rainfall'!X233+$T$13*'10-day-rainfall'!Y233+$T$14*'10-day-rainfall'!Z233+$T$15*'10-day-rainfall'!AA233)/12</f>
        <v>35.511395619511553</v>
      </c>
      <c r="Y246">
        <f t="shared" si="67"/>
        <v>98</v>
      </c>
      <c r="Z246">
        <f t="shared" si="68"/>
        <v>0</v>
      </c>
      <c r="AA246">
        <f t="shared" si="70"/>
        <v>0</v>
      </c>
      <c r="AB246">
        <f t="shared" si="71"/>
        <v>0</v>
      </c>
      <c r="AC246">
        <f t="shared" si="72"/>
        <v>0</v>
      </c>
      <c r="AD246">
        <f t="shared" si="73"/>
        <v>98</v>
      </c>
      <c r="AE246">
        <f t="shared" si="74"/>
        <v>0</v>
      </c>
      <c r="AF246">
        <f t="shared" si="75"/>
        <v>0</v>
      </c>
      <c r="AG246">
        <f t="shared" si="76"/>
        <v>0</v>
      </c>
    </row>
    <row r="247" spans="19:33" x14ac:dyDescent="0.35">
      <c r="S247">
        <f t="shared" si="77"/>
        <v>10</v>
      </c>
      <c r="T247">
        <f t="shared" si="78"/>
        <v>12</v>
      </c>
      <c r="U247">
        <f t="shared" si="69"/>
        <v>228</v>
      </c>
      <c r="V247">
        <f>($T$12*'10-day-rainfall'!X234+$T$13*'10-day-rainfall'!Y234+$T$14*'10-day-rainfall'!Z234+$T$15*'10-day-rainfall'!AA234)/12</f>
        <v>35.511395619511553</v>
      </c>
      <c r="Y247">
        <f t="shared" si="67"/>
        <v>98</v>
      </c>
      <c r="Z247">
        <f t="shared" si="68"/>
        <v>0</v>
      </c>
      <c r="AA247">
        <f t="shared" si="70"/>
        <v>0</v>
      </c>
      <c r="AB247">
        <f t="shared" si="71"/>
        <v>0</v>
      </c>
      <c r="AC247">
        <f t="shared" si="72"/>
        <v>0</v>
      </c>
      <c r="AD247">
        <f t="shared" si="73"/>
        <v>98</v>
      </c>
      <c r="AE247">
        <f t="shared" si="74"/>
        <v>0</v>
      </c>
      <c r="AF247">
        <f t="shared" si="75"/>
        <v>0</v>
      </c>
      <c r="AG247">
        <f t="shared" si="76"/>
        <v>0</v>
      </c>
    </row>
    <row r="248" spans="19:33" x14ac:dyDescent="0.35">
      <c r="S248">
        <f t="shared" si="77"/>
        <v>10</v>
      </c>
      <c r="T248">
        <f t="shared" si="78"/>
        <v>13</v>
      </c>
      <c r="U248">
        <f t="shared" si="69"/>
        <v>229</v>
      </c>
      <c r="V248">
        <f>($T$12*'10-day-rainfall'!X235+$T$13*'10-day-rainfall'!Y235+$T$14*'10-day-rainfall'!Z235+$T$15*'10-day-rainfall'!AA235)/12</f>
        <v>35.511395619511553</v>
      </c>
      <c r="Y248">
        <f t="shared" si="67"/>
        <v>98</v>
      </c>
      <c r="Z248">
        <f t="shared" si="68"/>
        <v>0</v>
      </c>
      <c r="AA248">
        <f t="shared" si="70"/>
        <v>0</v>
      </c>
      <c r="AB248">
        <f t="shared" si="71"/>
        <v>0</v>
      </c>
      <c r="AC248">
        <f t="shared" si="72"/>
        <v>0</v>
      </c>
      <c r="AD248">
        <f t="shared" si="73"/>
        <v>98</v>
      </c>
      <c r="AE248">
        <f t="shared" si="74"/>
        <v>0</v>
      </c>
      <c r="AF248">
        <f t="shared" si="75"/>
        <v>0</v>
      </c>
      <c r="AG248">
        <f t="shared" si="76"/>
        <v>0</v>
      </c>
    </row>
    <row r="249" spans="19:33" x14ac:dyDescent="0.35">
      <c r="S249">
        <f t="shared" si="77"/>
        <v>10</v>
      </c>
      <c r="T249">
        <f t="shared" si="78"/>
        <v>14</v>
      </c>
      <c r="U249">
        <f t="shared" si="69"/>
        <v>230</v>
      </c>
      <c r="V249">
        <f>($T$12*'10-day-rainfall'!X236+$T$13*'10-day-rainfall'!Y236+$T$14*'10-day-rainfall'!Z236+$T$15*'10-day-rainfall'!AA236)/12</f>
        <v>35.511395619511553</v>
      </c>
      <c r="Y249">
        <f t="shared" si="67"/>
        <v>98</v>
      </c>
      <c r="Z249">
        <f t="shared" si="68"/>
        <v>0</v>
      </c>
      <c r="AA249">
        <f t="shared" si="70"/>
        <v>0</v>
      </c>
      <c r="AB249">
        <f t="shared" si="71"/>
        <v>0</v>
      </c>
      <c r="AC249">
        <f t="shared" si="72"/>
        <v>0</v>
      </c>
      <c r="AD249">
        <f t="shared" si="73"/>
        <v>98</v>
      </c>
      <c r="AE249">
        <f t="shared" si="74"/>
        <v>0</v>
      </c>
      <c r="AF249">
        <f t="shared" si="75"/>
        <v>0</v>
      </c>
      <c r="AG249">
        <f t="shared" si="76"/>
        <v>0</v>
      </c>
    </row>
    <row r="250" spans="19:33" x14ac:dyDescent="0.35">
      <c r="S250">
        <f t="shared" si="77"/>
        <v>10</v>
      </c>
      <c r="T250">
        <f t="shared" si="78"/>
        <v>15</v>
      </c>
      <c r="U250">
        <f t="shared" si="69"/>
        <v>231</v>
      </c>
      <c r="V250">
        <f>($T$12*'10-day-rainfall'!X237+$T$13*'10-day-rainfall'!Y237+$T$14*'10-day-rainfall'!Z237+$T$15*'10-day-rainfall'!AA237)/12</f>
        <v>35.511395619511553</v>
      </c>
      <c r="Y250">
        <f t="shared" si="67"/>
        <v>98</v>
      </c>
      <c r="Z250">
        <f t="shared" si="68"/>
        <v>0</v>
      </c>
      <c r="AA250">
        <f t="shared" si="70"/>
        <v>0</v>
      </c>
      <c r="AB250">
        <f t="shared" si="71"/>
        <v>0</v>
      </c>
      <c r="AC250">
        <f t="shared" si="72"/>
        <v>0</v>
      </c>
      <c r="AD250">
        <f t="shared" si="73"/>
        <v>98</v>
      </c>
      <c r="AE250">
        <f t="shared" si="74"/>
        <v>0</v>
      </c>
      <c r="AF250">
        <f t="shared" si="75"/>
        <v>0</v>
      </c>
      <c r="AG250">
        <f t="shared" si="76"/>
        <v>0</v>
      </c>
    </row>
    <row r="251" spans="19:33" x14ac:dyDescent="0.35">
      <c r="S251">
        <f t="shared" si="77"/>
        <v>10</v>
      </c>
      <c r="T251">
        <f t="shared" si="78"/>
        <v>16</v>
      </c>
      <c r="U251">
        <f t="shared" si="69"/>
        <v>232</v>
      </c>
      <c r="V251">
        <f>($T$12*'10-day-rainfall'!X238+$T$13*'10-day-rainfall'!Y238+$T$14*'10-day-rainfall'!Z238+$T$15*'10-day-rainfall'!AA238)/12</f>
        <v>35.511395619511553</v>
      </c>
      <c r="Y251">
        <f t="shared" si="67"/>
        <v>98</v>
      </c>
      <c r="Z251">
        <f t="shared" si="68"/>
        <v>0</v>
      </c>
      <c r="AA251">
        <f t="shared" si="70"/>
        <v>0</v>
      </c>
      <c r="AB251">
        <f t="shared" si="71"/>
        <v>0</v>
      </c>
      <c r="AC251">
        <f t="shared" si="72"/>
        <v>0</v>
      </c>
      <c r="AD251">
        <f t="shared" si="73"/>
        <v>98</v>
      </c>
      <c r="AE251">
        <f t="shared" si="74"/>
        <v>0</v>
      </c>
      <c r="AF251">
        <f t="shared" si="75"/>
        <v>0</v>
      </c>
      <c r="AG251">
        <f t="shared" si="76"/>
        <v>0</v>
      </c>
    </row>
    <row r="252" spans="19:33" x14ac:dyDescent="0.35">
      <c r="S252">
        <f t="shared" si="77"/>
        <v>10</v>
      </c>
      <c r="T252">
        <f t="shared" si="78"/>
        <v>17</v>
      </c>
      <c r="U252">
        <f t="shared" si="69"/>
        <v>233</v>
      </c>
      <c r="V252">
        <f>($T$12*'10-day-rainfall'!X239+$T$13*'10-day-rainfall'!Y239+$T$14*'10-day-rainfall'!Z239+$T$15*'10-day-rainfall'!AA239)/12</f>
        <v>35.511395619511553</v>
      </c>
      <c r="Y252">
        <f t="shared" si="67"/>
        <v>98</v>
      </c>
      <c r="Z252">
        <f t="shared" si="68"/>
        <v>0</v>
      </c>
      <c r="AA252">
        <f t="shared" si="70"/>
        <v>0</v>
      </c>
      <c r="AB252">
        <f t="shared" si="71"/>
        <v>0</v>
      </c>
      <c r="AC252">
        <f t="shared" si="72"/>
        <v>0</v>
      </c>
      <c r="AD252">
        <f t="shared" si="73"/>
        <v>98</v>
      </c>
      <c r="AE252">
        <f t="shared" si="74"/>
        <v>0</v>
      </c>
      <c r="AF252">
        <f t="shared" si="75"/>
        <v>0</v>
      </c>
      <c r="AG252">
        <f t="shared" si="76"/>
        <v>0</v>
      </c>
    </row>
    <row r="253" spans="19:33" x14ac:dyDescent="0.35">
      <c r="S253">
        <f t="shared" si="77"/>
        <v>10</v>
      </c>
      <c r="T253">
        <f t="shared" si="78"/>
        <v>18</v>
      </c>
      <c r="U253">
        <f t="shared" si="69"/>
        <v>234</v>
      </c>
      <c r="V253">
        <f>($T$12*'10-day-rainfall'!X240+$T$13*'10-day-rainfall'!Y240+$T$14*'10-day-rainfall'!Z240+$T$15*'10-day-rainfall'!AA240)/12</f>
        <v>35.511395619511553</v>
      </c>
      <c r="Y253">
        <f t="shared" si="67"/>
        <v>98</v>
      </c>
      <c r="Z253">
        <f t="shared" si="68"/>
        <v>0</v>
      </c>
      <c r="AA253">
        <f t="shared" si="70"/>
        <v>0</v>
      </c>
      <c r="AB253">
        <f t="shared" si="71"/>
        <v>0</v>
      </c>
      <c r="AC253">
        <f t="shared" si="72"/>
        <v>0</v>
      </c>
      <c r="AD253">
        <f t="shared" si="73"/>
        <v>98</v>
      </c>
      <c r="AE253">
        <f t="shared" si="74"/>
        <v>0</v>
      </c>
      <c r="AF253">
        <f t="shared" si="75"/>
        <v>0</v>
      </c>
      <c r="AG253">
        <f t="shared" si="76"/>
        <v>0</v>
      </c>
    </row>
    <row r="254" spans="19:33" x14ac:dyDescent="0.35">
      <c r="S254">
        <f t="shared" si="77"/>
        <v>10</v>
      </c>
      <c r="T254">
        <f t="shared" si="78"/>
        <v>19</v>
      </c>
      <c r="U254">
        <f t="shared" si="69"/>
        <v>235</v>
      </c>
      <c r="V254">
        <f>($T$12*'10-day-rainfall'!X241+$T$13*'10-day-rainfall'!Y241+$T$14*'10-day-rainfall'!Z241+$T$15*'10-day-rainfall'!AA241)/12</f>
        <v>35.511395619511553</v>
      </c>
      <c r="Y254">
        <f t="shared" si="67"/>
        <v>98</v>
      </c>
      <c r="Z254">
        <f t="shared" si="68"/>
        <v>0</v>
      </c>
      <c r="AA254">
        <f t="shared" si="70"/>
        <v>0</v>
      </c>
      <c r="AB254">
        <f t="shared" si="71"/>
        <v>0</v>
      </c>
      <c r="AC254">
        <f t="shared" si="72"/>
        <v>0</v>
      </c>
      <c r="AD254">
        <f t="shared" si="73"/>
        <v>98</v>
      </c>
      <c r="AE254">
        <f t="shared" si="74"/>
        <v>0</v>
      </c>
      <c r="AF254">
        <f t="shared" si="75"/>
        <v>0</v>
      </c>
      <c r="AG254">
        <f t="shared" si="76"/>
        <v>0</v>
      </c>
    </row>
    <row r="255" spans="19:33" x14ac:dyDescent="0.35">
      <c r="S255">
        <f t="shared" si="77"/>
        <v>10</v>
      </c>
      <c r="T255">
        <f t="shared" si="78"/>
        <v>20</v>
      </c>
      <c r="U255">
        <f t="shared" si="69"/>
        <v>236</v>
      </c>
      <c r="V255">
        <f>($T$12*'10-day-rainfall'!X242+$T$13*'10-day-rainfall'!Y242+$T$14*'10-day-rainfall'!Z242+$T$15*'10-day-rainfall'!AA242)/12</f>
        <v>35.511395619511553</v>
      </c>
      <c r="Y255">
        <f t="shared" si="67"/>
        <v>98</v>
      </c>
      <c r="Z255">
        <f t="shared" si="68"/>
        <v>0</v>
      </c>
      <c r="AA255">
        <f t="shared" si="70"/>
        <v>0</v>
      </c>
      <c r="AB255">
        <f t="shared" si="71"/>
        <v>0</v>
      </c>
      <c r="AC255">
        <f t="shared" si="72"/>
        <v>0</v>
      </c>
      <c r="AD255">
        <f t="shared" si="73"/>
        <v>98</v>
      </c>
      <c r="AE255">
        <f t="shared" si="74"/>
        <v>0</v>
      </c>
      <c r="AF255">
        <f t="shared" si="75"/>
        <v>0</v>
      </c>
      <c r="AG255">
        <f t="shared" si="76"/>
        <v>0</v>
      </c>
    </row>
    <row r="256" spans="19:33" x14ac:dyDescent="0.35">
      <c r="S256">
        <f t="shared" si="77"/>
        <v>10</v>
      </c>
      <c r="T256">
        <f t="shared" si="78"/>
        <v>21</v>
      </c>
      <c r="U256">
        <f t="shared" si="69"/>
        <v>237</v>
      </c>
      <c r="V256">
        <f>($T$12*'10-day-rainfall'!X243+$T$13*'10-day-rainfall'!Y243+$T$14*'10-day-rainfall'!Z243+$T$15*'10-day-rainfall'!AA243)/12</f>
        <v>35.511395619511553</v>
      </c>
      <c r="Y256">
        <f t="shared" si="67"/>
        <v>98</v>
      </c>
      <c r="Z256">
        <f t="shared" si="68"/>
        <v>0</v>
      </c>
      <c r="AA256">
        <f t="shared" si="70"/>
        <v>0</v>
      </c>
      <c r="AB256">
        <f t="shared" si="71"/>
        <v>0</v>
      </c>
      <c r="AC256">
        <f t="shared" si="72"/>
        <v>0</v>
      </c>
      <c r="AD256">
        <f t="shared" si="73"/>
        <v>98</v>
      </c>
      <c r="AE256">
        <f t="shared" si="74"/>
        <v>0</v>
      </c>
      <c r="AF256">
        <f t="shared" si="75"/>
        <v>0</v>
      </c>
      <c r="AG256">
        <f t="shared" si="76"/>
        <v>0</v>
      </c>
    </row>
    <row r="257" spans="19:33" x14ac:dyDescent="0.35">
      <c r="S257">
        <f t="shared" si="77"/>
        <v>10</v>
      </c>
      <c r="T257">
        <f t="shared" si="78"/>
        <v>22</v>
      </c>
      <c r="U257">
        <f t="shared" si="69"/>
        <v>238</v>
      </c>
      <c r="V257">
        <f>($T$12*'10-day-rainfall'!X244+$T$13*'10-day-rainfall'!Y244+$T$14*'10-day-rainfall'!Z244+$T$15*'10-day-rainfall'!AA244)/12</f>
        <v>35.511395619511553</v>
      </c>
      <c r="Y257">
        <f t="shared" si="67"/>
        <v>98</v>
      </c>
      <c r="Z257">
        <f t="shared" si="68"/>
        <v>0</v>
      </c>
      <c r="AA257">
        <f t="shared" si="70"/>
        <v>0</v>
      </c>
      <c r="AB257">
        <f t="shared" si="71"/>
        <v>0</v>
      </c>
      <c r="AC257">
        <f t="shared" si="72"/>
        <v>0</v>
      </c>
      <c r="AD257">
        <f t="shared" si="73"/>
        <v>98</v>
      </c>
      <c r="AE257">
        <f t="shared" si="74"/>
        <v>0</v>
      </c>
      <c r="AF257">
        <f t="shared" si="75"/>
        <v>0</v>
      </c>
      <c r="AG257">
        <f t="shared" si="76"/>
        <v>0</v>
      </c>
    </row>
    <row r="258" spans="19:33" x14ac:dyDescent="0.35">
      <c r="S258">
        <f t="shared" si="77"/>
        <v>10</v>
      </c>
      <c r="T258">
        <f t="shared" si="78"/>
        <v>23</v>
      </c>
      <c r="U258">
        <f t="shared" si="69"/>
        <v>239</v>
      </c>
      <c r="V258">
        <f>($T$12*'10-day-rainfall'!X245+$T$13*'10-day-rainfall'!Y245+$T$14*'10-day-rainfall'!Z245+$T$15*'10-day-rainfall'!AA245)/12</f>
        <v>35.511395619511553</v>
      </c>
      <c r="Y258">
        <f t="shared" si="67"/>
        <v>98</v>
      </c>
      <c r="Z258">
        <f t="shared" si="68"/>
        <v>0</v>
      </c>
      <c r="AA258">
        <f t="shared" si="70"/>
        <v>0</v>
      </c>
      <c r="AB258">
        <f t="shared" si="71"/>
        <v>0</v>
      </c>
      <c r="AC258">
        <f t="shared" si="72"/>
        <v>0</v>
      </c>
      <c r="AD258">
        <f t="shared" si="73"/>
        <v>98</v>
      </c>
      <c r="AE258">
        <f t="shared" si="74"/>
        <v>0</v>
      </c>
      <c r="AF258">
        <f t="shared" si="75"/>
        <v>0</v>
      </c>
      <c r="AG258">
        <f t="shared" si="76"/>
        <v>0</v>
      </c>
    </row>
    <row r="259" spans="19:33" x14ac:dyDescent="0.35">
      <c r="S259">
        <f t="shared" si="77"/>
        <v>10</v>
      </c>
      <c r="T259">
        <f t="shared" si="78"/>
        <v>24</v>
      </c>
      <c r="U259">
        <f t="shared" si="69"/>
        <v>240</v>
      </c>
      <c r="V259">
        <f>($T$12*'10-day-rainfall'!X246+$T$13*'10-day-rainfall'!Y246+$T$14*'10-day-rainfall'!Z246+$T$15*'10-day-rainfall'!AA246)/12</f>
        <v>35.511395619511553</v>
      </c>
      <c r="Y259">
        <f t="shared" si="67"/>
        <v>98</v>
      </c>
      <c r="Z259">
        <f t="shared" si="68"/>
        <v>0</v>
      </c>
      <c r="AA259">
        <f t="shared" si="70"/>
        <v>0</v>
      </c>
      <c r="AB259">
        <f t="shared" si="71"/>
        <v>0</v>
      </c>
      <c r="AC259">
        <f t="shared" si="72"/>
        <v>0</v>
      </c>
      <c r="AD259">
        <f t="shared" si="73"/>
        <v>98</v>
      </c>
      <c r="AE259">
        <f t="shared" si="74"/>
        <v>0</v>
      </c>
      <c r="AF259">
        <f t="shared" si="75"/>
        <v>0</v>
      </c>
      <c r="AG259">
        <f t="shared" si="76"/>
        <v>0</v>
      </c>
    </row>
    <row r="260" spans="19:33" x14ac:dyDescent="0.35">
      <c r="S260">
        <f t="shared" si="77"/>
        <v>11</v>
      </c>
      <c r="T260">
        <f t="shared" si="78"/>
        <v>1</v>
      </c>
      <c r="U260">
        <f t="shared" ref="U260:U271" si="79">(S260-1)*24+T260</f>
        <v>241</v>
      </c>
      <c r="V260">
        <f>V259</f>
        <v>35.511395619511553</v>
      </c>
      <c r="Y260">
        <f t="shared" si="67"/>
        <v>98</v>
      </c>
      <c r="Z260">
        <f t="shared" ref="Z260:Z271" si="80">(V261-V260)*43560/3600</f>
        <v>0</v>
      </c>
      <c r="AA260">
        <f t="shared" si="70"/>
        <v>0</v>
      </c>
      <c r="AB260">
        <f t="shared" si="71"/>
        <v>0</v>
      </c>
      <c r="AC260">
        <f t="shared" si="72"/>
        <v>0</v>
      </c>
      <c r="AD260">
        <f t="shared" si="73"/>
        <v>98</v>
      </c>
      <c r="AE260">
        <f t="shared" si="74"/>
        <v>0</v>
      </c>
      <c r="AF260">
        <f t="shared" si="75"/>
        <v>0</v>
      </c>
      <c r="AG260">
        <f t="shared" si="76"/>
        <v>0</v>
      </c>
    </row>
    <row r="261" spans="19:33" x14ac:dyDescent="0.35">
      <c r="S261">
        <f t="shared" si="77"/>
        <v>11</v>
      </c>
      <c r="T261">
        <f t="shared" si="78"/>
        <v>2</v>
      </c>
      <c r="U261">
        <f t="shared" si="79"/>
        <v>242</v>
      </c>
      <c r="V261">
        <f t="shared" ref="V261:V271" si="81">V260</f>
        <v>35.511395619511553</v>
      </c>
      <c r="Y261">
        <f t="shared" si="67"/>
        <v>98</v>
      </c>
      <c r="Z261">
        <f t="shared" si="80"/>
        <v>0</v>
      </c>
      <c r="AA261">
        <f t="shared" si="70"/>
        <v>0</v>
      </c>
      <c r="AB261">
        <f t="shared" si="71"/>
        <v>0</v>
      </c>
      <c r="AC261">
        <f t="shared" si="72"/>
        <v>0</v>
      </c>
      <c r="AD261">
        <f t="shared" si="73"/>
        <v>98</v>
      </c>
      <c r="AE261">
        <f t="shared" si="74"/>
        <v>0</v>
      </c>
      <c r="AF261">
        <f t="shared" si="75"/>
        <v>0</v>
      </c>
      <c r="AG261">
        <f t="shared" si="76"/>
        <v>0</v>
      </c>
    </row>
    <row r="262" spans="19:33" x14ac:dyDescent="0.35">
      <c r="S262">
        <f t="shared" si="77"/>
        <v>11</v>
      </c>
      <c r="T262">
        <f t="shared" si="78"/>
        <v>3</v>
      </c>
      <c r="U262">
        <f t="shared" si="79"/>
        <v>243</v>
      </c>
      <c r="V262">
        <f t="shared" si="81"/>
        <v>35.511395619511553</v>
      </c>
      <c r="Y262">
        <f t="shared" ref="Y262:Y325" si="82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98</v>
      </c>
      <c r="Z262">
        <f t="shared" si="80"/>
        <v>0</v>
      </c>
      <c r="AA262">
        <f t="shared" si="70"/>
        <v>0</v>
      </c>
      <c r="AB262">
        <f t="shared" si="71"/>
        <v>0</v>
      </c>
      <c r="AC262">
        <f t="shared" si="72"/>
        <v>0</v>
      </c>
      <c r="AD262">
        <f t="shared" si="73"/>
        <v>98</v>
      </c>
      <c r="AE262">
        <f t="shared" si="74"/>
        <v>0</v>
      </c>
      <c r="AF262">
        <f t="shared" si="75"/>
        <v>0</v>
      </c>
      <c r="AG262">
        <f t="shared" si="76"/>
        <v>0</v>
      </c>
    </row>
    <row r="263" spans="19:33" x14ac:dyDescent="0.35">
      <c r="S263">
        <f t="shared" si="77"/>
        <v>11</v>
      </c>
      <c r="T263">
        <f t="shared" si="78"/>
        <v>4</v>
      </c>
      <c r="U263">
        <f t="shared" si="79"/>
        <v>244</v>
      </c>
      <c r="V263">
        <f t="shared" si="81"/>
        <v>35.511395619511553</v>
      </c>
      <c r="Y263">
        <f t="shared" si="82"/>
        <v>98</v>
      </c>
      <c r="Z263">
        <f t="shared" si="80"/>
        <v>0</v>
      </c>
      <c r="AA263">
        <f t="shared" si="70"/>
        <v>0</v>
      </c>
      <c r="AB263">
        <f t="shared" si="71"/>
        <v>0</v>
      </c>
      <c r="AC263">
        <f t="shared" si="72"/>
        <v>0</v>
      </c>
      <c r="AD263">
        <f t="shared" si="73"/>
        <v>98</v>
      </c>
      <c r="AE263">
        <f t="shared" si="74"/>
        <v>0</v>
      </c>
      <c r="AF263">
        <f t="shared" si="75"/>
        <v>0</v>
      </c>
      <c r="AG263">
        <f t="shared" si="76"/>
        <v>0</v>
      </c>
    </row>
    <row r="264" spans="19:33" x14ac:dyDescent="0.35">
      <c r="S264">
        <f t="shared" si="77"/>
        <v>11</v>
      </c>
      <c r="T264">
        <f t="shared" si="78"/>
        <v>5</v>
      </c>
      <c r="U264">
        <f t="shared" si="79"/>
        <v>245</v>
      </c>
      <c r="V264">
        <f t="shared" si="81"/>
        <v>35.511395619511553</v>
      </c>
      <c r="Y264">
        <f t="shared" si="82"/>
        <v>98</v>
      </c>
      <c r="Z264">
        <f t="shared" si="80"/>
        <v>0</v>
      </c>
      <c r="AA264">
        <f t="shared" si="70"/>
        <v>0</v>
      </c>
      <c r="AB264">
        <f t="shared" si="71"/>
        <v>0</v>
      </c>
      <c r="AC264">
        <f t="shared" si="72"/>
        <v>0</v>
      </c>
      <c r="AD264">
        <f t="shared" si="73"/>
        <v>98</v>
      </c>
      <c r="AE264">
        <f t="shared" si="74"/>
        <v>0</v>
      </c>
      <c r="AF264">
        <f t="shared" si="75"/>
        <v>0</v>
      </c>
      <c r="AG264">
        <f t="shared" si="76"/>
        <v>0</v>
      </c>
    </row>
    <row r="265" spans="19:33" x14ac:dyDescent="0.35">
      <c r="S265">
        <f t="shared" si="77"/>
        <v>11</v>
      </c>
      <c r="T265">
        <f t="shared" si="78"/>
        <v>6</v>
      </c>
      <c r="U265">
        <f t="shared" si="79"/>
        <v>246</v>
      </c>
      <c r="V265">
        <f t="shared" si="81"/>
        <v>35.511395619511553</v>
      </c>
      <c r="Y265">
        <f t="shared" si="82"/>
        <v>98</v>
      </c>
      <c r="Z265">
        <f t="shared" si="80"/>
        <v>0</v>
      </c>
      <c r="AA265">
        <f t="shared" si="70"/>
        <v>0</v>
      </c>
      <c r="AB265">
        <f t="shared" si="71"/>
        <v>0</v>
      </c>
      <c r="AC265">
        <f t="shared" si="72"/>
        <v>0</v>
      </c>
      <c r="AD265">
        <f t="shared" si="73"/>
        <v>98</v>
      </c>
      <c r="AE265">
        <f t="shared" si="74"/>
        <v>0</v>
      </c>
      <c r="AF265">
        <f t="shared" si="75"/>
        <v>0</v>
      </c>
      <c r="AG265">
        <f t="shared" si="76"/>
        <v>0</v>
      </c>
    </row>
    <row r="266" spans="19:33" x14ac:dyDescent="0.35">
      <c r="S266">
        <f t="shared" si="77"/>
        <v>11</v>
      </c>
      <c r="T266">
        <f t="shared" si="78"/>
        <v>7</v>
      </c>
      <c r="U266">
        <f t="shared" si="79"/>
        <v>247</v>
      </c>
      <c r="V266">
        <f t="shared" si="81"/>
        <v>35.511395619511553</v>
      </c>
      <c r="Y266">
        <f t="shared" si="82"/>
        <v>98</v>
      </c>
      <c r="Z266">
        <f t="shared" si="80"/>
        <v>0</v>
      </c>
      <c r="AA266">
        <f t="shared" si="70"/>
        <v>0</v>
      </c>
      <c r="AB266">
        <f t="shared" si="71"/>
        <v>0</v>
      </c>
      <c r="AC266">
        <f t="shared" si="72"/>
        <v>0</v>
      </c>
      <c r="AD266">
        <f t="shared" si="73"/>
        <v>98</v>
      </c>
      <c r="AE266">
        <f t="shared" si="74"/>
        <v>0</v>
      </c>
      <c r="AF266">
        <f t="shared" si="75"/>
        <v>0</v>
      </c>
      <c r="AG266">
        <f t="shared" si="76"/>
        <v>0</v>
      </c>
    </row>
    <row r="267" spans="19:33" x14ac:dyDescent="0.35">
      <c r="S267">
        <f t="shared" si="77"/>
        <v>11</v>
      </c>
      <c r="T267">
        <f t="shared" si="78"/>
        <v>8</v>
      </c>
      <c r="U267">
        <f t="shared" si="79"/>
        <v>248</v>
      </c>
      <c r="V267">
        <f t="shared" si="81"/>
        <v>35.511395619511553</v>
      </c>
      <c r="Y267">
        <f t="shared" si="82"/>
        <v>98</v>
      </c>
      <c r="Z267">
        <f t="shared" si="80"/>
        <v>0</v>
      </c>
      <c r="AA267">
        <f t="shared" si="70"/>
        <v>0</v>
      </c>
      <c r="AB267">
        <f t="shared" si="71"/>
        <v>0</v>
      </c>
      <c r="AC267">
        <f t="shared" si="72"/>
        <v>0</v>
      </c>
      <c r="AD267">
        <f t="shared" si="73"/>
        <v>98</v>
      </c>
      <c r="AE267">
        <f t="shared" si="74"/>
        <v>0</v>
      </c>
      <c r="AF267">
        <f t="shared" si="75"/>
        <v>0</v>
      </c>
      <c r="AG267">
        <f t="shared" si="76"/>
        <v>0</v>
      </c>
    </row>
    <row r="268" spans="19:33" x14ac:dyDescent="0.35">
      <c r="S268">
        <f t="shared" si="77"/>
        <v>11</v>
      </c>
      <c r="T268">
        <f t="shared" si="78"/>
        <v>9</v>
      </c>
      <c r="U268">
        <f t="shared" si="79"/>
        <v>249</v>
      </c>
      <c r="V268">
        <f t="shared" si="81"/>
        <v>35.511395619511553</v>
      </c>
      <c r="Y268">
        <f t="shared" si="82"/>
        <v>98</v>
      </c>
      <c r="Z268">
        <f t="shared" si="80"/>
        <v>0</v>
      </c>
      <c r="AA268">
        <f t="shared" si="70"/>
        <v>0</v>
      </c>
      <c r="AB268">
        <f t="shared" si="71"/>
        <v>0</v>
      </c>
      <c r="AC268">
        <f t="shared" si="72"/>
        <v>0</v>
      </c>
      <c r="AD268">
        <f t="shared" si="73"/>
        <v>98</v>
      </c>
      <c r="AE268">
        <f t="shared" si="74"/>
        <v>0</v>
      </c>
      <c r="AF268">
        <f t="shared" si="75"/>
        <v>0</v>
      </c>
      <c r="AG268">
        <f t="shared" si="76"/>
        <v>0</v>
      </c>
    </row>
    <row r="269" spans="19:33" x14ac:dyDescent="0.35">
      <c r="S269">
        <f t="shared" si="77"/>
        <v>11</v>
      </c>
      <c r="T269">
        <f t="shared" si="78"/>
        <v>10</v>
      </c>
      <c r="U269">
        <f t="shared" si="79"/>
        <v>250</v>
      </c>
      <c r="V269">
        <f t="shared" si="81"/>
        <v>35.511395619511553</v>
      </c>
      <c r="Y269">
        <f t="shared" si="82"/>
        <v>98</v>
      </c>
      <c r="Z269">
        <f t="shared" si="80"/>
        <v>0</v>
      </c>
      <c r="AA269">
        <f t="shared" si="70"/>
        <v>0</v>
      </c>
      <c r="AB269">
        <f t="shared" si="71"/>
        <v>0</v>
      </c>
      <c r="AC269">
        <f t="shared" si="72"/>
        <v>0</v>
      </c>
      <c r="AD269">
        <f t="shared" si="73"/>
        <v>98</v>
      </c>
      <c r="AE269">
        <f t="shared" si="74"/>
        <v>0</v>
      </c>
      <c r="AF269">
        <f t="shared" si="75"/>
        <v>0</v>
      </c>
      <c r="AG269">
        <f t="shared" si="76"/>
        <v>0</v>
      </c>
    </row>
    <row r="270" spans="19:33" x14ac:dyDescent="0.35">
      <c r="S270">
        <f t="shared" si="77"/>
        <v>11</v>
      </c>
      <c r="T270">
        <f t="shared" si="78"/>
        <v>11</v>
      </c>
      <c r="U270">
        <f t="shared" si="79"/>
        <v>251</v>
      </c>
      <c r="V270">
        <f t="shared" si="81"/>
        <v>35.511395619511553</v>
      </c>
      <c r="Y270">
        <f t="shared" si="82"/>
        <v>98</v>
      </c>
      <c r="Z270">
        <f t="shared" si="80"/>
        <v>0</v>
      </c>
      <c r="AA270">
        <f t="shared" si="70"/>
        <v>0</v>
      </c>
      <c r="AB270">
        <f t="shared" si="71"/>
        <v>0</v>
      </c>
      <c r="AC270">
        <f t="shared" si="72"/>
        <v>0</v>
      </c>
      <c r="AD270">
        <f t="shared" si="73"/>
        <v>98</v>
      </c>
      <c r="AE270">
        <f t="shared" si="74"/>
        <v>0</v>
      </c>
      <c r="AF270">
        <f t="shared" si="75"/>
        <v>0</v>
      </c>
      <c r="AG270">
        <f t="shared" si="76"/>
        <v>0</v>
      </c>
    </row>
    <row r="271" spans="19:33" x14ac:dyDescent="0.35">
      <c r="S271">
        <f t="shared" si="77"/>
        <v>11</v>
      </c>
      <c r="T271">
        <f t="shared" si="78"/>
        <v>12</v>
      </c>
      <c r="U271">
        <f t="shared" si="79"/>
        <v>252</v>
      </c>
      <c r="V271">
        <f t="shared" si="81"/>
        <v>35.511395619511553</v>
      </c>
      <c r="Y271">
        <f t="shared" si="82"/>
        <v>98</v>
      </c>
      <c r="Z271">
        <f t="shared" si="80"/>
        <v>0</v>
      </c>
      <c r="AA271">
        <f t="shared" si="70"/>
        <v>0</v>
      </c>
      <c r="AB271">
        <f t="shared" si="71"/>
        <v>0</v>
      </c>
      <c r="AC271">
        <f t="shared" si="72"/>
        <v>0</v>
      </c>
      <c r="AD271">
        <f t="shared" si="73"/>
        <v>98</v>
      </c>
      <c r="AE271">
        <f t="shared" si="74"/>
        <v>0</v>
      </c>
      <c r="AF271">
        <f t="shared" si="75"/>
        <v>0</v>
      </c>
      <c r="AG271">
        <f t="shared" si="76"/>
        <v>0</v>
      </c>
    </row>
    <row r="272" spans="19:33" x14ac:dyDescent="0.35">
      <c r="S272">
        <f t="shared" si="77"/>
        <v>11</v>
      </c>
      <c r="T272">
        <f t="shared" si="78"/>
        <v>13</v>
      </c>
      <c r="U272">
        <f t="shared" ref="U272:U307" si="83">(S272-1)*24+T272</f>
        <v>253</v>
      </c>
      <c r="V272">
        <f t="shared" ref="V272:V307" si="84">V271</f>
        <v>35.511395619511553</v>
      </c>
      <c r="Y272">
        <f t="shared" si="82"/>
        <v>98</v>
      </c>
      <c r="Z272">
        <f t="shared" ref="Z272:Z307" si="85">(V273-V272)*43560/3600</f>
        <v>0</v>
      </c>
      <c r="AA272">
        <f t="shared" si="70"/>
        <v>0</v>
      </c>
      <c r="AB272">
        <f t="shared" si="71"/>
        <v>0</v>
      </c>
      <c r="AC272">
        <f t="shared" si="72"/>
        <v>0</v>
      </c>
      <c r="AD272">
        <f t="shared" si="73"/>
        <v>98</v>
      </c>
      <c r="AE272">
        <f t="shared" si="74"/>
        <v>0</v>
      </c>
      <c r="AF272">
        <f t="shared" si="75"/>
        <v>0</v>
      </c>
      <c r="AG272">
        <f t="shared" si="76"/>
        <v>0</v>
      </c>
    </row>
    <row r="273" spans="19:33" x14ac:dyDescent="0.35">
      <c r="S273">
        <f t="shared" si="77"/>
        <v>11</v>
      </c>
      <c r="T273">
        <f t="shared" si="78"/>
        <v>14</v>
      </c>
      <c r="U273">
        <f t="shared" si="83"/>
        <v>254</v>
      </c>
      <c r="V273">
        <f t="shared" si="84"/>
        <v>35.511395619511553</v>
      </c>
      <c r="Y273">
        <f t="shared" si="82"/>
        <v>98</v>
      </c>
      <c r="Z273">
        <f t="shared" si="85"/>
        <v>0</v>
      </c>
      <c r="AA273">
        <f t="shared" si="70"/>
        <v>0</v>
      </c>
      <c r="AB273">
        <f t="shared" si="71"/>
        <v>0</v>
      </c>
      <c r="AC273">
        <f t="shared" si="72"/>
        <v>0</v>
      </c>
      <c r="AD273">
        <f t="shared" si="73"/>
        <v>98</v>
      </c>
      <c r="AE273">
        <f t="shared" si="74"/>
        <v>0</v>
      </c>
      <c r="AF273">
        <f t="shared" si="75"/>
        <v>0</v>
      </c>
      <c r="AG273">
        <f t="shared" si="76"/>
        <v>0</v>
      </c>
    </row>
    <row r="274" spans="19:33" x14ac:dyDescent="0.35">
      <c r="S274">
        <f t="shared" si="77"/>
        <v>11</v>
      </c>
      <c r="T274">
        <f t="shared" si="78"/>
        <v>15</v>
      </c>
      <c r="U274">
        <f t="shared" si="83"/>
        <v>255</v>
      </c>
      <c r="V274">
        <f t="shared" si="84"/>
        <v>35.511395619511553</v>
      </c>
      <c r="Y274">
        <f t="shared" si="82"/>
        <v>98</v>
      </c>
      <c r="Z274">
        <f t="shared" si="85"/>
        <v>0</v>
      </c>
      <c r="AA274">
        <f t="shared" si="70"/>
        <v>0</v>
      </c>
      <c r="AB274">
        <f t="shared" si="71"/>
        <v>0</v>
      </c>
      <c r="AC274">
        <f t="shared" si="72"/>
        <v>0</v>
      </c>
      <c r="AD274">
        <f t="shared" si="73"/>
        <v>98</v>
      </c>
      <c r="AE274">
        <f t="shared" si="74"/>
        <v>0</v>
      </c>
      <c r="AF274">
        <f t="shared" si="75"/>
        <v>0</v>
      </c>
      <c r="AG274">
        <f t="shared" si="76"/>
        <v>0</v>
      </c>
    </row>
    <row r="275" spans="19:33" x14ac:dyDescent="0.35">
      <c r="S275">
        <f t="shared" si="77"/>
        <v>11</v>
      </c>
      <c r="T275">
        <f t="shared" si="78"/>
        <v>16</v>
      </c>
      <c r="U275">
        <f t="shared" si="83"/>
        <v>256</v>
      </c>
      <c r="V275">
        <f t="shared" si="84"/>
        <v>35.511395619511553</v>
      </c>
      <c r="Y275">
        <f t="shared" si="82"/>
        <v>98</v>
      </c>
      <c r="Z275">
        <f t="shared" si="85"/>
        <v>0</v>
      </c>
      <c r="AA275">
        <f t="shared" si="70"/>
        <v>0</v>
      </c>
      <c r="AB275">
        <f t="shared" si="71"/>
        <v>0</v>
      </c>
      <c r="AC275">
        <f t="shared" si="72"/>
        <v>0</v>
      </c>
      <c r="AD275">
        <f t="shared" si="73"/>
        <v>98</v>
      </c>
      <c r="AE275">
        <f t="shared" si="74"/>
        <v>0</v>
      </c>
      <c r="AF275">
        <f t="shared" si="75"/>
        <v>0</v>
      </c>
      <c r="AG275">
        <f t="shared" si="76"/>
        <v>0</v>
      </c>
    </row>
    <row r="276" spans="19:33" x14ac:dyDescent="0.35">
      <c r="S276">
        <f t="shared" si="77"/>
        <v>11</v>
      </c>
      <c r="T276">
        <f t="shared" si="78"/>
        <v>17</v>
      </c>
      <c r="U276">
        <f t="shared" si="83"/>
        <v>257</v>
      </c>
      <c r="V276">
        <f t="shared" si="84"/>
        <v>35.511395619511553</v>
      </c>
      <c r="Y276">
        <f t="shared" si="82"/>
        <v>98</v>
      </c>
      <c r="Z276">
        <f t="shared" si="85"/>
        <v>0</v>
      </c>
      <c r="AA276">
        <f t="shared" si="70"/>
        <v>0</v>
      </c>
      <c r="AB276">
        <f t="shared" si="71"/>
        <v>0</v>
      </c>
      <c r="AC276">
        <f t="shared" si="72"/>
        <v>0</v>
      </c>
      <c r="AD276">
        <f t="shared" si="73"/>
        <v>98</v>
      </c>
      <c r="AE276">
        <f t="shared" si="74"/>
        <v>0</v>
      </c>
      <c r="AF276">
        <f t="shared" si="75"/>
        <v>0</v>
      </c>
      <c r="AG276">
        <f t="shared" si="76"/>
        <v>0</v>
      </c>
    </row>
    <row r="277" spans="19:33" x14ac:dyDescent="0.35">
      <c r="S277">
        <f t="shared" si="77"/>
        <v>11</v>
      </c>
      <c r="T277">
        <f t="shared" si="78"/>
        <v>18</v>
      </c>
      <c r="U277">
        <f t="shared" si="83"/>
        <v>258</v>
      </c>
      <c r="V277">
        <f t="shared" si="84"/>
        <v>35.511395619511553</v>
      </c>
      <c r="Y277">
        <f t="shared" si="82"/>
        <v>98</v>
      </c>
      <c r="Z277">
        <f t="shared" si="85"/>
        <v>0</v>
      </c>
      <c r="AA277">
        <f t="shared" ref="AA277:AA340" si="86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0</v>
      </c>
      <c r="AB277">
        <f t="shared" ref="AB277:AB340" si="87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0</v>
      </c>
      <c r="AC277">
        <f t="shared" ref="AC277:AC340" si="88">MAX(0,AB277+(Z277-AA277)*1800)</f>
        <v>0</v>
      </c>
      <c r="AD277">
        <f t="shared" ref="AD277:AD340" si="89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98</v>
      </c>
      <c r="AE277">
        <f t="shared" ref="AE277:AE340" si="90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0</v>
      </c>
      <c r="AF277">
        <f t="shared" ref="AF277:AF340" si="91">MAX(0,AB277+(Z277-AE277)*3600)</f>
        <v>0</v>
      </c>
      <c r="AG277">
        <f t="shared" ref="AG277:AG340" si="9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35">
      <c r="S278">
        <f t="shared" si="77"/>
        <v>11</v>
      </c>
      <c r="T278">
        <f t="shared" si="78"/>
        <v>19</v>
      </c>
      <c r="U278">
        <f t="shared" si="83"/>
        <v>259</v>
      </c>
      <c r="V278">
        <f t="shared" si="84"/>
        <v>35.511395619511553</v>
      </c>
      <c r="Y278">
        <f t="shared" si="82"/>
        <v>98</v>
      </c>
      <c r="Z278">
        <f t="shared" si="85"/>
        <v>0</v>
      </c>
      <c r="AA278">
        <f t="shared" si="86"/>
        <v>0</v>
      </c>
      <c r="AB278">
        <f t="shared" si="87"/>
        <v>0</v>
      </c>
      <c r="AC278">
        <f t="shared" si="88"/>
        <v>0</v>
      </c>
      <c r="AD278">
        <f t="shared" si="89"/>
        <v>98</v>
      </c>
      <c r="AE278">
        <f t="shared" si="90"/>
        <v>0</v>
      </c>
      <c r="AF278">
        <f t="shared" si="91"/>
        <v>0</v>
      </c>
      <c r="AG278">
        <f t="shared" si="92"/>
        <v>0</v>
      </c>
    </row>
    <row r="279" spans="19:33" x14ac:dyDescent="0.35">
      <c r="S279">
        <f t="shared" si="77"/>
        <v>11</v>
      </c>
      <c r="T279">
        <f t="shared" si="78"/>
        <v>20</v>
      </c>
      <c r="U279">
        <f t="shared" si="83"/>
        <v>260</v>
      </c>
      <c r="V279">
        <f t="shared" si="84"/>
        <v>35.511395619511553</v>
      </c>
      <c r="Y279">
        <f t="shared" si="82"/>
        <v>98</v>
      </c>
      <c r="Z279">
        <f t="shared" si="85"/>
        <v>0</v>
      </c>
      <c r="AA279">
        <f t="shared" si="86"/>
        <v>0</v>
      </c>
      <c r="AB279">
        <f t="shared" si="87"/>
        <v>0</v>
      </c>
      <c r="AC279">
        <f t="shared" si="88"/>
        <v>0</v>
      </c>
      <c r="AD279">
        <f t="shared" si="89"/>
        <v>98</v>
      </c>
      <c r="AE279">
        <f t="shared" si="90"/>
        <v>0</v>
      </c>
      <c r="AF279">
        <f t="shared" si="91"/>
        <v>0</v>
      </c>
      <c r="AG279">
        <f t="shared" si="92"/>
        <v>0</v>
      </c>
    </row>
    <row r="280" spans="19:33" x14ac:dyDescent="0.35">
      <c r="S280">
        <f t="shared" si="77"/>
        <v>11</v>
      </c>
      <c r="T280">
        <f t="shared" si="78"/>
        <v>21</v>
      </c>
      <c r="U280">
        <f t="shared" si="83"/>
        <v>261</v>
      </c>
      <c r="V280">
        <f t="shared" si="84"/>
        <v>35.511395619511553</v>
      </c>
      <c r="Y280">
        <f t="shared" si="82"/>
        <v>98</v>
      </c>
      <c r="Z280">
        <f t="shared" si="85"/>
        <v>0</v>
      </c>
      <c r="AA280">
        <f t="shared" si="86"/>
        <v>0</v>
      </c>
      <c r="AB280">
        <f t="shared" si="87"/>
        <v>0</v>
      </c>
      <c r="AC280">
        <f t="shared" si="88"/>
        <v>0</v>
      </c>
      <c r="AD280">
        <f t="shared" si="89"/>
        <v>98</v>
      </c>
      <c r="AE280">
        <f t="shared" si="90"/>
        <v>0</v>
      </c>
      <c r="AF280">
        <f t="shared" si="91"/>
        <v>0</v>
      </c>
      <c r="AG280">
        <f t="shared" si="92"/>
        <v>0</v>
      </c>
    </row>
    <row r="281" spans="19:33" x14ac:dyDescent="0.35">
      <c r="S281">
        <f t="shared" si="77"/>
        <v>11</v>
      </c>
      <c r="T281">
        <f t="shared" si="78"/>
        <v>22</v>
      </c>
      <c r="U281">
        <f t="shared" si="83"/>
        <v>262</v>
      </c>
      <c r="V281">
        <f t="shared" si="84"/>
        <v>35.511395619511553</v>
      </c>
      <c r="Y281">
        <f t="shared" si="82"/>
        <v>98</v>
      </c>
      <c r="Z281">
        <f t="shared" si="85"/>
        <v>0</v>
      </c>
      <c r="AA281">
        <f t="shared" si="86"/>
        <v>0</v>
      </c>
      <c r="AB281">
        <f t="shared" si="87"/>
        <v>0</v>
      </c>
      <c r="AC281">
        <f t="shared" si="88"/>
        <v>0</v>
      </c>
      <c r="AD281">
        <f t="shared" si="89"/>
        <v>98</v>
      </c>
      <c r="AE281">
        <f t="shared" si="90"/>
        <v>0</v>
      </c>
      <c r="AF281">
        <f t="shared" si="91"/>
        <v>0</v>
      </c>
      <c r="AG281">
        <f t="shared" si="92"/>
        <v>0</v>
      </c>
    </row>
    <row r="282" spans="19:33" x14ac:dyDescent="0.35">
      <c r="S282">
        <f t="shared" si="77"/>
        <v>11</v>
      </c>
      <c r="T282">
        <f t="shared" si="78"/>
        <v>23</v>
      </c>
      <c r="U282">
        <f t="shared" si="83"/>
        <v>263</v>
      </c>
      <c r="V282">
        <f t="shared" si="84"/>
        <v>35.511395619511553</v>
      </c>
      <c r="Y282">
        <f t="shared" si="82"/>
        <v>98</v>
      </c>
      <c r="Z282">
        <f t="shared" si="85"/>
        <v>0</v>
      </c>
      <c r="AA282">
        <f t="shared" si="86"/>
        <v>0</v>
      </c>
      <c r="AB282">
        <f t="shared" si="87"/>
        <v>0</v>
      </c>
      <c r="AC282">
        <f t="shared" si="88"/>
        <v>0</v>
      </c>
      <c r="AD282">
        <f t="shared" si="89"/>
        <v>98</v>
      </c>
      <c r="AE282">
        <f t="shared" si="90"/>
        <v>0</v>
      </c>
      <c r="AF282">
        <f t="shared" si="91"/>
        <v>0</v>
      </c>
      <c r="AG282">
        <f t="shared" si="92"/>
        <v>0</v>
      </c>
    </row>
    <row r="283" spans="19:33" x14ac:dyDescent="0.35">
      <c r="S283">
        <f t="shared" si="77"/>
        <v>11</v>
      </c>
      <c r="T283">
        <f t="shared" si="78"/>
        <v>24</v>
      </c>
      <c r="U283">
        <f t="shared" si="83"/>
        <v>264</v>
      </c>
      <c r="V283">
        <f t="shared" si="84"/>
        <v>35.511395619511553</v>
      </c>
      <c r="Y283">
        <f t="shared" si="82"/>
        <v>98</v>
      </c>
      <c r="Z283">
        <f t="shared" si="85"/>
        <v>0</v>
      </c>
      <c r="AA283">
        <f t="shared" si="86"/>
        <v>0</v>
      </c>
      <c r="AB283">
        <f t="shared" si="87"/>
        <v>0</v>
      </c>
      <c r="AC283">
        <f t="shared" si="88"/>
        <v>0</v>
      </c>
      <c r="AD283">
        <f t="shared" si="89"/>
        <v>98</v>
      </c>
      <c r="AE283">
        <f t="shared" si="90"/>
        <v>0</v>
      </c>
      <c r="AF283">
        <f t="shared" si="91"/>
        <v>0</v>
      </c>
      <c r="AG283">
        <f t="shared" si="92"/>
        <v>0</v>
      </c>
    </row>
    <row r="284" spans="19:33" x14ac:dyDescent="0.35">
      <c r="S284">
        <f t="shared" si="77"/>
        <v>12</v>
      </c>
      <c r="T284">
        <f t="shared" si="78"/>
        <v>1</v>
      </c>
      <c r="U284">
        <f t="shared" si="83"/>
        <v>265</v>
      </c>
      <c r="V284">
        <f t="shared" si="84"/>
        <v>35.511395619511553</v>
      </c>
      <c r="Y284">
        <f t="shared" si="82"/>
        <v>98</v>
      </c>
      <c r="Z284">
        <f t="shared" si="85"/>
        <v>0</v>
      </c>
      <c r="AA284">
        <f t="shared" si="86"/>
        <v>0</v>
      </c>
      <c r="AB284">
        <f t="shared" si="87"/>
        <v>0</v>
      </c>
      <c r="AC284">
        <f t="shared" si="88"/>
        <v>0</v>
      </c>
      <c r="AD284">
        <f t="shared" si="89"/>
        <v>98</v>
      </c>
      <c r="AE284">
        <f t="shared" si="90"/>
        <v>0</v>
      </c>
      <c r="AF284">
        <f t="shared" si="91"/>
        <v>0</v>
      </c>
      <c r="AG284">
        <f t="shared" si="92"/>
        <v>0</v>
      </c>
    </row>
    <row r="285" spans="19:33" x14ac:dyDescent="0.35">
      <c r="S285">
        <f t="shared" si="77"/>
        <v>12</v>
      </c>
      <c r="T285">
        <f t="shared" si="78"/>
        <v>2</v>
      </c>
      <c r="U285">
        <f t="shared" si="83"/>
        <v>266</v>
      </c>
      <c r="V285">
        <f t="shared" si="84"/>
        <v>35.511395619511553</v>
      </c>
      <c r="Y285">
        <f t="shared" si="82"/>
        <v>98</v>
      </c>
      <c r="Z285">
        <f t="shared" si="85"/>
        <v>0</v>
      </c>
      <c r="AA285">
        <f t="shared" si="86"/>
        <v>0</v>
      </c>
      <c r="AB285">
        <f t="shared" si="87"/>
        <v>0</v>
      </c>
      <c r="AC285">
        <f t="shared" si="88"/>
        <v>0</v>
      </c>
      <c r="AD285">
        <f t="shared" si="89"/>
        <v>98</v>
      </c>
      <c r="AE285">
        <f t="shared" si="90"/>
        <v>0</v>
      </c>
      <c r="AF285">
        <f t="shared" si="91"/>
        <v>0</v>
      </c>
      <c r="AG285">
        <f t="shared" si="92"/>
        <v>0</v>
      </c>
    </row>
    <row r="286" spans="19:33" x14ac:dyDescent="0.35">
      <c r="S286">
        <f t="shared" si="77"/>
        <v>12</v>
      </c>
      <c r="T286">
        <f t="shared" si="78"/>
        <v>3</v>
      </c>
      <c r="U286">
        <f t="shared" si="83"/>
        <v>267</v>
      </c>
      <c r="V286">
        <f t="shared" si="84"/>
        <v>35.511395619511553</v>
      </c>
      <c r="Y286">
        <f t="shared" si="82"/>
        <v>98</v>
      </c>
      <c r="Z286">
        <f t="shared" si="85"/>
        <v>0</v>
      </c>
      <c r="AA286">
        <f t="shared" si="86"/>
        <v>0</v>
      </c>
      <c r="AB286">
        <f t="shared" si="87"/>
        <v>0</v>
      </c>
      <c r="AC286">
        <f t="shared" si="88"/>
        <v>0</v>
      </c>
      <c r="AD286">
        <f t="shared" si="89"/>
        <v>98</v>
      </c>
      <c r="AE286">
        <f t="shared" si="90"/>
        <v>0</v>
      </c>
      <c r="AF286">
        <f t="shared" si="91"/>
        <v>0</v>
      </c>
      <c r="AG286">
        <f t="shared" si="92"/>
        <v>0</v>
      </c>
    </row>
    <row r="287" spans="19:33" x14ac:dyDescent="0.35">
      <c r="S287">
        <f t="shared" si="77"/>
        <v>12</v>
      </c>
      <c r="T287">
        <f t="shared" si="78"/>
        <v>4</v>
      </c>
      <c r="U287">
        <f t="shared" si="83"/>
        <v>268</v>
      </c>
      <c r="V287">
        <f t="shared" si="84"/>
        <v>35.511395619511553</v>
      </c>
      <c r="Y287">
        <f t="shared" si="82"/>
        <v>98</v>
      </c>
      <c r="Z287">
        <f t="shared" si="85"/>
        <v>0</v>
      </c>
      <c r="AA287">
        <f t="shared" si="86"/>
        <v>0</v>
      </c>
      <c r="AB287">
        <f t="shared" si="87"/>
        <v>0</v>
      </c>
      <c r="AC287">
        <f t="shared" si="88"/>
        <v>0</v>
      </c>
      <c r="AD287">
        <f t="shared" si="89"/>
        <v>98</v>
      </c>
      <c r="AE287">
        <f t="shared" si="90"/>
        <v>0</v>
      </c>
      <c r="AF287">
        <f t="shared" si="91"/>
        <v>0</v>
      </c>
      <c r="AG287">
        <f t="shared" si="92"/>
        <v>0</v>
      </c>
    </row>
    <row r="288" spans="19:33" x14ac:dyDescent="0.35">
      <c r="S288">
        <f t="shared" si="77"/>
        <v>12</v>
      </c>
      <c r="T288">
        <f t="shared" si="78"/>
        <v>5</v>
      </c>
      <c r="U288">
        <f t="shared" si="83"/>
        <v>269</v>
      </c>
      <c r="V288">
        <f t="shared" si="84"/>
        <v>35.511395619511553</v>
      </c>
      <c r="Y288">
        <f t="shared" si="82"/>
        <v>98</v>
      </c>
      <c r="Z288">
        <f t="shared" si="85"/>
        <v>0</v>
      </c>
      <c r="AA288">
        <f t="shared" si="86"/>
        <v>0</v>
      </c>
      <c r="AB288">
        <f t="shared" si="87"/>
        <v>0</v>
      </c>
      <c r="AC288">
        <f t="shared" si="88"/>
        <v>0</v>
      </c>
      <c r="AD288">
        <f t="shared" si="89"/>
        <v>98</v>
      </c>
      <c r="AE288">
        <f t="shared" si="90"/>
        <v>0</v>
      </c>
      <c r="AF288">
        <f t="shared" si="91"/>
        <v>0</v>
      </c>
      <c r="AG288">
        <f t="shared" si="92"/>
        <v>0</v>
      </c>
    </row>
    <row r="289" spans="19:33" x14ac:dyDescent="0.35">
      <c r="S289">
        <f t="shared" si="77"/>
        <v>12</v>
      </c>
      <c r="T289">
        <f t="shared" si="78"/>
        <v>6</v>
      </c>
      <c r="U289">
        <f t="shared" si="83"/>
        <v>270</v>
      </c>
      <c r="V289">
        <f t="shared" si="84"/>
        <v>35.511395619511553</v>
      </c>
      <c r="Y289">
        <f t="shared" si="82"/>
        <v>98</v>
      </c>
      <c r="Z289">
        <f t="shared" si="85"/>
        <v>0</v>
      </c>
      <c r="AA289">
        <f t="shared" si="86"/>
        <v>0</v>
      </c>
      <c r="AB289">
        <f t="shared" si="87"/>
        <v>0</v>
      </c>
      <c r="AC289">
        <f t="shared" si="88"/>
        <v>0</v>
      </c>
      <c r="AD289">
        <f t="shared" si="89"/>
        <v>98</v>
      </c>
      <c r="AE289">
        <f t="shared" si="90"/>
        <v>0</v>
      </c>
      <c r="AF289">
        <f t="shared" si="91"/>
        <v>0</v>
      </c>
      <c r="AG289">
        <f t="shared" si="92"/>
        <v>0</v>
      </c>
    </row>
    <row r="290" spans="19:33" x14ac:dyDescent="0.35">
      <c r="S290">
        <f t="shared" si="77"/>
        <v>12</v>
      </c>
      <c r="T290">
        <f t="shared" si="78"/>
        <v>7</v>
      </c>
      <c r="U290">
        <f t="shared" si="83"/>
        <v>271</v>
      </c>
      <c r="V290">
        <f t="shared" si="84"/>
        <v>35.511395619511553</v>
      </c>
      <c r="Y290">
        <f t="shared" si="82"/>
        <v>98</v>
      </c>
      <c r="Z290">
        <f t="shared" si="85"/>
        <v>0</v>
      </c>
      <c r="AA290">
        <f t="shared" si="86"/>
        <v>0</v>
      </c>
      <c r="AB290">
        <f t="shared" si="87"/>
        <v>0</v>
      </c>
      <c r="AC290">
        <f t="shared" si="88"/>
        <v>0</v>
      </c>
      <c r="AD290">
        <f t="shared" si="89"/>
        <v>98</v>
      </c>
      <c r="AE290">
        <f t="shared" si="90"/>
        <v>0</v>
      </c>
      <c r="AF290">
        <f t="shared" si="91"/>
        <v>0</v>
      </c>
      <c r="AG290">
        <f t="shared" si="92"/>
        <v>0</v>
      </c>
    </row>
    <row r="291" spans="19:33" x14ac:dyDescent="0.35">
      <c r="S291">
        <f t="shared" si="77"/>
        <v>12</v>
      </c>
      <c r="T291">
        <f t="shared" si="78"/>
        <v>8</v>
      </c>
      <c r="U291">
        <f t="shared" si="83"/>
        <v>272</v>
      </c>
      <c r="V291">
        <f t="shared" si="84"/>
        <v>35.511395619511553</v>
      </c>
      <c r="Y291">
        <f t="shared" si="82"/>
        <v>98</v>
      </c>
      <c r="Z291">
        <f t="shared" si="85"/>
        <v>0</v>
      </c>
      <c r="AA291">
        <f t="shared" si="86"/>
        <v>0</v>
      </c>
      <c r="AB291">
        <f t="shared" si="87"/>
        <v>0</v>
      </c>
      <c r="AC291">
        <f t="shared" si="88"/>
        <v>0</v>
      </c>
      <c r="AD291">
        <f t="shared" si="89"/>
        <v>98</v>
      </c>
      <c r="AE291">
        <f t="shared" si="90"/>
        <v>0</v>
      </c>
      <c r="AF291">
        <f t="shared" si="91"/>
        <v>0</v>
      </c>
      <c r="AG291">
        <f t="shared" si="92"/>
        <v>0</v>
      </c>
    </row>
    <row r="292" spans="19:33" x14ac:dyDescent="0.35">
      <c r="S292">
        <f t="shared" si="77"/>
        <v>12</v>
      </c>
      <c r="T292">
        <f t="shared" si="78"/>
        <v>9</v>
      </c>
      <c r="U292">
        <f t="shared" si="83"/>
        <v>273</v>
      </c>
      <c r="V292">
        <f t="shared" si="84"/>
        <v>35.511395619511553</v>
      </c>
      <c r="Y292">
        <f t="shared" si="82"/>
        <v>98</v>
      </c>
      <c r="Z292">
        <f t="shared" si="85"/>
        <v>0</v>
      </c>
      <c r="AA292">
        <f t="shared" si="86"/>
        <v>0</v>
      </c>
      <c r="AB292">
        <f t="shared" si="87"/>
        <v>0</v>
      </c>
      <c r="AC292">
        <f t="shared" si="88"/>
        <v>0</v>
      </c>
      <c r="AD292">
        <f t="shared" si="89"/>
        <v>98</v>
      </c>
      <c r="AE292">
        <f t="shared" si="90"/>
        <v>0</v>
      </c>
      <c r="AF292">
        <f t="shared" si="91"/>
        <v>0</v>
      </c>
      <c r="AG292">
        <f t="shared" si="92"/>
        <v>0</v>
      </c>
    </row>
    <row r="293" spans="19:33" x14ac:dyDescent="0.35">
      <c r="S293">
        <f t="shared" si="77"/>
        <v>12</v>
      </c>
      <c r="T293">
        <f t="shared" si="78"/>
        <v>10</v>
      </c>
      <c r="U293">
        <f t="shared" si="83"/>
        <v>274</v>
      </c>
      <c r="V293">
        <f t="shared" si="84"/>
        <v>35.511395619511553</v>
      </c>
      <c r="Y293">
        <f t="shared" si="82"/>
        <v>98</v>
      </c>
      <c r="Z293">
        <f t="shared" si="85"/>
        <v>0</v>
      </c>
      <c r="AA293">
        <f t="shared" si="86"/>
        <v>0</v>
      </c>
      <c r="AB293">
        <f t="shared" si="87"/>
        <v>0</v>
      </c>
      <c r="AC293">
        <f t="shared" si="88"/>
        <v>0</v>
      </c>
      <c r="AD293">
        <f t="shared" si="89"/>
        <v>98</v>
      </c>
      <c r="AE293">
        <f t="shared" si="90"/>
        <v>0</v>
      </c>
      <c r="AF293">
        <f t="shared" si="91"/>
        <v>0</v>
      </c>
      <c r="AG293">
        <f t="shared" si="92"/>
        <v>0</v>
      </c>
    </row>
    <row r="294" spans="19:33" x14ac:dyDescent="0.35">
      <c r="S294">
        <f t="shared" si="77"/>
        <v>12</v>
      </c>
      <c r="T294">
        <f t="shared" si="78"/>
        <v>11</v>
      </c>
      <c r="U294">
        <f t="shared" si="83"/>
        <v>275</v>
      </c>
      <c r="V294">
        <f t="shared" si="84"/>
        <v>35.511395619511553</v>
      </c>
      <c r="Y294">
        <f t="shared" si="82"/>
        <v>98</v>
      </c>
      <c r="Z294">
        <f t="shared" si="85"/>
        <v>0</v>
      </c>
      <c r="AA294">
        <f t="shared" si="86"/>
        <v>0</v>
      </c>
      <c r="AB294">
        <f t="shared" si="87"/>
        <v>0</v>
      </c>
      <c r="AC294">
        <f t="shared" si="88"/>
        <v>0</v>
      </c>
      <c r="AD294">
        <f t="shared" si="89"/>
        <v>98</v>
      </c>
      <c r="AE294">
        <f t="shared" si="90"/>
        <v>0</v>
      </c>
      <c r="AF294">
        <f t="shared" si="91"/>
        <v>0</v>
      </c>
      <c r="AG294">
        <f t="shared" si="92"/>
        <v>0</v>
      </c>
    </row>
    <row r="295" spans="19:33" x14ac:dyDescent="0.35">
      <c r="S295">
        <f t="shared" si="77"/>
        <v>12</v>
      </c>
      <c r="T295">
        <f t="shared" si="78"/>
        <v>12</v>
      </c>
      <c r="U295">
        <f t="shared" si="83"/>
        <v>276</v>
      </c>
      <c r="V295">
        <f t="shared" si="84"/>
        <v>35.511395619511553</v>
      </c>
      <c r="Y295">
        <f t="shared" si="82"/>
        <v>98</v>
      </c>
      <c r="Z295">
        <f t="shared" si="85"/>
        <v>0</v>
      </c>
      <c r="AA295">
        <f t="shared" si="86"/>
        <v>0</v>
      </c>
      <c r="AB295">
        <f t="shared" si="87"/>
        <v>0</v>
      </c>
      <c r="AC295">
        <f t="shared" si="88"/>
        <v>0</v>
      </c>
      <c r="AD295">
        <f t="shared" si="89"/>
        <v>98</v>
      </c>
      <c r="AE295">
        <f t="shared" si="90"/>
        <v>0</v>
      </c>
      <c r="AF295">
        <f t="shared" si="91"/>
        <v>0</v>
      </c>
      <c r="AG295">
        <f t="shared" si="92"/>
        <v>0</v>
      </c>
    </row>
    <row r="296" spans="19:33" x14ac:dyDescent="0.35">
      <c r="S296">
        <f t="shared" si="77"/>
        <v>12</v>
      </c>
      <c r="T296">
        <f t="shared" si="78"/>
        <v>13</v>
      </c>
      <c r="U296">
        <f t="shared" si="83"/>
        <v>277</v>
      </c>
      <c r="V296">
        <f t="shared" si="84"/>
        <v>35.511395619511553</v>
      </c>
      <c r="Y296">
        <f t="shared" si="82"/>
        <v>98</v>
      </c>
      <c r="Z296">
        <f t="shared" si="85"/>
        <v>0</v>
      </c>
      <c r="AA296">
        <f t="shared" si="86"/>
        <v>0</v>
      </c>
      <c r="AB296">
        <f t="shared" si="87"/>
        <v>0</v>
      </c>
      <c r="AC296">
        <f t="shared" si="88"/>
        <v>0</v>
      </c>
      <c r="AD296">
        <f t="shared" si="89"/>
        <v>98</v>
      </c>
      <c r="AE296">
        <f t="shared" si="90"/>
        <v>0</v>
      </c>
      <c r="AF296">
        <f t="shared" si="91"/>
        <v>0</v>
      </c>
      <c r="AG296">
        <f t="shared" si="92"/>
        <v>0</v>
      </c>
    </row>
    <row r="297" spans="19:33" x14ac:dyDescent="0.35">
      <c r="S297">
        <f t="shared" si="77"/>
        <v>12</v>
      </c>
      <c r="T297">
        <f t="shared" si="78"/>
        <v>14</v>
      </c>
      <c r="U297">
        <f t="shared" si="83"/>
        <v>278</v>
      </c>
      <c r="V297">
        <f t="shared" si="84"/>
        <v>35.511395619511553</v>
      </c>
      <c r="Y297">
        <f t="shared" si="82"/>
        <v>98</v>
      </c>
      <c r="Z297">
        <f t="shared" si="85"/>
        <v>0</v>
      </c>
      <c r="AA297">
        <f t="shared" si="86"/>
        <v>0</v>
      </c>
      <c r="AB297">
        <f t="shared" si="87"/>
        <v>0</v>
      </c>
      <c r="AC297">
        <f t="shared" si="88"/>
        <v>0</v>
      </c>
      <c r="AD297">
        <f t="shared" si="89"/>
        <v>98</v>
      </c>
      <c r="AE297">
        <f t="shared" si="90"/>
        <v>0</v>
      </c>
      <c r="AF297">
        <f t="shared" si="91"/>
        <v>0</v>
      </c>
      <c r="AG297">
        <f t="shared" si="92"/>
        <v>0</v>
      </c>
    </row>
    <row r="298" spans="19:33" x14ac:dyDescent="0.35">
      <c r="S298">
        <f t="shared" si="77"/>
        <v>12</v>
      </c>
      <c r="T298">
        <f t="shared" si="78"/>
        <v>15</v>
      </c>
      <c r="U298">
        <f t="shared" si="83"/>
        <v>279</v>
      </c>
      <c r="V298">
        <f t="shared" si="84"/>
        <v>35.511395619511553</v>
      </c>
      <c r="Y298">
        <f t="shared" si="82"/>
        <v>98</v>
      </c>
      <c r="Z298">
        <f t="shared" si="85"/>
        <v>0</v>
      </c>
      <c r="AA298">
        <f t="shared" si="86"/>
        <v>0</v>
      </c>
      <c r="AB298">
        <f t="shared" si="87"/>
        <v>0</v>
      </c>
      <c r="AC298">
        <f t="shared" si="88"/>
        <v>0</v>
      </c>
      <c r="AD298">
        <f t="shared" si="89"/>
        <v>98</v>
      </c>
      <c r="AE298">
        <f t="shared" si="90"/>
        <v>0</v>
      </c>
      <c r="AF298">
        <f t="shared" si="91"/>
        <v>0</v>
      </c>
      <c r="AG298">
        <f t="shared" si="92"/>
        <v>0</v>
      </c>
    </row>
    <row r="299" spans="19:33" x14ac:dyDescent="0.35">
      <c r="S299">
        <f t="shared" si="77"/>
        <v>12</v>
      </c>
      <c r="T299">
        <f t="shared" si="78"/>
        <v>16</v>
      </c>
      <c r="U299">
        <f t="shared" si="83"/>
        <v>280</v>
      </c>
      <c r="V299">
        <f t="shared" si="84"/>
        <v>35.511395619511553</v>
      </c>
      <c r="Y299">
        <f t="shared" si="82"/>
        <v>98</v>
      </c>
      <c r="Z299">
        <f t="shared" si="85"/>
        <v>0</v>
      </c>
      <c r="AA299">
        <f t="shared" si="86"/>
        <v>0</v>
      </c>
      <c r="AB299">
        <f t="shared" si="87"/>
        <v>0</v>
      </c>
      <c r="AC299">
        <f t="shared" si="88"/>
        <v>0</v>
      </c>
      <c r="AD299">
        <f t="shared" si="89"/>
        <v>98</v>
      </c>
      <c r="AE299">
        <f t="shared" si="90"/>
        <v>0</v>
      </c>
      <c r="AF299">
        <f t="shared" si="91"/>
        <v>0</v>
      </c>
      <c r="AG299">
        <f t="shared" si="92"/>
        <v>0</v>
      </c>
    </row>
    <row r="300" spans="19:33" x14ac:dyDescent="0.35">
      <c r="S300">
        <f t="shared" si="77"/>
        <v>12</v>
      </c>
      <c r="T300">
        <f t="shared" si="78"/>
        <v>17</v>
      </c>
      <c r="U300">
        <f t="shared" si="83"/>
        <v>281</v>
      </c>
      <c r="V300">
        <f t="shared" si="84"/>
        <v>35.511395619511553</v>
      </c>
      <c r="Y300">
        <f t="shared" si="82"/>
        <v>98</v>
      </c>
      <c r="Z300">
        <f t="shared" si="85"/>
        <v>0</v>
      </c>
      <c r="AA300">
        <f t="shared" si="86"/>
        <v>0</v>
      </c>
      <c r="AB300">
        <f t="shared" si="87"/>
        <v>0</v>
      </c>
      <c r="AC300">
        <f t="shared" si="88"/>
        <v>0</v>
      </c>
      <c r="AD300">
        <f t="shared" si="89"/>
        <v>98</v>
      </c>
      <c r="AE300">
        <f t="shared" si="90"/>
        <v>0</v>
      </c>
      <c r="AF300">
        <f t="shared" si="91"/>
        <v>0</v>
      </c>
      <c r="AG300">
        <f t="shared" si="92"/>
        <v>0</v>
      </c>
    </row>
    <row r="301" spans="19:33" x14ac:dyDescent="0.35">
      <c r="S301">
        <f t="shared" ref="S301:S364" si="93">S277+1</f>
        <v>12</v>
      </c>
      <c r="T301">
        <f t="shared" ref="T301:T364" si="94">T277</f>
        <v>18</v>
      </c>
      <c r="U301">
        <f t="shared" si="83"/>
        <v>282</v>
      </c>
      <c r="V301">
        <f t="shared" si="84"/>
        <v>35.511395619511553</v>
      </c>
      <c r="Y301">
        <f t="shared" si="82"/>
        <v>98</v>
      </c>
      <c r="Z301">
        <f t="shared" si="85"/>
        <v>0</v>
      </c>
      <c r="AA301">
        <f t="shared" si="86"/>
        <v>0</v>
      </c>
      <c r="AB301">
        <f t="shared" si="87"/>
        <v>0</v>
      </c>
      <c r="AC301">
        <f t="shared" si="88"/>
        <v>0</v>
      </c>
      <c r="AD301">
        <f t="shared" si="89"/>
        <v>98</v>
      </c>
      <c r="AE301">
        <f t="shared" si="90"/>
        <v>0</v>
      </c>
      <c r="AF301">
        <f t="shared" si="91"/>
        <v>0</v>
      </c>
      <c r="AG301">
        <f t="shared" si="92"/>
        <v>0</v>
      </c>
    </row>
    <row r="302" spans="19:33" x14ac:dyDescent="0.35">
      <c r="S302">
        <f t="shared" si="93"/>
        <v>12</v>
      </c>
      <c r="T302">
        <f t="shared" si="94"/>
        <v>19</v>
      </c>
      <c r="U302">
        <f t="shared" si="83"/>
        <v>283</v>
      </c>
      <c r="V302">
        <f t="shared" si="84"/>
        <v>35.511395619511553</v>
      </c>
      <c r="Y302">
        <f t="shared" si="82"/>
        <v>98</v>
      </c>
      <c r="Z302">
        <f t="shared" si="85"/>
        <v>0</v>
      </c>
      <c r="AA302">
        <f t="shared" si="86"/>
        <v>0</v>
      </c>
      <c r="AB302">
        <f t="shared" si="87"/>
        <v>0</v>
      </c>
      <c r="AC302">
        <f t="shared" si="88"/>
        <v>0</v>
      </c>
      <c r="AD302">
        <f t="shared" si="89"/>
        <v>98</v>
      </c>
      <c r="AE302">
        <f t="shared" si="90"/>
        <v>0</v>
      </c>
      <c r="AF302">
        <f t="shared" si="91"/>
        <v>0</v>
      </c>
      <c r="AG302">
        <f t="shared" si="92"/>
        <v>0</v>
      </c>
    </row>
    <row r="303" spans="19:33" x14ac:dyDescent="0.35">
      <c r="S303">
        <f t="shared" si="93"/>
        <v>12</v>
      </c>
      <c r="T303">
        <f t="shared" si="94"/>
        <v>20</v>
      </c>
      <c r="U303">
        <f t="shared" si="83"/>
        <v>284</v>
      </c>
      <c r="V303">
        <f t="shared" si="84"/>
        <v>35.511395619511553</v>
      </c>
      <c r="Y303">
        <f t="shared" si="82"/>
        <v>98</v>
      </c>
      <c r="Z303">
        <f t="shared" si="85"/>
        <v>0</v>
      </c>
      <c r="AA303">
        <f t="shared" si="86"/>
        <v>0</v>
      </c>
      <c r="AB303">
        <f t="shared" si="87"/>
        <v>0</v>
      </c>
      <c r="AC303">
        <f t="shared" si="88"/>
        <v>0</v>
      </c>
      <c r="AD303">
        <f t="shared" si="89"/>
        <v>98</v>
      </c>
      <c r="AE303">
        <f t="shared" si="90"/>
        <v>0</v>
      </c>
      <c r="AF303">
        <f t="shared" si="91"/>
        <v>0</v>
      </c>
      <c r="AG303">
        <f t="shared" si="92"/>
        <v>0</v>
      </c>
    </row>
    <row r="304" spans="19:33" x14ac:dyDescent="0.35">
      <c r="S304">
        <f t="shared" si="93"/>
        <v>12</v>
      </c>
      <c r="T304">
        <f t="shared" si="94"/>
        <v>21</v>
      </c>
      <c r="U304">
        <f t="shared" si="83"/>
        <v>285</v>
      </c>
      <c r="V304">
        <f t="shared" si="84"/>
        <v>35.511395619511553</v>
      </c>
      <c r="Y304">
        <f t="shared" si="82"/>
        <v>98</v>
      </c>
      <c r="Z304">
        <f t="shared" si="85"/>
        <v>0</v>
      </c>
      <c r="AA304">
        <f t="shared" si="86"/>
        <v>0</v>
      </c>
      <c r="AB304">
        <f t="shared" si="87"/>
        <v>0</v>
      </c>
      <c r="AC304">
        <f t="shared" si="88"/>
        <v>0</v>
      </c>
      <c r="AD304">
        <f t="shared" si="89"/>
        <v>98</v>
      </c>
      <c r="AE304">
        <f t="shared" si="90"/>
        <v>0</v>
      </c>
      <c r="AF304">
        <f t="shared" si="91"/>
        <v>0</v>
      </c>
      <c r="AG304">
        <f t="shared" si="92"/>
        <v>0</v>
      </c>
    </row>
    <row r="305" spans="19:33" x14ac:dyDescent="0.35">
      <c r="S305">
        <f t="shared" si="93"/>
        <v>12</v>
      </c>
      <c r="T305">
        <f t="shared" si="94"/>
        <v>22</v>
      </c>
      <c r="U305">
        <f t="shared" si="83"/>
        <v>286</v>
      </c>
      <c r="V305">
        <f t="shared" si="84"/>
        <v>35.511395619511553</v>
      </c>
      <c r="Y305">
        <f t="shared" si="82"/>
        <v>98</v>
      </c>
      <c r="Z305">
        <f t="shared" si="85"/>
        <v>0</v>
      </c>
      <c r="AA305">
        <f t="shared" si="86"/>
        <v>0</v>
      </c>
      <c r="AB305">
        <f t="shared" si="87"/>
        <v>0</v>
      </c>
      <c r="AC305">
        <f t="shared" si="88"/>
        <v>0</v>
      </c>
      <c r="AD305">
        <f t="shared" si="89"/>
        <v>98</v>
      </c>
      <c r="AE305">
        <f t="shared" si="90"/>
        <v>0</v>
      </c>
      <c r="AF305">
        <f t="shared" si="91"/>
        <v>0</v>
      </c>
      <c r="AG305">
        <f t="shared" si="92"/>
        <v>0</v>
      </c>
    </row>
    <row r="306" spans="19:33" x14ac:dyDescent="0.35">
      <c r="S306">
        <f t="shared" si="93"/>
        <v>12</v>
      </c>
      <c r="T306">
        <f t="shared" si="94"/>
        <v>23</v>
      </c>
      <c r="U306">
        <f t="shared" si="83"/>
        <v>287</v>
      </c>
      <c r="V306">
        <f t="shared" si="84"/>
        <v>35.511395619511553</v>
      </c>
      <c r="Y306">
        <f t="shared" si="82"/>
        <v>98</v>
      </c>
      <c r="Z306">
        <f t="shared" si="85"/>
        <v>0</v>
      </c>
      <c r="AA306">
        <f t="shared" si="86"/>
        <v>0</v>
      </c>
      <c r="AB306">
        <f t="shared" si="87"/>
        <v>0</v>
      </c>
      <c r="AC306">
        <f t="shared" si="88"/>
        <v>0</v>
      </c>
      <c r="AD306">
        <f t="shared" si="89"/>
        <v>98</v>
      </c>
      <c r="AE306">
        <f t="shared" si="90"/>
        <v>0</v>
      </c>
      <c r="AF306">
        <f t="shared" si="91"/>
        <v>0</v>
      </c>
      <c r="AG306">
        <f t="shared" si="92"/>
        <v>0</v>
      </c>
    </row>
    <row r="307" spans="19:33" x14ac:dyDescent="0.35">
      <c r="S307">
        <f t="shared" si="93"/>
        <v>12</v>
      </c>
      <c r="T307">
        <f t="shared" si="94"/>
        <v>24</v>
      </c>
      <c r="U307">
        <f t="shared" si="83"/>
        <v>288</v>
      </c>
      <c r="V307">
        <f t="shared" si="84"/>
        <v>35.511395619511553</v>
      </c>
      <c r="Y307">
        <f t="shared" si="82"/>
        <v>98</v>
      </c>
      <c r="Z307">
        <f t="shared" si="85"/>
        <v>0</v>
      </c>
      <c r="AA307">
        <f t="shared" si="86"/>
        <v>0</v>
      </c>
      <c r="AB307">
        <f t="shared" si="87"/>
        <v>0</v>
      </c>
      <c r="AC307">
        <f t="shared" si="88"/>
        <v>0</v>
      </c>
      <c r="AD307">
        <f t="shared" si="89"/>
        <v>98</v>
      </c>
      <c r="AE307">
        <f t="shared" si="90"/>
        <v>0</v>
      </c>
      <c r="AF307">
        <f t="shared" si="91"/>
        <v>0</v>
      </c>
      <c r="AG307">
        <f t="shared" si="92"/>
        <v>0</v>
      </c>
    </row>
    <row r="308" spans="19:33" x14ac:dyDescent="0.35">
      <c r="S308">
        <f t="shared" si="93"/>
        <v>13</v>
      </c>
      <c r="T308">
        <f t="shared" si="94"/>
        <v>1</v>
      </c>
      <c r="U308">
        <f t="shared" ref="U308:U371" si="95">(S308-1)*24+T308</f>
        <v>289</v>
      </c>
      <c r="V308">
        <f t="shared" ref="V308:V371" si="96">V307</f>
        <v>35.511395619511553</v>
      </c>
      <c r="Y308">
        <f t="shared" si="82"/>
        <v>98</v>
      </c>
      <c r="Z308">
        <f t="shared" ref="Z308:Z371" si="97">(V309-V308)*43560/3600</f>
        <v>0</v>
      </c>
      <c r="AA308">
        <f t="shared" si="86"/>
        <v>0</v>
      </c>
      <c r="AB308">
        <f t="shared" si="87"/>
        <v>0</v>
      </c>
      <c r="AC308">
        <f t="shared" si="88"/>
        <v>0</v>
      </c>
      <c r="AD308">
        <f t="shared" si="89"/>
        <v>98</v>
      </c>
      <c r="AE308">
        <f t="shared" si="90"/>
        <v>0</v>
      </c>
      <c r="AF308">
        <f t="shared" si="91"/>
        <v>0</v>
      </c>
      <c r="AG308">
        <f t="shared" si="92"/>
        <v>0</v>
      </c>
    </row>
    <row r="309" spans="19:33" x14ac:dyDescent="0.35">
      <c r="S309">
        <f t="shared" si="93"/>
        <v>13</v>
      </c>
      <c r="T309">
        <f t="shared" si="94"/>
        <v>2</v>
      </c>
      <c r="U309">
        <f t="shared" si="95"/>
        <v>290</v>
      </c>
      <c r="V309">
        <f t="shared" si="96"/>
        <v>35.511395619511553</v>
      </c>
      <c r="Y309">
        <f t="shared" si="82"/>
        <v>98</v>
      </c>
      <c r="Z309">
        <f t="shared" si="97"/>
        <v>0</v>
      </c>
      <c r="AA309">
        <f t="shared" si="86"/>
        <v>0</v>
      </c>
      <c r="AB309">
        <f t="shared" si="87"/>
        <v>0</v>
      </c>
      <c r="AC309">
        <f t="shared" si="88"/>
        <v>0</v>
      </c>
      <c r="AD309">
        <f t="shared" si="89"/>
        <v>98</v>
      </c>
      <c r="AE309">
        <f t="shared" si="90"/>
        <v>0</v>
      </c>
      <c r="AF309">
        <f t="shared" si="91"/>
        <v>0</v>
      </c>
      <c r="AG309">
        <f t="shared" si="92"/>
        <v>0</v>
      </c>
    </row>
    <row r="310" spans="19:33" x14ac:dyDescent="0.35">
      <c r="S310">
        <f t="shared" si="93"/>
        <v>13</v>
      </c>
      <c r="T310">
        <f t="shared" si="94"/>
        <v>3</v>
      </c>
      <c r="U310">
        <f t="shared" si="95"/>
        <v>291</v>
      </c>
      <c r="V310">
        <f t="shared" si="96"/>
        <v>35.511395619511553</v>
      </c>
      <c r="Y310">
        <f t="shared" si="82"/>
        <v>98</v>
      </c>
      <c r="Z310">
        <f t="shared" si="97"/>
        <v>0</v>
      </c>
      <c r="AA310">
        <f t="shared" si="86"/>
        <v>0</v>
      </c>
      <c r="AB310">
        <f t="shared" si="87"/>
        <v>0</v>
      </c>
      <c r="AC310">
        <f t="shared" si="88"/>
        <v>0</v>
      </c>
      <c r="AD310">
        <f t="shared" si="89"/>
        <v>98</v>
      </c>
      <c r="AE310">
        <f t="shared" si="90"/>
        <v>0</v>
      </c>
      <c r="AF310">
        <f t="shared" si="91"/>
        <v>0</v>
      </c>
      <c r="AG310">
        <f t="shared" si="92"/>
        <v>0</v>
      </c>
    </row>
    <row r="311" spans="19:33" x14ac:dyDescent="0.35">
      <c r="S311">
        <f t="shared" si="93"/>
        <v>13</v>
      </c>
      <c r="T311">
        <f t="shared" si="94"/>
        <v>4</v>
      </c>
      <c r="U311">
        <f t="shared" si="95"/>
        <v>292</v>
      </c>
      <c r="V311">
        <f t="shared" si="96"/>
        <v>35.511395619511553</v>
      </c>
      <c r="Y311">
        <f t="shared" si="82"/>
        <v>98</v>
      </c>
      <c r="Z311">
        <f t="shared" si="97"/>
        <v>0</v>
      </c>
      <c r="AA311">
        <f t="shared" si="86"/>
        <v>0</v>
      </c>
      <c r="AB311">
        <f t="shared" si="87"/>
        <v>0</v>
      </c>
      <c r="AC311">
        <f t="shared" si="88"/>
        <v>0</v>
      </c>
      <c r="AD311">
        <f t="shared" si="89"/>
        <v>98</v>
      </c>
      <c r="AE311">
        <f t="shared" si="90"/>
        <v>0</v>
      </c>
      <c r="AF311">
        <f t="shared" si="91"/>
        <v>0</v>
      </c>
      <c r="AG311">
        <f t="shared" si="92"/>
        <v>0</v>
      </c>
    </row>
    <row r="312" spans="19:33" x14ac:dyDescent="0.35">
      <c r="S312">
        <f t="shared" si="93"/>
        <v>13</v>
      </c>
      <c r="T312">
        <f t="shared" si="94"/>
        <v>5</v>
      </c>
      <c r="U312">
        <f t="shared" si="95"/>
        <v>293</v>
      </c>
      <c r="V312">
        <f t="shared" si="96"/>
        <v>35.511395619511553</v>
      </c>
      <c r="Y312">
        <f t="shared" si="82"/>
        <v>98</v>
      </c>
      <c r="Z312">
        <f t="shared" si="97"/>
        <v>0</v>
      </c>
      <c r="AA312">
        <f t="shared" si="86"/>
        <v>0</v>
      </c>
      <c r="AB312">
        <f t="shared" si="87"/>
        <v>0</v>
      </c>
      <c r="AC312">
        <f t="shared" si="88"/>
        <v>0</v>
      </c>
      <c r="AD312">
        <f t="shared" si="89"/>
        <v>98</v>
      </c>
      <c r="AE312">
        <f t="shared" si="90"/>
        <v>0</v>
      </c>
      <c r="AF312">
        <f t="shared" si="91"/>
        <v>0</v>
      </c>
      <c r="AG312">
        <f t="shared" si="92"/>
        <v>0</v>
      </c>
    </row>
    <row r="313" spans="19:33" x14ac:dyDescent="0.35">
      <c r="S313">
        <f t="shared" si="93"/>
        <v>13</v>
      </c>
      <c r="T313">
        <f t="shared" si="94"/>
        <v>6</v>
      </c>
      <c r="U313">
        <f t="shared" si="95"/>
        <v>294</v>
      </c>
      <c r="V313">
        <f t="shared" si="96"/>
        <v>35.511395619511553</v>
      </c>
      <c r="Y313">
        <f t="shared" si="82"/>
        <v>98</v>
      </c>
      <c r="Z313">
        <f t="shared" si="97"/>
        <v>0</v>
      </c>
      <c r="AA313">
        <f t="shared" si="86"/>
        <v>0</v>
      </c>
      <c r="AB313">
        <f t="shared" si="87"/>
        <v>0</v>
      </c>
      <c r="AC313">
        <f t="shared" si="88"/>
        <v>0</v>
      </c>
      <c r="AD313">
        <f t="shared" si="89"/>
        <v>98</v>
      </c>
      <c r="AE313">
        <f t="shared" si="90"/>
        <v>0</v>
      </c>
      <c r="AF313">
        <f t="shared" si="91"/>
        <v>0</v>
      </c>
      <c r="AG313">
        <f t="shared" si="92"/>
        <v>0</v>
      </c>
    </row>
    <row r="314" spans="19:33" x14ac:dyDescent="0.35">
      <c r="S314">
        <f t="shared" si="93"/>
        <v>13</v>
      </c>
      <c r="T314">
        <f t="shared" si="94"/>
        <v>7</v>
      </c>
      <c r="U314">
        <f t="shared" si="95"/>
        <v>295</v>
      </c>
      <c r="V314">
        <f t="shared" si="96"/>
        <v>35.511395619511553</v>
      </c>
      <c r="Y314">
        <f t="shared" si="82"/>
        <v>98</v>
      </c>
      <c r="Z314">
        <f t="shared" si="97"/>
        <v>0</v>
      </c>
      <c r="AA314">
        <f t="shared" si="86"/>
        <v>0</v>
      </c>
      <c r="AB314">
        <f t="shared" si="87"/>
        <v>0</v>
      </c>
      <c r="AC314">
        <f t="shared" si="88"/>
        <v>0</v>
      </c>
      <c r="AD314">
        <f t="shared" si="89"/>
        <v>98</v>
      </c>
      <c r="AE314">
        <f t="shared" si="90"/>
        <v>0</v>
      </c>
      <c r="AF314">
        <f t="shared" si="91"/>
        <v>0</v>
      </c>
      <c r="AG314">
        <f t="shared" si="92"/>
        <v>0</v>
      </c>
    </row>
    <row r="315" spans="19:33" x14ac:dyDescent="0.35">
      <c r="S315">
        <f t="shared" si="93"/>
        <v>13</v>
      </c>
      <c r="T315">
        <f t="shared" si="94"/>
        <v>8</v>
      </c>
      <c r="U315">
        <f t="shared" si="95"/>
        <v>296</v>
      </c>
      <c r="V315">
        <f t="shared" si="96"/>
        <v>35.511395619511553</v>
      </c>
      <c r="Y315">
        <f t="shared" si="82"/>
        <v>98</v>
      </c>
      <c r="Z315">
        <f t="shared" si="97"/>
        <v>0</v>
      </c>
      <c r="AA315">
        <f t="shared" si="86"/>
        <v>0</v>
      </c>
      <c r="AB315">
        <f t="shared" si="87"/>
        <v>0</v>
      </c>
      <c r="AC315">
        <f t="shared" si="88"/>
        <v>0</v>
      </c>
      <c r="AD315">
        <f t="shared" si="89"/>
        <v>98</v>
      </c>
      <c r="AE315">
        <f t="shared" si="90"/>
        <v>0</v>
      </c>
      <c r="AF315">
        <f t="shared" si="91"/>
        <v>0</v>
      </c>
      <c r="AG315">
        <f t="shared" si="92"/>
        <v>0</v>
      </c>
    </row>
    <row r="316" spans="19:33" x14ac:dyDescent="0.35">
      <c r="S316">
        <f t="shared" si="93"/>
        <v>13</v>
      </c>
      <c r="T316">
        <f t="shared" si="94"/>
        <v>9</v>
      </c>
      <c r="U316">
        <f t="shared" si="95"/>
        <v>297</v>
      </c>
      <c r="V316">
        <f t="shared" si="96"/>
        <v>35.511395619511553</v>
      </c>
      <c r="Y316">
        <f t="shared" si="82"/>
        <v>98</v>
      </c>
      <c r="Z316">
        <f t="shared" si="97"/>
        <v>0</v>
      </c>
      <c r="AA316">
        <f t="shared" si="86"/>
        <v>0</v>
      </c>
      <c r="AB316">
        <f t="shared" si="87"/>
        <v>0</v>
      </c>
      <c r="AC316">
        <f t="shared" si="88"/>
        <v>0</v>
      </c>
      <c r="AD316">
        <f t="shared" si="89"/>
        <v>98</v>
      </c>
      <c r="AE316">
        <f t="shared" si="90"/>
        <v>0</v>
      </c>
      <c r="AF316">
        <f t="shared" si="91"/>
        <v>0</v>
      </c>
      <c r="AG316">
        <f t="shared" si="92"/>
        <v>0</v>
      </c>
    </row>
    <row r="317" spans="19:33" x14ac:dyDescent="0.35">
      <c r="S317">
        <f t="shared" si="93"/>
        <v>13</v>
      </c>
      <c r="T317">
        <f t="shared" si="94"/>
        <v>10</v>
      </c>
      <c r="U317">
        <f t="shared" si="95"/>
        <v>298</v>
      </c>
      <c r="V317">
        <f t="shared" si="96"/>
        <v>35.511395619511553</v>
      </c>
      <c r="Y317">
        <f t="shared" si="82"/>
        <v>98</v>
      </c>
      <c r="Z317">
        <f t="shared" si="97"/>
        <v>0</v>
      </c>
      <c r="AA317">
        <f t="shared" si="86"/>
        <v>0</v>
      </c>
      <c r="AB317">
        <f t="shared" si="87"/>
        <v>0</v>
      </c>
      <c r="AC317">
        <f t="shared" si="88"/>
        <v>0</v>
      </c>
      <c r="AD317">
        <f t="shared" si="89"/>
        <v>98</v>
      </c>
      <c r="AE317">
        <f t="shared" si="90"/>
        <v>0</v>
      </c>
      <c r="AF317">
        <f t="shared" si="91"/>
        <v>0</v>
      </c>
      <c r="AG317">
        <f t="shared" si="92"/>
        <v>0</v>
      </c>
    </row>
    <row r="318" spans="19:33" x14ac:dyDescent="0.35">
      <c r="S318">
        <f t="shared" si="93"/>
        <v>13</v>
      </c>
      <c r="T318">
        <f t="shared" si="94"/>
        <v>11</v>
      </c>
      <c r="U318">
        <f t="shared" si="95"/>
        <v>299</v>
      </c>
      <c r="V318">
        <f t="shared" si="96"/>
        <v>35.511395619511553</v>
      </c>
      <c r="Y318">
        <f t="shared" si="82"/>
        <v>98</v>
      </c>
      <c r="Z318">
        <f t="shared" si="97"/>
        <v>0</v>
      </c>
      <c r="AA318">
        <f t="shared" si="86"/>
        <v>0</v>
      </c>
      <c r="AB318">
        <f t="shared" si="87"/>
        <v>0</v>
      </c>
      <c r="AC318">
        <f t="shared" si="88"/>
        <v>0</v>
      </c>
      <c r="AD318">
        <f t="shared" si="89"/>
        <v>98</v>
      </c>
      <c r="AE318">
        <f t="shared" si="90"/>
        <v>0</v>
      </c>
      <c r="AF318">
        <f t="shared" si="91"/>
        <v>0</v>
      </c>
      <c r="AG318">
        <f t="shared" si="92"/>
        <v>0</v>
      </c>
    </row>
    <row r="319" spans="19:33" x14ac:dyDescent="0.35">
      <c r="S319">
        <f t="shared" si="93"/>
        <v>13</v>
      </c>
      <c r="T319">
        <f t="shared" si="94"/>
        <v>12</v>
      </c>
      <c r="U319">
        <f t="shared" si="95"/>
        <v>300</v>
      </c>
      <c r="V319">
        <f t="shared" si="96"/>
        <v>35.511395619511553</v>
      </c>
      <c r="Y319">
        <f t="shared" si="82"/>
        <v>98</v>
      </c>
      <c r="Z319">
        <f t="shared" si="97"/>
        <v>0</v>
      </c>
      <c r="AA319">
        <f t="shared" si="86"/>
        <v>0</v>
      </c>
      <c r="AB319">
        <f t="shared" si="87"/>
        <v>0</v>
      </c>
      <c r="AC319">
        <f t="shared" si="88"/>
        <v>0</v>
      </c>
      <c r="AD319">
        <f t="shared" si="89"/>
        <v>98</v>
      </c>
      <c r="AE319">
        <f t="shared" si="90"/>
        <v>0</v>
      </c>
      <c r="AF319">
        <f t="shared" si="91"/>
        <v>0</v>
      </c>
      <c r="AG319">
        <f t="shared" si="92"/>
        <v>0</v>
      </c>
    </row>
    <row r="320" spans="19:33" x14ac:dyDescent="0.35">
      <c r="S320">
        <f t="shared" si="93"/>
        <v>13</v>
      </c>
      <c r="T320">
        <f t="shared" si="94"/>
        <v>13</v>
      </c>
      <c r="U320">
        <f t="shared" si="95"/>
        <v>301</v>
      </c>
      <c r="V320">
        <f t="shared" si="96"/>
        <v>35.511395619511553</v>
      </c>
      <c r="Y320">
        <f t="shared" si="82"/>
        <v>98</v>
      </c>
      <c r="Z320">
        <f t="shared" si="97"/>
        <v>0</v>
      </c>
      <c r="AA320">
        <f t="shared" si="86"/>
        <v>0</v>
      </c>
      <c r="AB320">
        <f t="shared" si="87"/>
        <v>0</v>
      </c>
      <c r="AC320">
        <f t="shared" si="88"/>
        <v>0</v>
      </c>
      <c r="AD320">
        <f t="shared" si="89"/>
        <v>98</v>
      </c>
      <c r="AE320">
        <f t="shared" si="90"/>
        <v>0</v>
      </c>
      <c r="AF320">
        <f t="shared" si="91"/>
        <v>0</v>
      </c>
      <c r="AG320">
        <f t="shared" si="92"/>
        <v>0</v>
      </c>
    </row>
    <row r="321" spans="19:33" x14ac:dyDescent="0.35">
      <c r="S321">
        <f t="shared" si="93"/>
        <v>13</v>
      </c>
      <c r="T321">
        <f t="shared" si="94"/>
        <v>14</v>
      </c>
      <c r="U321">
        <f t="shared" si="95"/>
        <v>302</v>
      </c>
      <c r="V321">
        <f t="shared" si="96"/>
        <v>35.511395619511553</v>
      </c>
      <c r="Y321">
        <f t="shared" si="82"/>
        <v>98</v>
      </c>
      <c r="Z321">
        <f t="shared" si="97"/>
        <v>0</v>
      </c>
      <c r="AA321">
        <f t="shared" si="86"/>
        <v>0</v>
      </c>
      <c r="AB321">
        <f t="shared" si="87"/>
        <v>0</v>
      </c>
      <c r="AC321">
        <f t="shared" si="88"/>
        <v>0</v>
      </c>
      <c r="AD321">
        <f t="shared" si="89"/>
        <v>98</v>
      </c>
      <c r="AE321">
        <f t="shared" si="90"/>
        <v>0</v>
      </c>
      <c r="AF321">
        <f t="shared" si="91"/>
        <v>0</v>
      </c>
      <c r="AG321">
        <f t="shared" si="92"/>
        <v>0</v>
      </c>
    </row>
    <row r="322" spans="19:33" x14ac:dyDescent="0.35">
      <c r="S322">
        <f t="shared" si="93"/>
        <v>13</v>
      </c>
      <c r="T322">
        <f t="shared" si="94"/>
        <v>15</v>
      </c>
      <c r="U322">
        <f t="shared" si="95"/>
        <v>303</v>
      </c>
      <c r="V322">
        <f t="shared" si="96"/>
        <v>35.511395619511553</v>
      </c>
      <c r="Y322">
        <f t="shared" si="82"/>
        <v>98</v>
      </c>
      <c r="Z322">
        <f t="shared" si="97"/>
        <v>0</v>
      </c>
      <c r="AA322">
        <f t="shared" si="86"/>
        <v>0</v>
      </c>
      <c r="AB322">
        <f t="shared" si="87"/>
        <v>0</v>
      </c>
      <c r="AC322">
        <f t="shared" si="88"/>
        <v>0</v>
      </c>
      <c r="AD322">
        <f t="shared" si="89"/>
        <v>98</v>
      </c>
      <c r="AE322">
        <f t="shared" si="90"/>
        <v>0</v>
      </c>
      <c r="AF322">
        <f t="shared" si="91"/>
        <v>0</v>
      </c>
      <c r="AG322">
        <f t="shared" si="92"/>
        <v>0</v>
      </c>
    </row>
    <row r="323" spans="19:33" x14ac:dyDescent="0.35">
      <c r="S323">
        <f t="shared" si="93"/>
        <v>13</v>
      </c>
      <c r="T323">
        <f t="shared" si="94"/>
        <v>16</v>
      </c>
      <c r="U323">
        <f t="shared" si="95"/>
        <v>304</v>
      </c>
      <c r="V323">
        <f t="shared" si="96"/>
        <v>35.511395619511553</v>
      </c>
      <c r="Y323">
        <f t="shared" si="82"/>
        <v>98</v>
      </c>
      <c r="Z323">
        <f t="shared" si="97"/>
        <v>0</v>
      </c>
      <c r="AA323">
        <f t="shared" si="86"/>
        <v>0</v>
      </c>
      <c r="AB323">
        <f t="shared" si="87"/>
        <v>0</v>
      </c>
      <c r="AC323">
        <f t="shared" si="88"/>
        <v>0</v>
      </c>
      <c r="AD323">
        <f t="shared" si="89"/>
        <v>98</v>
      </c>
      <c r="AE323">
        <f t="shared" si="90"/>
        <v>0</v>
      </c>
      <c r="AF323">
        <f t="shared" si="91"/>
        <v>0</v>
      </c>
      <c r="AG323">
        <f t="shared" si="92"/>
        <v>0</v>
      </c>
    </row>
    <row r="324" spans="19:33" x14ac:dyDescent="0.35">
      <c r="S324">
        <f t="shared" si="93"/>
        <v>13</v>
      </c>
      <c r="T324">
        <f t="shared" si="94"/>
        <v>17</v>
      </c>
      <c r="U324">
        <f t="shared" si="95"/>
        <v>305</v>
      </c>
      <c r="V324">
        <f t="shared" si="96"/>
        <v>35.511395619511553</v>
      </c>
      <c r="Y324">
        <f t="shared" si="82"/>
        <v>98</v>
      </c>
      <c r="Z324">
        <f t="shared" si="97"/>
        <v>0</v>
      </c>
      <c r="AA324">
        <f t="shared" si="86"/>
        <v>0</v>
      </c>
      <c r="AB324">
        <f t="shared" si="87"/>
        <v>0</v>
      </c>
      <c r="AC324">
        <f t="shared" si="88"/>
        <v>0</v>
      </c>
      <c r="AD324">
        <f t="shared" si="89"/>
        <v>98</v>
      </c>
      <c r="AE324">
        <f t="shared" si="90"/>
        <v>0</v>
      </c>
      <c r="AF324">
        <f t="shared" si="91"/>
        <v>0</v>
      </c>
      <c r="AG324">
        <f t="shared" si="92"/>
        <v>0</v>
      </c>
    </row>
    <row r="325" spans="19:33" x14ac:dyDescent="0.35">
      <c r="S325">
        <f t="shared" si="93"/>
        <v>13</v>
      </c>
      <c r="T325">
        <f t="shared" si="94"/>
        <v>18</v>
      </c>
      <c r="U325">
        <f t="shared" si="95"/>
        <v>306</v>
      </c>
      <c r="V325">
        <f t="shared" si="96"/>
        <v>35.511395619511553</v>
      </c>
      <c r="Y325">
        <f t="shared" si="82"/>
        <v>98</v>
      </c>
      <c r="Z325">
        <f t="shared" si="97"/>
        <v>0</v>
      </c>
      <c r="AA325">
        <f t="shared" si="86"/>
        <v>0</v>
      </c>
      <c r="AB325">
        <f t="shared" si="87"/>
        <v>0</v>
      </c>
      <c r="AC325">
        <f t="shared" si="88"/>
        <v>0</v>
      </c>
      <c r="AD325">
        <f t="shared" si="89"/>
        <v>98</v>
      </c>
      <c r="AE325">
        <f t="shared" si="90"/>
        <v>0</v>
      </c>
      <c r="AF325">
        <f t="shared" si="91"/>
        <v>0</v>
      </c>
      <c r="AG325">
        <f t="shared" si="92"/>
        <v>0</v>
      </c>
    </row>
    <row r="326" spans="19:33" x14ac:dyDescent="0.35">
      <c r="S326">
        <f t="shared" si="93"/>
        <v>13</v>
      </c>
      <c r="T326">
        <f t="shared" si="94"/>
        <v>19</v>
      </c>
      <c r="U326">
        <f t="shared" si="95"/>
        <v>307</v>
      </c>
      <c r="V326">
        <f t="shared" si="96"/>
        <v>35.511395619511553</v>
      </c>
      <c r="Y326">
        <f t="shared" ref="Y326:Y389" si="98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98</v>
      </c>
      <c r="Z326">
        <f t="shared" si="97"/>
        <v>0</v>
      </c>
      <c r="AA326">
        <f t="shared" si="86"/>
        <v>0</v>
      </c>
      <c r="AB326">
        <f t="shared" si="87"/>
        <v>0</v>
      </c>
      <c r="AC326">
        <f t="shared" si="88"/>
        <v>0</v>
      </c>
      <c r="AD326">
        <f t="shared" si="89"/>
        <v>98</v>
      </c>
      <c r="AE326">
        <f t="shared" si="90"/>
        <v>0</v>
      </c>
      <c r="AF326">
        <f t="shared" si="91"/>
        <v>0</v>
      </c>
      <c r="AG326">
        <f t="shared" si="92"/>
        <v>0</v>
      </c>
    </row>
    <row r="327" spans="19:33" x14ac:dyDescent="0.35">
      <c r="S327">
        <f t="shared" si="93"/>
        <v>13</v>
      </c>
      <c r="T327">
        <f t="shared" si="94"/>
        <v>20</v>
      </c>
      <c r="U327">
        <f t="shared" si="95"/>
        <v>308</v>
      </c>
      <c r="V327">
        <f t="shared" si="96"/>
        <v>35.511395619511553</v>
      </c>
      <c r="Y327">
        <f t="shared" si="98"/>
        <v>98</v>
      </c>
      <c r="Z327">
        <f t="shared" si="97"/>
        <v>0</v>
      </c>
      <c r="AA327">
        <f t="shared" si="86"/>
        <v>0</v>
      </c>
      <c r="AB327">
        <f t="shared" si="87"/>
        <v>0</v>
      </c>
      <c r="AC327">
        <f t="shared" si="88"/>
        <v>0</v>
      </c>
      <c r="AD327">
        <f t="shared" si="89"/>
        <v>98</v>
      </c>
      <c r="AE327">
        <f t="shared" si="90"/>
        <v>0</v>
      </c>
      <c r="AF327">
        <f t="shared" si="91"/>
        <v>0</v>
      </c>
      <c r="AG327">
        <f t="shared" si="92"/>
        <v>0</v>
      </c>
    </row>
    <row r="328" spans="19:33" x14ac:dyDescent="0.35">
      <c r="S328">
        <f t="shared" si="93"/>
        <v>13</v>
      </c>
      <c r="T328">
        <f t="shared" si="94"/>
        <v>21</v>
      </c>
      <c r="U328">
        <f t="shared" si="95"/>
        <v>309</v>
      </c>
      <c r="V328">
        <f t="shared" si="96"/>
        <v>35.511395619511553</v>
      </c>
      <c r="Y328">
        <f t="shared" si="98"/>
        <v>98</v>
      </c>
      <c r="Z328">
        <f t="shared" si="97"/>
        <v>0</v>
      </c>
      <c r="AA328">
        <f t="shared" si="86"/>
        <v>0</v>
      </c>
      <c r="AB328">
        <f t="shared" si="87"/>
        <v>0</v>
      </c>
      <c r="AC328">
        <f t="shared" si="88"/>
        <v>0</v>
      </c>
      <c r="AD328">
        <f t="shared" si="89"/>
        <v>98</v>
      </c>
      <c r="AE328">
        <f t="shared" si="90"/>
        <v>0</v>
      </c>
      <c r="AF328">
        <f t="shared" si="91"/>
        <v>0</v>
      </c>
      <c r="AG328">
        <f t="shared" si="92"/>
        <v>0</v>
      </c>
    </row>
    <row r="329" spans="19:33" x14ac:dyDescent="0.35">
      <c r="S329">
        <f t="shared" si="93"/>
        <v>13</v>
      </c>
      <c r="T329">
        <f t="shared" si="94"/>
        <v>22</v>
      </c>
      <c r="U329">
        <f t="shared" si="95"/>
        <v>310</v>
      </c>
      <c r="V329">
        <f t="shared" si="96"/>
        <v>35.511395619511553</v>
      </c>
      <c r="Y329">
        <f t="shared" si="98"/>
        <v>98</v>
      </c>
      <c r="Z329">
        <f t="shared" si="97"/>
        <v>0</v>
      </c>
      <c r="AA329">
        <f t="shared" si="86"/>
        <v>0</v>
      </c>
      <c r="AB329">
        <f t="shared" si="87"/>
        <v>0</v>
      </c>
      <c r="AC329">
        <f t="shared" si="88"/>
        <v>0</v>
      </c>
      <c r="AD329">
        <f t="shared" si="89"/>
        <v>98</v>
      </c>
      <c r="AE329">
        <f t="shared" si="90"/>
        <v>0</v>
      </c>
      <c r="AF329">
        <f t="shared" si="91"/>
        <v>0</v>
      </c>
      <c r="AG329">
        <f t="shared" si="92"/>
        <v>0</v>
      </c>
    </row>
    <row r="330" spans="19:33" x14ac:dyDescent="0.35">
      <c r="S330">
        <f t="shared" si="93"/>
        <v>13</v>
      </c>
      <c r="T330">
        <f t="shared" si="94"/>
        <v>23</v>
      </c>
      <c r="U330">
        <f t="shared" si="95"/>
        <v>311</v>
      </c>
      <c r="V330">
        <f t="shared" si="96"/>
        <v>35.511395619511553</v>
      </c>
      <c r="Y330">
        <f t="shared" si="98"/>
        <v>98</v>
      </c>
      <c r="Z330">
        <f t="shared" si="97"/>
        <v>0</v>
      </c>
      <c r="AA330">
        <f t="shared" si="86"/>
        <v>0</v>
      </c>
      <c r="AB330">
        <f t="shared" si="87"/>
        <v>0</v>
      </c>
      <c r="AC330">
        <f t="shared" si="88"/>
        <v>0</v>
      </c>
      <c r="AD330">
        <f t="shared" si="89"/>
        <v>98</v>
      </c>
      <c r="AE330">
        <f t="shared" si="90"/>
        <v>0</v>
      </c>
      <c r="AF330">
        <f t="shared" si="91"/>
        <v>0</v>
      </c>
      <c r="AG330">
        <f t="shared" si="92"/>
        <v>0</v>
      </c>
    </row>
    <row r="331" spans="19:33" x14ac:dyDescent="0.35">
      <c r="S331">
        <f t="shared" si="93"/>
        <v>13</v>
      </c>
      <c r="T331">
        <f t="shared" si="94"/>
        <v>24</v>
      </c>
      <c r="U331">
        <f t="shared" si="95"/>
        <v>312</v>
      </c>
      <c r="V331">
        <f t="shared" si="96"/>
        <v>35.511395619511553</v>
      </c>
      <c r="Y331">
        <f t="shared" si="98"/>
        <v>98</v>
      </c>
      <c r="Z331">
        <f t="shared" si="97"/>
        <v>0</v>
      </c>
      <c r="AA331">
        <f t="shared" si="86"/>
        <v>0</v>
      </c>
      <c r="AB331">
        <f t="shared" si="87"/>
        <v>0</v>
      </c>
      <c r="AC331">
        <f t="shared" si="88"/>
        <v>0</v>
      </c>
      <c r="AD331">
        <f t="shared" si="89"/>
        <v>98</v>
      </c>
      <c r="AE331">
        <f t="shared" si="90"/>
        <v>0</v>
      </c>
      <c r="AF331">
        <f t="shared" si="91"/>
        <v>0</v>
      </c>
      <c r="AG331">
        <f t="shared" si="92"/>
        <v>0</v>
      </c>
    </row>
    <row r="332" spans="19:33" x14ac:dyDescent="0.35">
      <c r="S332">
        <f t="shared" si="93"/>
        <v>14</v>
      </c>
      <c r="T332">
        <f t="shared" si="94"/>
        <v>1</v>
      </c>
      <c r="U332">
        <f t="shared" si="95"/>
        <v>313</v>
      </c>
      <c r="V332">
        <f t="shared" si="96"/>
        <v>35.511395619511553</v>
      </c>
      <c r="Y332">
        <f t="shared" si="98"/>
        <v>98</v>
      </c>
      <c r="Z332">
        <f t="shared" si="97"/>
        <v>0</v>
      </c>
      <c r="AA332">
        <f t="shared" si="86"/>
        <v>0</v>
      </c>
      <c r="AB332">
        <f t="shared" si="87"/>
        <v>0</v>
      </c>
      <c r="AC332">
        <f t="shared" si="88"/>
        <v>0</v>
      </c>
      <c r="AD332">
        <f t="shared" si="89"/>
        <v>98</v>
      </c>
      <c r="AE332">
        <f t="shared" si="90"/>
        <v>0</v>
      </c>
      <c r="AF332">
        <f t="shared" si="91"/>
        <v>0</v>
      </c>
      <c r="AG332">
        <f t="shared" si="92"/>
        <v>0</v>
      </c>
    </row>
    <row r="333" spans="19:33" x14ac:dyDescent="0.35">
      <c r="S333">
        <f t="shared" si="93"/>
        <v>14</v>
      </c>
      <c r="T333">
        <f t="shared" si="94"/>
        <v>2</v>
      </c>
      <c r="U333">
        <f t="shared" si="95"/>
        <v>314</v>
      </c>
      <c r="V333">
        <f t="shared" si="96"/>
        <v>35.511395619511553</v>
      </c>
      <c r="Y333">
        <f t="shared" si="98"/>
        <v>98</v>
      </c>
      <c r="Z333">
        <f t="shared" si="97"/>
        <v>0</v>
      </c>
      <c r="AA333">
        <f t="shared" si="86"/>
        <v>0</v>
      </c>
      <c r="AB333">
        <f t="shared" si="87"/>
        <v>0</v>
      </c>
      <c r="AC333">
        <f t="shared" si="88"/>
        <v>0</v>
      </c>
      <c r="AD333">
        <f t="shared" si="89"/>
        <v>98</v>
      </c>
      <c r="AE333">
        <f t="shared" si="90"/>
        <v>0</v>
      </c>
      <c r="AF333">
        <f t="shared" si="91"/>
        <v>0</v>
      </c>
      <c r="AG333">
        <f t="shared" si="92"/>
        <v>0</v>
      </c>
    </row>
    <row r="334" spans="19:33" x14ac:dyDescent="0.35">
      <c r="S334">
        <f t="shared" si="93"/>
        <v>14</v>
      </c>
      <c r="T334">
        <f t="shared" si="94"/>
        <v>3</v>
      </c>
      <c r="U334">
        <f t="shared" si="95"/>
        <v>315</v>
      </c>
      <c r="V334">
        <f t="shared" si="96"/>
        <v>35.511395619511553</v>
      </c>
      <c r="Y334">
        <f t="shared" si="98"/>
        <v>98</v>
      </c>
      <c r="Z334">
        <f t="shared" si="97"/>
        <v>0</v>
      </c>
      <c r="AA334">
        <f t="shared" si="86"/>
        <v>0</v>
      </c>
      <c r="AB334">
        <f t="shared" si="87"/>
        <v>0</v>
      </c>
      <c r="AC334">
        <f t="shared" si="88"/>
        <v>0</v>
      </c>
      <c r="AD334">
        <f t="shared" si="89"/>
        <v>98</v>
      </c>
      <c r="AE334">
        <f t="shared" si="90"/>
        <v>0</v>
      </c>
      <c r="AF334">
        <f t="shared" si="91"/>
        <v>0</v>
      </c>
      <c r="AG334">
        <f t="shared" si="92"/>
        <v>0</v>
      </c>
    </row>
    <row r="335" spans="19:33" x14ac:dyDescent="0.35">
      <c r="S335">
        <f t="shared" si="93"/>
        <v>14</v>
      </c>
      <c r="T335">
        <f t="shared" si="94"/>
        <v>4</v>
      </c>
      <c r="U335">
        <f t="shared" si="95"/>
        <v>316</v>
      </c>
      <c r="V335">
        <f t="shared" si="96"/>
        <v>35.511395619511553</v>
      </c>
      <c r="Y335">
        <f t="shared" si="98"/>
        <v>98</v>
      </c>
      <c r="Z335">
        <f t="shared" si="97"/>
        <v>0</v>
      </c>
      <c r="AA335">
        <f t="shared" si="86"/>
        <v>0</v>
      </c>
      <c r="AB335">
        <f t="shared" si="87"/>
        <v>0</v>
      </c>
      <c r="AC335">
        <f t="shared" si="88"/>
        <v>0</v>
      </c>
      <c r="AD335">
        <f t="shared" si="89"/>
        <v>98</v>
      </c>
      <c r="AE335">
        <f t="shared" si="90"/>
        <v>0</v>
      </c>
      <c r="AF335">
        <f t="shared" si="91"/>
        <v>0</v>
      </c>
      <c r="AG335">
        <f t="shared" si="92"/>
        <v>0</v>
      </c>
    </row>
    <row r="336" spans="19:33" x14ac:dyDescent="0.35">
      <c r="S336">
        <f t="shared" si="93"/>
        <v>14</v>
      </c>
      <c r="T336">
        <f t="shared" si="94"/>
        <v>5</v>
      </c>
      <c r="U336">
        <f t="shared" si="95"/>
        <v>317</v>
      </c>
      <c r="V336">
        <f t="shared" si="96"/>
        <v>35.511395619511553</v>
      </c>
      <c r="Y336">
        <f t="shared" si="98"/>
        <v>98</v>
      </c>
      <c r="Z336">
        <f t="shared" si="97"/>
        <v>0</v>
      </c>
      <c r="AA336">
        <f t="shared" si="86"/>
        <v>0</v>
      </c>
      <c r="AB336">
        <f t="shared" si="87"/>
        <v>0</v>
      </c>
      <c r="AC336">
        <f t="shared" si="88"/>
        <v>0</v>
      </c>
      <c r="AD336">
        <f t="shared" si="89"/>
        <v>98</v>
      </c>
      <c r="AE336">
        <f t="shared" si="90"/>
        <v>0</v>
      </c>
      <c r="AF336">
        <f t="shared" si="91"/>
        <v>0</v>
      </c>
      <c r="AG336">
        <f t="shared" si="92"/>
        <v>0</v>
      </c>
    </row>
    <row r="337" spans="19:33" x14ac:dyDescent="0.35">
      <c r="S337">
        <f t="shared" si="93"/>
        <v>14</v>
      </c>
      <c r="T337">
        <f t="shared" si="94"/>
        <v>6</v>
      </c>
      <c r="U337">
        <f t="shared" si="95"/>
        <v>318</v>
      </c>
      <c r="V337">
        <f t="shared" si="96"/>
        <v>35.511395619511553</v>
      </c>
      <c r="Y337">
        <f t="shared" si="98"/>
        <v>98</v>
      </c>
      <c r="Z337">
        <f t="shared" si="97"/>
        <v>0</v>
      </c>
      <c r="AA337">
        <f t="shared" si="86"/>
        <v>0</v>
      </c>
      <c r="AB337">
        <f t="shared" si="87"/>
        <v>0</v>
      </c>
      <c r="AC337">
        <f t="shared" si="88"/>
        <v>0</v>
      </c>
      <c r="AD337">
        <f t="shared" si="89"/>
        <v>98</v>
      </c>
      <c r="AE337">
        <f t="shared" si="90"/>
        <v>0</v>
      </c>
      <c r="AF337">
        <f t="shared" si="91"/>
        <v>0</v>
      </c>
      <c r="AG337">
        <f t="shared" si="92"/>
        <v>0</v>
      </c>
    </row>
    <row r="338" spans="19:33" x14ac:dyDescent="0.35">
      <c r="S338">
        <f t="shared" si="93"/>
        <v>14</v>
      </c>
      <c r="T338">
        <f t="shared" si="94"/>
        <v>7</v>
      </c>
      <c r="U338">
        <f t="shared" si="95"/>
        <v>319</v>
      </c>
      <c r="V338">
        <f t="shared" si="96"/>
        <v>35.511395619511553</v>
      </c>
      <c r="Y338">
        <f t="shared" si="98"/>
        <v>98</v>
      </c>
      <c r="Z338">
        <f t="shared" si="97"/>
        <v>0</v>
      </c>
      <c r="AA338">
        <f t="shared" si="86"/>
        <v>0</v>
      </c>
      <c r="AB338">
        <f t="shared" si="87"/>
        <v>0</v>
      </c>
      <c r="AC338">
        <f t="shared" si="88"/>
        <v>0</v>
      </c>
      <c r="AD338">
        <f t="shared" si="89"/>
        <v>98</v>
      </c>
      <c r="AE338">
        <f t="shared" si="90"/>
        <v>0</v>
      </c>
      <c r="AF338">
        <f t="shared" si="91"/>
        <v>0</v>
      </c>
      <c r="AG338">
        <f t="shared" si="92"/>
        <v>0</v>
      </c>
    </row>
    <row r="339" spans="19:33" x14ac:dyDescent="0.35">
      <c r="S339">
        <f t="shared" si="93"/>
        <v>14</v>
      </c>
      <c r="T339">
        <f t="shared" si="94"/>
        <v>8</v>
      </c>
      <c r="U339">
        <f t="shared" si="95"/>
        <v>320</v>
      </c>
      <c r="V339">
        <f t="shared" si="96"/>
        <v>35.511395619511553</v>
      </c>
      <c r="Y339">
        <f t="shared" si="98"/>
        <v>98</v>
      </c>
      <c r="Z339">
        <f t="shared" si="97"/>
        <v>0</v>
      </c>
      <c r="AA339">
        <f t="shared" si="86"/>
        <v>0</v>
      </c>
      <c r="AB339">
        <f t="shared" si="87"/>
        <v>0</v>
      </c>
      <c r="AC339">
        <f t="shared" si="88"/>
        <v>0</v>
      </c>
      <c r="AD339">
        <f t="shared" si="89"/>
        <v>98</v>
      </c>
      <c r="AE339">
        <f t="shared" si="90"/>
        <v>0</v>
      </c>
      <c r="AF339">
        <f t="shared" si="91"/>
        <v>0</v>
      </c>
      <c r="AG339">
        <f t="shared" si="92"/>
        <v>0</v>
      </c>
    </row>
    <row r="340" spans="19:33" x14ac:dyDescent="0.35">
      <c r="S340">
        <f t="shared" si="93"/>
        <v>14</v>
      </c>
      <c r="T340">
        <f t="shared" si="94"/>
        <v>9</v>
      </c>
      <c r="U340">
        <f t="shared" si="95"/>
        <v>321</v>
      </c>
      <c r="V340">
        <f t="shared" si="96"/>
        <v>35.511395619511553</v>
      </c>
      <c r="Y340">
        <f t="shared" si="98"/>
        <v>98</v>
      </c>
      <c r="Z340">
        <f t="shared" si="97"/>
        <v>0</v>
      </c>
      <c r="AA340">
        <f t="shared" si="86"/>
        <v>0</v>
      </c>
      <c r="AB340">
        <f t="shared" si="87"/>
        <v>0</v>
      </c>
      <c r="AC340">
        <f t="shared" si="88"/>
        <v>0</v>
      </c>
      <c r="AD340">
        <f t="shared" si="89"/>
        <v>98</v>
      </c>
      <c r="AE340">
        <f t="shared" si="90"/>
        <v>0</v>
      </c>
      <c r="AF340">
        <f t="shared" si="91"/>
        <v>0</v>
      </c>
      <c r="AG340">
        <f t="shared" si="92"/>
        <v>0</v>
      </c>
    </row>
    <row r="341" spans="19:33" x14ac:dyDescent="0.35">
      <c r="S341">
        <f t="shared" si="93"/>
        <v>14</v>
      </c>
      <c r="T341">
        <f t="shared" si="94"/>
        <v>10</v>
      </c>
      <c r="U341">
        <f t="shared" si="95"/>
        <v>322</v>
      </c>
      <c r="V341">
        <f t="shared" si="96"/>
        <v>35.511395619511553</v>
      </c>
      <c r="Y341">
        <f t="shared" si="98"/>
        <v>98</v>
      </c>
      <c r="Z341">
        <f t="shared" si="97"/>
        <v>0</v>
      </c>
      <c r="AA341">
        <f t="shared" ref="AA341:AA404" si="99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0</v>
      </c>
      <c r="AB341">
        <f t="shared" ref="AB341:AB404" si="100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0</v>
      </c>
      <c r="AC341">
        <f t="shared" ref="AC341:AC404" si="101">MAX(0,AB341+(Z341-AA341)*1800)</f>
        <v>0</v>
      </c>
      <c r="AD341">
        <f t="shared" ref="AD341:AD404" si="102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98</v>
      </c>
      <c r="AE341">
        <f t="shared" ref="AE341:AE404" si="103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0</v>
      </c>
      <c r="AF341">
        <f t="shared" ref="AF341:AF404" si="104">MAX(0,AB341+(Z341-AE341)*3600)</f>
        <v>0</v>
      </c>
      <c r="AG341">
        <f t="shared" ref="AG341:AG404" si="105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35">
      <c r="S342">
        <f t="shared" si="93"/>
        <v>14</v>
      </c>
      <c r="T342">
        <f t="shared" si="94"/>
        <v>11</v>
      </c>
      <c r="U342">
        <f t="shared" si="95"/>
        <v>323</v>
      </c>
      <c r="V342">
        <f t="shared" si="96"/>
        <v>35.511395619511553</v>
      </c>
      <c r="Y342">
        <f t="shared" si="98"/>
        <v>98</v>
      </c>
      <c r="Z342">
        <f t="shared" si="97"/>
        <v>0</v>
      </c>
      <c r="AA342">
        <f t="shared" si="99"/>
        <v>0</v>
      </c>
      <c r="AB342">
        <f t="shared" si="100"/>
        <v>0</v>
      </c>
      <c r="AC342">
        <f t="shared" si="101"/>
        <v>0</v>
      </c>
      <c r="AD342">
        <f t="shared" si="102"/>
        <v>98</v>
      </c>
      <c r="AE342">
        <f t="shared" si="103"/>
        <v>0</v>
      </c>
      <c r="AF342">
        <f t="shared" si="104"/>
        <v>0</v>
      </c>
      <c r="AG342">
        <f t="shared" si="105"/>
        <v>0</v>
      </c>
    </row>
    <row r="343" spans="19:33" x14ac:dyDescent="0.35">
      <c r="S343">
        <f t="shared" si="93"/>
        <v>14</v>
      </c>
      <c r="T343">
        <f t="shared" si="94"/>
        <v>12</v>
      </c>
      <c r="U343">
        <f t="shared" si="95"/>
        <v>324</v>
      </c>
      <c r="V343">
        <f t="shared" si="96"/>
        <v>35.511395619511553</v>
      </c>
      <c r="Y343">
        <f t="shared" si="98"/>
        <v>98</v>
      </c>
      <c r="Z343">
        <f t="shared" si="97"/>
        <v>0</v>
      </c>
      <c r="AA343">
        <f t="shared" si="99"/>
        <v>0</v>
      </c>
      <c r="AB343">
        <f t="shared" si="100"/>
        <v>0</v>
      </c>
      <c r="AC343">
        <f t="shared" si="101"/>
        <v>0</v>
      </c>
      <c r="AD343">
        <f t="shared" si="102"/>
        <v>98</v>
      </c>
      <c r="AE343">
        <f t="shared" si="103"/>
        <v>0</v>
      </c>
      <c r="AF343">
        <f t="shared" si="104"/>
        <v>0</v>
      </c>
      <c r="AG343">
        <f t="shared" si="105"/>
        <v>0</v>
      </c>
    </row>
    <row r="344" spans="19:33" x14ac:dyDescent="0.35">
      <c r="S344">
        <f t="shared" si="93"/>
        <v>14</v>
      </c>
      <c r="T344">
        <f t="shared" si="94"/>
        <v>13</v>
      </c>
      <c r="U344">
        <f t="shared" si="95"/>
        <v>325</v>
      </c>
      <c r="V344">
        <f t="shared" si="96"/>
        <v>35.511395619511553</v>
      </c>
      <c r="Y344">
        <f t="shared" si="98"/>
        <v>98</v>
      </c>
      <c r="Z344">
        <f t="shared" si="97"/>
        <v>0</v>
      </c>
      <c r="AA344">
        <f t="shared" si="99"/>
        <v>0</v>
      </c>
      <c r="AB344">
        <f t="shared" si="100"/>
        <v>0</v>
      </c>
      <c r="AC344">
        <f t="shared" si="101"/>
        <v>0</v>
      </c>
      <c r="AD344">
        <f t="shared" si="102"/>
        <v>98</v>
      </c>
      <c r="AE344">
        <f t="shared" si="103"/>
        <v>0</v>
      </c>
      <c r="AF344">
        <f t="shared" si="104"/>
        <v>0</v>
      </c>
      <c r="AG344">
        <f t="shared" si="105"/>
        <v>0</v>
      </c>
    </row>
    <row r="345" spans="19:33" x14ac:dyDescent="0.35">
      <c r="S345">
        <f t="shared" si="93"/>
        <v>14</v>
      </c>
      <c r="T345">
        <f t="shared" si="94"/>
        <v>14</v>
      </c>
      <c r="U345">
        <f t="shared" si="95"/>
        <v>326</v>
      </c>
      <c r="V345">
        <f t="shared" si="96"/>
        <v>35.511395619511553</v>
      </c>
      <c r="Y345">
        <f t="shared" si="98"/>
        <v>98</v>
      </c>
      <c r="Z345">
        <f t="shared" si="97"/>
        <v>0</v>
      </c>
      <c r="AA345">
        <f t="shared" si="99"/>
        <v>0</v>
      </c>
      <c r="AB345">
        <f t="shared" si="100"/>
        <v>0</v>
      </c>
      <c r="AC345">
        <f t="shared" si="101"/>
        <v>0</v>
      </c>
      <c r="AD345">
        <f t="shared" si="102"/>
        <v>98</v>
      </c>
      <c r="AE345">
        <f t="shared" si="103"/>
        <v>0</v>
      </c>
      <c r="AF345">
        <f t="shared" si="104"/>
        <v>0</v>
      </c>
      <c r="AG345">
        <f t="shared" si="105"/>
        <v>0</v>
      </c>
    </row>
    <row r="346" spans="19:33" x14ac:dyDescent="0.35">
      <c r="S346">
        <f t="shared" si="93"/>
        <v>14</v>
      </c>
      <c r="T346">
        <f t="shared" si="94"/>
        <v>15</v>
      </c>
      <c r="U346">
        <f t="shared" si="95"/>
        <v>327</v>
      </c>
      <c r="V346">
        <f t="shared" si="96"/>
        <v>35.511395619511553</v>
      </c>
      <c r="Y346">
        <f t="shared" si="98"/>
        <v>98</v>
      </c>
      <c r="Z346">
        <f t="shared" si="97"/>
        <v>0</v>
      </c>
      <c r="AA346">
        <f t="shared" si="99"/>
        <v>0</v>
      </c>
      <c r="AB346">
        <f t="shared" si="100"/>
        <v>0</v>
      </c>
      <c r="AC346">
        <f t="shared" si="101"/>
        <v>0</v>
      </c>
      <c r="AD346">
        <f t="shared" si="102"/>
        <v>98</v>
      </c>
      <c r="AE346">
        <f t="shared" si="103"/>
        <v>0</v>
      </c>
      <c r="AF346">
        <f t="shared" si="104"/>
        <v>0</v>
      </c>
      <c r="AG346">
        <f t="shared" si="105"/>
        <v>0</v>
      </c>
    </row>
    <row r="347" spans="19:33" x14ac:dyDescent="0.35">
      <c r="S347">
        <f t="shared" si="93"/>
        <v>14</v>
      </c>
      <c r="T347">
        <f t="shared" si="94"/>
        <v>16</v>
      </c>
      <c r="U347">
        <f t="shared" si="95"/>
        <v>328</v>
      </c>
      <c r="V347">
        <f t="shared" si="96"/>
        <v>35.511395619511553</v>
      </c>
      <c r="Y347">
        <f t="shared" si="98"/>
        <v>98</v>
      </c>
      <c r="Z347">
        <f t="shared" si="97"/>
        <v>0</v>
      </c>
      <c r="AA347">
        <f t="shared" si="99"/>
        <v>0</v>
      </c>
      <c r="AB347">
        <f t="shared" si="100"/>
        <v>0</v>
      </c>
      <c r="AC347">
        <f t="shared" si="101"/>
        <v>0</v>
      </c>
      <c r="AD347">
        <f t="shared" si="102"/>
        <v>98</v>
      </c>
      <c r="AE347">
        <f t="shared" si="103"/>
        <v>0</v>
      </c>
      <c r="AF347">
        <f t="shared" si="104"/>
        <v>0</v>
      </c>
      <c r="AG347">
        <f t="shared" si="105"/>
        <v>0</v>
      </c>
    </row>
    <row r="348" spans="19:33" x14ac:dyDescent="0.35">
      <c r="S348">
        <f t="shared" si="93"/>
        <v>14</v>
      </c>
      <c r="T348">
        <f t="shared" si="94"/>
        <v>17</v>
      </c>
      <c r="U348">
        <f t="shared" si="95"/>
        <v>329</v>
      </c>
      <c r="V348">
        <f t="shared" si="96"/>
        <v>35.511395619511553</v>
      </c>
      <c r="Y348">
        <f t="shared" si="98"/>
        <v>98</v>
      </c>
      <c r="Z348">
        <f t="shared" si="97"/>
        <v>0</v>
      </c>
      <c r="AA348">
        <f t="shared" si="99"/>
        <v>0</v>
      </c>
      <c r="AB348">
        <f t="shared" si="100"/>
        <v>0</v>
      </c>
      <c r="AC348">
        <f t="shared" si="101"/>
        <v>0</v>
      </c>
      <c r="AD348">
        <f t="shared" si="102"/>
        <v>98</v>
      </c>
      <c r="AE348">
        <f t="shared" si="103"/>
        <v>0</v>
      </c>
      <c r="AF348">
        <f t="shared" si="104"/>
        <v>0</v>
      </c>
      <c r="AG348">
        <f t="shared" si="105"/>
        <v>0</v>
      </c>
    </row>
    <row r="349" spans="19:33" x14ac:dyDescent="0.35">
      <c r="S349">
        <f t="shared" si="93"/>
        <v>14</v>
      </c>
      <c r="T349">
        <f t="shared" si="94"/>
        <v>18</v>
      </c>
      <c r="U349">
        <f t="shared" si="95"/>
        <v>330</v>
      </c>
      <c r="V349">
        <f t="shared" si="96"/>
        <v>35.511395619511553</v>
      </c>
      <c r="Y349">
        <f t="shared" si="98"/>
        <v>98</v>
      </c>
      <c r="Z349">
        <f t="shared" si="97"/>
        <v>0</v>
      </c>
      <c r="AA349">
        <f t="shared" si="99"/>
        <v>0</v>
      </c>
      <c r="AB349">
        <f t="shared" si="100"/>
        <v>0</v>
      </c>
      <c r="AC349">
        <f t="shared" si="101"/>
        <v>0</v>
      </c>
      <c r="AD349">
        <f t="shared" si="102"/>
        <v>98</v>
      </c>
      <c r="AE349">
        <f t="shared" si="103"/>
        <v>0</v>
      </c>
      <c r="AF349">
        <f t="shared" si="104"/>
        <v>0</v>
      </c>
      <c r="AG349">
        <f t="shared" si="105"/>
        <v>0</v>
      </c>
    </row>
    <row r="350" spans="19:33" x14ac:dyDescent="0.35">
      <c r="S350">
        <f t="shared" si="93"/>
        <v>14</v>
      </c>
      <c r="T350">
        <f t="shared" si="94"/>
        <v>19</v>
      </c>
      <c r="U350">
        <f t="shared" si="95"/>
        <v>331</v>
      </c>
      <c r="V350">
        <f t="shared" si="96"/>
        <v>35.511395619511553</v>
      </c>
      <c r="Y350">
        <f t="shared" si="98"/>
        <v>98</v>
      </c>
      <c r="Z350">
        <f t="shared" si="97"/>
        <v>0</v>
      </c>
      <c r="AA350">
        <f t="shared" si="99"/>
        <v>0</v>
      </c>
      <c r="AB350">
        <f t="shared" si="100"/>
        <v>0</v>
      </c>
      <c r="AC350">
        <f t="shared" si="101"/>
        <v>0</v>
      </c>
      <c r="AD350">
        <f t="shared" si="102"/>
        <v>98</v>
      </c>
      <c r="AE350">
        <f t="shared" si="103"/>
        <v>0</v>
      </c>
      <c r="AF350">
        <f t="shared" si="104"/>
        <v>0</v>
      </c>
      <c r="AG350">
        <f t="shared" si="105"/>
        <v>0</v>
      </c>
    </row>
    <row r="351" spans="19:33" x14ac:dyDescent="0.35">
      <c r="S351">
        <f t="shared" si="93"/>
        <v>14</v>
      </c>
      <c r="T351">
        <f t="shared" si="94"/>
        <v>20</v>
      </c>
      <c r="U351">
        <f t="shared" si="95"/>
        <v>332</v>
      </c>
      <c r="V351">
        <f t="shared" si="96"/>
        <v>35.511395619511553</v>
      </c>
      <c r="Y351">
        <f t="shared" si="98"/>
        <v>98</v>
      </c>
      <c r="Z351">
        <f t="shared" si="97"/>
        <v>0</v>
      </c>
      <c r="AA351">
        <f t="shared" si="99"/>
        <v>0</v>
      </c>
      <c r="AB351">
        <f t="shared" si="100"/>
        <v>0</v>
      </c>
      <c r="AC351">
        <f t="shared" si="101"/>
        <v>0</v>
      </c>
      <c r="AD351">
        <f t="shared" si="102"/>
        <v>98</v>
      </c>
      <c r="AE351">
        <f t="shared" si="103"/>
        <v>0</v>
      </c>
      <c r="AF351">
        <f t="shared" si="104"/>
        <v>0</v>
      </c>
      <c r="AG351">
        <f t="shared" si="105"/>
        <v>0</v>
      </c>
    </row>
    <row r="352" spans="19:33" x14ac:dyDescent="0.35">
      <c r="S352">
        <f t="shared" si="93"/>
        <v>14</v>
      </c>
      <c r="T352">
        <f t="shared" si="94"/>
        <v>21</v>
      </c>
      <c r="U352">
        <f t="shared" si="95"/>
        <v>333</v>
      </c>
      <c r="V352">
        <f t="shared" si="96"/>
        <v>35.511395619511553</v>
      </c>
      <c r="Y352">
        <f t="shared" si="98"/>
        <v>98</v>
      </c>
      <c r="Z352">
        <f t="shared" si="97"/>
        <v>0</v>
      </c>
      <c r="AA352">
        <f t="shared" si="99"/>
        <v>0</v>
      </c>
      <c r="AB352">
        <f t="shared" si="100"/>
        <v>0</v>
      </c>
      <c r="AC352">
        <f t="shared" si="101"/>
        <v>0</v>
      </c>
      <c r="AD352">
        <f t="shared" si="102"/>
        <v>98</v>
      </c>
      <c r="AE352">
        <f t="shared" si="103"/>
        <v>0</v>
      </c>
      <c r="AF352">
        <f t="shared" si="104"/>
        <v>0</v>
      </c>
      <c r="AG352">
        <f t="shared" si="105"/>
        <v>0</v>
      </c>
    </row>
    <row r="353" spans="19:33" x14ac:dyDescent="0.35">
      <c r="S353">
        <f t="shared" si="93"/>
        <v>14</v>
      </c>
      <c r="T353">
        <f t="shared" si="94"/>
        <v>22</v>
      </c>
      <c r="U353">
        <f t="shared" si="95"/>
        <v>334</v>
      </c>
      <c r="V353">
        <f t="shared" si="96"/>
        <v>35.511395619511553</v>
      </c>
      <c r="Y353">
        <f t="shared" si="98"/>
        <v>98</v>
      </c>
      <c r="Z353">
        <f t="shared" si="97"/>
        <v>0</v>
      </c>
      <c r="AA353">
        <f t="shared" si="99"/>
        <v>0</v>
      </c>
      <c r="AB353">
        <f t="shared" si="100"/>
        <v>0</v>
      </c>
      <c r="AC353">
        <f t="shared" si="101"/>
        <v>0</v>
      </c>
      <c r="AD353">
        <f t="shared" si="102"/>
        <v>98</v>
      </c>
      <c r="AE353">
        <f t="shared" si="103"/>
        <v>0</v>
      </c>
      <c r="AF353">
        <f t="shared" si="104"/>
        <v>0</v>
      </c>
      <c r="AG353">
        <f t="shared" si="105"/>
        <v>0</v>
      </c>
    </row>
    <row r="354" spans="19:33" x14ac:dyDescent="0.35">
      <c r="S354">
        <f t="shared" si="93"/>
        <v>14</v>
      </c>
      <c r="T354">
        <f t="shared" si="94"/>
        <v>23</v>
      </c>
      <c r="U354">
        <f t="shared" si="95"/>
        <v>335</v>
      </c>
      <c r="V354">
        <f t="shared" si="96"/>
        <v>35.511395619511553</v>
      </c>
      <c r="Y354">
        <f t="shared" si="98"/>
        <v>98</v>
      </c>
      <c r="Z354">
        <f t="shared" si="97"/>
        <v>0</v>
      </c>
      <c r="AA354">
        <f t="shared" si="99"/>
        <v>0</v>
      </c>
      <c r="AB354">
        <f t="shared" si="100"/>
        <v>0</v>
      </c>
      <c r="AC354">
        <f t="shared" si="101"/>
        <v>0</v>
      </c>
      <c r="AD354">
        <f t="shared" si="102"/>
        <v>98</v>
      </c>
      <c r="AE354">
        <f t="shared" si="103"/>
        <v>0</v>
      </c>
      <c r="AF354">
        <f t="shared" si="104"/>
        <v>0</v>
      </c>
      <c r="AG354">
        <f t="shared" si="105"/>
        <v>0</v>
      </c>
    </row>
    <row r="355" spans="19:33" x14ac:dyDescent="0.35">
      <c r="S355">
        <f t="shared" si="93"/>
        <v>14</v>
      </c>
      <c r="T355">
        <f t="shared" si="94"/>
        <v>24</v>
      </c>
      <c r="U355">
        <f t="shared" si="95"/>
        <v>336</v>
      </c>
      <c r="V355">
        <f t="shared" si="96"/>
        <v>35.511395619511553</v>
      </c>
      <c r="Y355">
        <f t="shared" si="98"/>
        <v>98</v>
      </c>
      <c r="Z355">
        <f t="shared" si="97"/>
        <v>0</v>
      </c>
      <c r="AA355">
        <f t="shared" si="99"/>
        <v>0</v>
      </c>
      <c r="AB355">
        <f t="shared" si="100"/>
        <v>0</v>
      </c>
      <c r="AC355">
        <f t="shared" si="101"/>
        <v>0</v>
      </c>
      <c r="AD355">
        <f t="shared" si="102"/>
        <v>98</v>
      </c>
      <c r="AE355">
        <f t="shared" si="103"/>
        <v>0</v>
      </c>
      <c r="AF355">
        <f t="shared" si="104"/>
        <v>0</v>
      </c>
      <c r="AG355">
        <f t="shared" si="105"/>
        <v>0</v>
      </c>
    </row>
    <row r="356" spans="19:33" x14ac:dyDescent="0.35">
      <c r="S356">
        <f t="shared" si="93"/>
        <v>15</v>
      </c>
      <c r="T356">
        <f t="shared" si="94"/>
        <v>1</v>
      </c>
      <c r="U356">
        <f t="shared" si="95"/>
        <v>337</v>
      </c>
      <c r="V356">
        <f t="shared" si="96"/>
        <v>35.511395619511553</v>
      </c>
      <c r="Y356">
        <f t="shared" si="98"/>
        <v>98</v>
      </c>
      <c r="Z356">
        <f t="shared" si="97"/>
        <v>0</v>
      </c>
      <c r="AA356">
        <f t="shared" si="99"/>
        <v>0</v>
      </c>
      <c r="AB356">
        <f t="shared" si="100"/>
        <v>0</v>
      </c>
      <c r="AC356">
        <f t="shared" si="101"/>
        <v>0</v>
      </c>
      <c r="AD356">
        <f t="shared" si="102"/>
        <v>98</v>
      </c>
      <c r="AE356">
        <f t="shared" si="103"/>
        <v>0</v>
      </c>
      <c r="AF356">
        <f t="shared" si="104"/>
        <v>0</v>
      </c>
      <c r="AG356">
        <f t="shared" si="105"/>
        <v>0</v>
      </c>
    </row>
    <row r="357" spans="19:33" x14ac:dyDescent="0.35">
      <c r="S357">
        <f t="shared" si="93"/>
        <v>15</v>
      </c>
      <c r="T357">
        <f t="shared" si="94"/>
        <v>2</v>
      </c>
      <c r="U357">
        <f t="shared" si="95"/>
        <v>338</v>
      </c>
      <c r="V357">
        <f t="shared" si="96"/>
        <v>35.511395619511553</v>
      </c>
      <c r="Y357">
        <f t="shared" si="98"/>
        <v>98</v>
      </c>
      <c r="Z357">
        <f t="shared" si="97"/>
        <v>0</v>
      </c>
      <c r="AA357">
        <f t="shared" si="99"/>
        <v>0</v>
      </c>
      <c r="AB357">
        <f t="shared" si="100"/>
        <v>0</v>
      </c>
      <c r="AC357">
        <f t="shared" si="101"/>
        <v>0</v>
      </c>
      <c r="AD357">
        <f t="shared" si="102"/>
        <v>98</v>
      </c>
      <c r="AE357">
        <f t="shared" si="103"/>
        <v>0</v>
      </c>
      <c r="AF357">
        <f t="shared" si="104"/>
        <v>0</v>
      </c>
      <c r="AG357">
        <f t="shared" si="105"/>
        <v>0</v>
      </c>
    </row>
    <row r="358" spans="19:33" x14ac:dyDescent="0.35">
      <c r="S358">
        <f t="shared" si="93"/>
        <v>15</v>
      </c>
      <c r="T358">
        <f t="shared" si="94"/>
        <v>3</v>
      </c>
      <c r="U358">
        <f t="shared" si="95"/>
        <v>339</v>
      </c>
      <c r="V358">
        <f t="shared" si="96"/>
        <v>35.511395619511553</v>
      </c>
      <c r="Y358">
        <f t="shared" si="98"/>
        <v>98</v>
      </c>
      <c r="Z358">
        <f t="shared" si="97"/>
        <v>0</v>
      </c>
      <c r="AA358">
        <f t="shared" si="99"/>
        <v>0</v>
      </c>
      <c r="AB358">
        <f t="shared" si="100"/>
        <v>0</v>
      </c>
      <c r="AC358">
        <f t="shared" si="101"/>
        <v>0</v>
      </c>
      <c r="AD358">
        <f t="shared" si="102"/>
        <v>98</v>
      </c>
      <c r="AE358">
        <f t="shared" si="103"/>
        <v>0</v>
      </c>
      <c r="AF358">
        <f t="shared" si="104"/>
        <v>0</v>
      </c>
      <c r="AG358">
        <f t="shared" si="105"/>
        <v>0</v>
      </c>
    </row>
    <row r="359" spans="19:33" x14ac:dyDescent="0.35">
      <c r="S359">
        <f t="shared" si="93"/>
        <v>15</v>
      </c>
      <c r="T359">
        <f t="shared" si="94"/>
        <v>4</v>
      </c>
      <c r="U359">
        <f t="shared" si="95"/>
        <v>340</v>
      </c>
      <c r="V359">
        <f t="shared" si="96"/>
        <v>35.511395619511553</v>
      </c>
      <c r="Y359">
        <f t="shared" si="98"/>
        <v>98</v>
      </c>
      <c r="Z359">
        <f t="shared" si="97"/>
        <v>0</v>
      </c>
      <c r="AA359">
        <f t="shared" si="99"/>
        <v>0</v>
      </c>
      <c r="AB359">
        <f t="shared" si="100"/>
        <v>0</v>
      </c>
      <c r="AC359">
        <f t="shared" si="101"/>
        <v>0</v>
      </c>
      <c r="AD359">
        <f t="shared" si="102"/>
        <v>98</v>
      </c>
      <c r="AE359">
        <f t="shared" si="103"/>
        <v>0</v>
      </c>
      <c r="AF359">
        <f t="shared" si="104"/>
        <v>0</v>
      </c>
      <c r="AG359">
        <f t="shared" si="105"/>
        <v>0</v>
      </c>
    </row>
    <row r="360" spans="19:33" x14ac:dyDescent="0.35">
      <c r="S360">
        <f t="shared" si="93"/>
        <v>15</v>
      </c>
      <c r="T360">
        <f t="shared" si="94"/>
        <v>5</v>
      </c>
      <c r="U360">
        <f t="shared" si="95"/>
        <v>341</v>
      </c>
      <c r="V360">
        <f t="shared" si="96"/>
        <v>35.511395619511553</v>
      </c>
      <c r="Y360">
        <f t="shared" si="98"/>
        <v>98</v>
      </c>
      <c r="Z360">
        <f t="shared" si="97"/>
        <v>0</v>
      </c>
      <c r="AA360">
        <f t="shared" si="99"/>
        <v>0</v>
      </c>
      <c r="AB360">
        <f t="shared" si="100"/>
        <v>0</v>
      </c>
      <c r="AC360">
        <f t="shared" si="101"/>
        <v>0</v>
      </c>
      <c r="AD360">
        <f t="shared" si="102"/>
        <v>98</v>
      </c>
      <c r="AE360">
        <f t="shared" si="103"/>
        <v>0</v>
      </c>
      <c r="AF360">
        <f t="shared" si="104"/>
        <v>0</v>
      </c>
      <c r="AG360">
        <f t="shared" si="105"/>
        <v>0</v>
      </c>
    </row>
    <row r="361" spans="19:33" x14ac:dyDescent="0.35">
      <c r="S361">
        <f t="shared" si="93"/>
        <v>15</v>
      </c>
      <c r="T361">
        <f t="shared" si="94"/>
        <v>6</v>
      </c>
      <c r="U361">
        <f t="shared" si="95"/>
        <v>342</v>
      </c>
      <c r="V361">
        <f t="shared" si="96"/>
        <v>35.511395619511553</v>
      </c>
      <c r="Y361">
        <f t="shared" si="98"/>
        <v>98</v>
      </c>
      <c r="Z361">
        <f t="shared" si="97"/>
        <v>0</v>
      </c>
      <c r="AA361">
        <f t="shared" si="99"/>
        <v>0</v>
      </c>
      <c r="AB361">
        <f t="shared" si="100"/>
        <v>0</v>
      </c>
      <c r="AC361">
        <f t="shared" si="101"/>
        <v>0</v>
      </c>
      <c r="AD361">
        <f t="shared" si="102"/>
        <v>98</v>
      </c>
      <c r="AE361">
        <f t="shared" si="103"/>
        <v>0</v>
      </c>
      <c r="AF361">
        <f t="shared" si="104"/>
        <v>0</v>
      </c>
      <c r="AG361">
        <f t="shared" si="105"/>
        <v>0</v>
      </c>
    </row>
    <row r="362" spans="19:33" x14ac:dyDescent="0.35">
      <c r="S362">
        <f t="shared" si="93"/>
        <v>15</v>
      </c>
      <c r="T362">
        <f t="shared" si="94"/>
        <v>7</v>
      </c>
      <c r="U362">
        <f t="shared" si="95"/>
        <v>343</v>
      </c>
      <c r="V362">
        <f t="shared" si="96"/>
        <v>35.511395619511553</v>
      </c>
      <c r="Y362">
        <f t="shared" si="98"/>
        <v>98</v>
      </c>
      <c r="Z362">
        <f t="shared" si="97"/>
        <v>0</v>
      </c>
      <c r="AA362">
        <f t="shared" si="99"/>
        <v>0</v>
      </c>
      <c r="AB362">
        <f t="shared" si="100"/>
        <v>0</v>
      </c>
      <c r="AC362">
        <f t="shared" si="101"/>
        <v>0</v>
      </c>
      <c r="AD362">
        <f t="shared" si="102"/>
        <v>98</v>
      </c>
      <c r="AE362">
        <f t="shared" si="103"/>
        <v>0</v>
      </c>
      <c r="AF362">
        <f t="shared" si="104"/>
        <v>0</v>
      </c>
      <c r="AG362">
        <f t="shared" si="105"/>
        <v>0</v>
      </c>
    </row>
    <row r="363" spans="19:33" x14ac:dyDescent="0.35">
      <c r="S363">
        <f t="shared" si="93"/>
        <v>15</v>
      </c>
      <c r="T363">
        <f t="shared" si="94"/>
        <v>8</v>
      </c>
      <c r="U363">
        <f t="shared" si="95"/>
        <v>344</v>
      </c>
      <c r="V363">
        <f t="shared" si="96"/>
        <v>35.511395619511553</v>
      </c>
      <c r="Y363">
        <f t="shared" si="98"/>
        <v>98</v>
      </c>
      <c r="Z363">
        <f t="shared" si="97"/>
        <v>0</v>
      </c>
      <c r="AA363">
        <f t="shared" si="99"/>
        <v>0</v>
      </c>
      <c r="AB363">
        <f t="shared" si="100"/>
        <v>0</v>
      </c>
      <c r="AC363">
        <f t="shared" si="101"/>
        <v>0</v>
      </c>
      <c r="AD363">
        <f t="shared" si="102"/>
        <v>98</v>
      </c>
      <c r="AE363">
        <f t="shared" si="103"/>
        <v>0</v>
      </c>
      <c r="AF363">
        <f t="shared" si="104"/>
        <v>0</v>
      </c>
      <c r="AG363">
        <f t="shared" si="105"/>
        <v>0</v>
      </c>
    </row>
    <row r="364" spans="19:33" x14ac:dyDescent="0.35">
      <c r="S364">
        <f t="shared" si="93"/>
        <v>15</v>
      </c>
      <c r="T364">
        <f t="shared" si="94"/>
        <v>9</v>
      </c>
      <c r="U364">
        <f t="shared" si="95"/>
        <v>345</v>
      </c>
      <c r="V364">
        <f t="shared" si="96"/>
        <v>35.511395619511553</v>
      </c>
      <c r="Y364">
        <f t="shared" si="98"/>
        <v>98</v>
      </c>
      <c r="Z364">
        <f t="shared" si="97"/>
        <v>0</v>
      </c>
      <c r="AA364">
        <f t="shared" si="99"/>
        <v>0</v>
      </c>
      <c r="AB364">
        <f t="shared" si="100"/>
        <v>0</v>
      </c>
      <c r="AC364">
        <f t="shared" si="101"/>
        <v>0</v>
      </c>
      <c r="AD364">
        <f t="shared" si="102"/>
        <v>98</v>
      </c>
      <c r="AE364">
        <f t="shared" si="103"/>
        <v>0</v>
      </c>
      <c r="AF364">
        <f t="shared" si="104"/>
        <v>0</v>
      </c>
      <c r="AG364">
        <f t="shared" si="105"/>
        <v>0</v>
      </c>
    </row>
    <row r="365" spans="19:33" x14ac:dyDescent="0.35">
      <c r="S365">
        <f t="shared" ref="S365:S428" si="106">S341+1</f>
        <v>15</v>
      </c>
      <c r="T365">
        <f t="shared" ref="T365:T428" si="107">T341</f>
        <v>10</v>
      </c>
      <c r="U365">
        <f t="shared" si="95"/>
        <v>346</v>
      </c>
      <c r="V365">
        <f t="shared" si="96"/>
        <v>35.511395619511553</v>
      </c>
      <c r="Y365">
        <f t="shared" si="98"/>
        <v>98</v>
      </c>
      <c r="Z365">
        <f t="shared" si="97"/>
        <v>0</v>
      </c>
      <c r="AA365">
        <f t="shared" si="99"/>
        <v>0</v>
      </c>
      <c r="AB365">
        <f t="shared" si="100"/>
        <v>0</v>
      </c>
      <c r="AC365">
        <f t="shared" si="101"/>
        <v>0</v>
      </c>
      <c r="AD365">
        <f t="shared" si="102"/>
        <v>98</v>
      </c>
      <c r="AE365">
        <f t="shared" si="103"/>
        <v>0</v>
      </c>
      <c r="AF365">
        <f t="shared" si="104"/>
        <v>0</v>
      </c>
      <c r="AG365">
        <f t="shared" si="105"/>
        <v>0</v>
      </c>
    </row>
    <row r="366" spans="19:33" x14ac:dyDescent="0.35">
      <c r="S366">
        <f t="shared" si="106"/>
        <v>15</v>
      </c>
      <c r="T366">
        <f t="shared" si="107"/>
        <v>11</v>
      </c>
      <c r="U366">
        <f t="shared" si="95"/>
        <v>347</v>
      </c>
      <c r="V366">
        <f t="shared" si="96"/>
        <v>35.511395619511553</v>
      </c>
      <c r="Y366">
        <f t="shared" si="98"/>
        <v>98</v>
      </c>
      <c r="Z366">
        <f t="shared" si="97"/>
        <v>0</v>
      </c>
      <c r="AA366">
        <f t="shared" si="99"/>
        <v>0</v>
      </c>
      <c r="AB366">
        <f t="shared" si="100"/>
        <v>0</v>
      </c>
      <c r="AC366">
        <f t="shared" si="101"/>
        <v>0</v>
      </c>
      <c r="AD366">
        <f t="shared" si="102"/>
        <v>98</v>
      </c>
      <c r="AE366">
        <f t="shared" si="103"/>
        <v>0</v>
      </c>
      <c r="AF366">
        <f t="shared" si="104"/>
        <v>0</v>
      </c>
      <c r="AG366">
        <f t="shared" si="105"/>
        <v>0</v>
      </c>
    </row>
    <row r="367" spans="19:33" x14ac:dyDescent="0.35">
      <c r="S367">
        <f t="shared" si="106"/>
        <v>15</v>
      </c>
      <c r="T367">
        <f t="shared" si="107"/>
        <v>12</v>
      </c>
      <c r="U367">
        <f t="shared" si="95"/>
        <v>348</v>
      </c>
      <c r="V367">
        <f t="shared" si="96"/>
        <v>35.511395619511553</v>
      </c>
      <c r="Y367">
        <f t="shared" si="98"/>
        <v>98</v>
      </c>
      <c r="Z367">
        <f t="shared" si="97"/>
        <v>0</v>
      </c>
      <c r="AA367">
        <f t="shared" si="99"/>
        <v>0</v>
      </c>
      <c r="AB367">
        <f t="shared" si="100"/>
        <v>0</v>
      </c>
      <c r="AC367">
        <f t="shared" si="101"/>
        <v>0</v>
      </c>
      <c r="AD367">
        <f t="shared" si="102"/>
        <v>98</v>
      </c>
      <c r="AE367">
        <f t="shared" si="103"/>
        <v>0</v>
      </c>
      <c r="AF367">
        <f t="shared" si="104"/>
        <v>0</v>
      </c>
      <c r="AG367">
        <f t="shared" si="105"/>
        <v>0</v>
      </c>
    </row>
    <row r="368" spans="19:33" x14ac:dyDescent="0.35">
      <c r="S368">
        <f t="shared" si="106"/>
        <v>15</v>
      </c>
      <c r="T368">
        <f t="shared" si="107"/>
        <v>13</v>
      </c>
      <c r="U368">
        <f t="shared" si="95"/>
        <v>349</v>
      </c>
      <c r="V368">
        <f t="shared" si="96"/>
        <v>35.511395619511553</v>
      </c>
      <c r="Y368">
        <f t="shared" si="98"/>
        <v>98</v>
      </c>
      <c r="Z368">
        <f t="shared" si="97"/>
        <v>0</v>
      </c>
      <c r="AA368">
        <f t="shared" si="99"/>
        <v>0</v>
      </c>
      <c r="AB368">
        <f t="shared" si="100"/>
        <v>0</v>
      </c>
      <c r="AC368">
        <f t="shared" si="101"/>
        <v>0</v>
      </c>
      <c r="AD368">
        <f t="shared" si="102"/>
        <v>98</v>
      </c>
      <c r="AE368">
        <f t="shared" si="103"/>
        <v>0</v>
      </c>
      <c r="AF368">
        <f t="shared" si="104"/>
        <v>0</v>
      </c>
      <c r="AG368">
        <f t="shared" si="105"/>
        <v>0</v>
      </c>
    </row>
    <row r="369" spans="19:33" x14ac:dyDescent="0.35">
      <c r="S369">
        <f t="shared" si="106"/>
        <v>15</v>
      </c>
      <c r="T369">
        <f t="shared" si="107"/>
        <v>14</v>
      </c>
      <c r="U369">
        <f t="shared" si="95"/>
        <v>350</v>
      </c>
      <c r="V369">
        <f t="shared" si="96"/>
        <v>35.511395619511553</v>
      </c>
      <c r="Y369">
        <f t="shared" si="98"/>
        <v>98</v>
      </c>
      <c r="Z369">
        <f t="shared" si="97"/>
        <v>0</v>
      </c>
      <c r="AA369">
        <f t="shared" si="99"/>
        <v>0</v>
      </c>
      <c r="AB369">
        <f t="shared" si="100"/>
        <v>0</v>
      </c>
      <c r="AC369">
        <f t="shared" si="101"/>
        <v>0</v>
      </c>
      <c r="AD369">
        <f t="shared" si="102"/>
        <v>98</v>
      </c>
      <c r="AE369">
        <f t="shared" si="103"/>
        <v>0</v>
      </c>
      <c r="AF369">
        <f t="shared" si="104"/>
        <v>0</v>
      </c>
      <c r="AG369">
        <f t="shared" si="105"/>
        <v>0</v>
      </c>
    </row>
    <row r="370" spans="19:33" x14ac:dyDescent="0.35">
      <c r="S370">
        <f t="shared" si="106"/>
        <v>15</v>
      </c>
      <c r="T370">
        <f t="shared" si="107"/>
        <v>15</v>
      </c>
      <c r="U370">
        <f t="shared" si="95"/>
        <v>351</v>
      </c>
      <c r="V370">
        <f t="shared" si="96"/>
        <v>35.511395619511553</v>
      </c>
      <c r="Y370">
        <f t="shared" si="98"/>
        <v>98</v>
      </c>
      <c r="Z370">
        <f t="shared" si="97"/>
        <v>0</v>
      </c>
      <c r="AA370">
        <f t="shared" si="99"/>
        <v>0</v>
      </c>
      <c r="AB370">
        <f t="shared" si="100"/>
        <v>0</v>
      </c>
      <c r="AC370">
        <f t="shared" si="101"/>
        <v>0</v>
      </c>
      <c r="AD370">
        <f t="shared" si="102"/>
        <v>98</v>
      </c>
      <c r="AE370">
        <f t="shared" si="103"/>
        <v>0</v>
      </c>
      <c r="AF370">
        <f t="shared" si="104"/>
        <v>0</v>
      </c>
      <c r="AG370">
        <f t="shared" si="105"/>
        <v>0</v>
      </c>
    </row>
    <row r="371" spans="19:33" x14ac:dyDescent="0.35">
      <c r="S371">
        <f t="shared" si="106"/>
        <v>15</v>
      </c>
      <c r="T371">
        <f t="shared" si="107"/>
        <v>16</v>
      </c>
      <c r="U371">
        <f t="shared" si="95"/>
        <v>352</v>
      </c>
      <c r="V371">
        <f t="shared" si="96"/>
        <v>35.511395619511553</v>
      </c>
      <c r="Y371">
        <f t="shared" si="98"/>
        <v>98</v>
      </c>
      <c r="Z371">
        <f t="shared" si="97"/>
        <v>0</v>
      </c>
      <c r="AA371">
        <f t="shared" si="99"/>
        <v>0</v>
      </c>
      <c r="AB371">
        <f t="shared" si="100"/>
        <v>0</v>
      </c>
      <c r="AC371">
        <f t="shared" si="101"/>
        <v>0</v>
      </c>
      <c r="AD371">
        <f t="shared" si="102"/>
        <v>98</v>
      </c>
      <c r="AE371">
        <f t="shared" si="103"/>
        <v>0</v>
      </c>
      <c r="AF371">
        <f t="shared" si="104"/>
        <v>0</v>
      </c>
      <c r="AG371">
        <f t="shared" si="105"/>
        <v>0</v>
      </c>
    </row>
    <row r="372" spans="19:33" x14ac:dyDescent="0.35">
      <c r="S372">
        <f t="shared" si="106"/>
        <v>15</v>
      </c>
      <c r="T372">
        <f t="shared" si="107"/>
        <v>17</v>
      </c>
      <c r="U372">
        <f t="shared" ref="U372:U435" si="108">(S372-1)*24+T372</f>
        <v>353</v>
      </c>
      <c r="V372">
        <f t="shared" ref="V372:V435" si="109">V371</f>
        <v>35.511395619511553</v>
      </c>
      <c r="Y372">
        <f t="shared" si="98"/>
        <v>98</v>
      </c>
      <c r="Z372">
        <f t="shared" ref="Z372:Z435" si="110">(V373-V372)*43560/3600</f>
        <v>0</v>
      </c>
      <c r="AA372">
        <f t="shared" si="99"/>
        <v>0</v>
      </c>
      <c r="AB372">
        <f t="shared" si="100"/>
        <v>0</v>
      </c>
      <c r="AC372">
        <f t="shared" si="101"/>
        <v>0</v>
      </c>
      <c r="AD372">
        <f t="shared" si="102"/>
        <v>98</v>
      </c>
      <c r="AE372">
        <f t="shared" si="103"/>
        <v>0</v>
      </c>
      <c r="AF372">
        <f t="shared" si="104"/>
        <v>0</v>
      </c>
      <c r="AG372">
        <f t="shared" si="105"/>
        <v>0</v>
      </c>
    </row>
    <row r="373" spans="19:33" x14ac:dyDescent="0.35">
      <c r="S373">
        <f t="shared" si="106"/>
        <v>15</v>
      </c>
      <c r="T373">
        <f t="shared" si="107"/>
        <v>18</v>
      </c>
      <c r="U373">
        <f t="shared" si="108"/>
        <v>354</v>
      </c>
      <c r="V373">
        <f t="shared" si="109"/>
        <v>35.511395619511553</v>
      </c>
      <c r="Y373">
        <f t="shared" si="98"/>
        <v>98</v>
      </c>
      <c r="Z373">
        <f t="shared" si="110"/>
        <v>0</v>
      </c>
      <c r="AA373">
        <f t="shared" si="99"/>
        <v>0</v>
      </c>
      <c r="AB373">
        <f t="shared" si="100"/>
        <v>0</v>
      </c>
      <c r="AC373">
        <f t="shared" si="101"/>
        <v>0</v>
      </c>
      <c r="AD373">
        <f t="shared" si="102"/>
        <v>98</v>
      </c>
      <c r="AE373">
        <f t="shared" si="103"/>
        <v>0</v>
      </c>
      <c r="AF373">
        <f t="shared" si="104"/>
        <v>0</v>
      </c>
      <c r="AG373">
        <f t="shared" si="105"/>
        <v>0</v>
      </c>
    </row>
    <row r="374" spans="19:33" x14ac:dyDescent="0.35">
      <c r="S374">
        <f t="shared" si="106"/>
        <v>15</v>
      </c>
      <c r="T374">
        <f t="shared" si="107"/>
        <v>19</v>
      </c>
      <c r="U374">
        <f t="shared" si="108"/>
        <v>355</v>
      </c>
      <c r="V374">
        <f t="shared" si="109"/>
        <v>35.511395619511553</v>
      </c>
      <c r="Y374">
        <f t="shared" si="98"/>
        <v>98</v>
      </c>
      <c r="Z374">
        <f t="shared" si="110"/>
        <v>0</v>
      </c>
      <c r="AA374">
        <f t="shared" si="99"/>
        <v>0</v>
      </c>
      <c r="AB374">
        <f t="shared" si="100"/>
        <v>0</v>
      </c>
      <c r="AC374">
        <f t="shared" si="101"/>
        <v>0</v>
      </c>
      <c r="AD374">
        <f t="shared" si="102"/>
        <v>98</v>
      </c>
      <c r="AE374">
        <f t="shared" si="103"/>
        <v>0</v>
      </c>
      <c r="AF374">
        <f t="shared" si="104"/>
        <v>0</v>
      </c>
      <c r="AG374">
        <f t="shared" si="105"/>
        <v>0</v>
      </c>
    </row>
    <row r="375" spans="19:33" x14ac:dyDescent="0.35">
      <c r="S375">
        <f t="shared" si="106"/>
        <v>15</v>
      </c>
      <c r="T375">
        <f t="shared" si="107"/>
        <v>20</v>
      </c>
      <c r="U375">
        <f t="shared" si="108"/>
        <v>356</v>
      </c>
      <c r="V375">
        <f t="shared" si="109"/>
        <v>35.511395619511553</v>
      </c>
      <c r="Y375">
        <f t="shared" si="98"/>
        <v>98</v>
      </c>
      <c r="Z375">
        <f t="shared" si="110"/>
        <v>0</v>
      </c>
      <c r="AA375">
        <f t="shared" si="99"/>
        <v>0</v>
      </c>
      <c r="AB375">
        <f t="shared" si="100"/>
        <v>0</v>
      </c>
      <c r="AC375">
        <f t="shared" si="101"/>
        <v>0</v>
      </c>
      <c r="AD375">
        <f t="shared" si="102"/>
        <v>98</v>
      </c>
      <c r="AE375">
        <f t="shared" si="103"/>
        <v>0</v>
      </c>
      <c r="AF375">
        <f t="shared" si="104"/>
        <v>0</v>
      </c>
      <c r="AG375">
        <f t="shared" si="105"/>
        <v>0</v>
      </c>
    </row>
    <row r="376" spans="19:33" x14ac:dyDescent="0.35">
      <c r="S376">
        <f t="shared" si="106"/>
        <v>15</v>
      </c>
      <c r="T376">
        <f t="shared" si="107"/>
        <v>21</v>
      </c>
      <c r="U376">
        <f t="shared" si="108"/>
        <v>357</v>
      </c>
      <c r="V376">
        <f t="shared" si="109"/>
        <v>35.511395619511553</v>
      </c>
      <c r="Y376">
        <f t="shared" si="98"/>
        <v>98</v>
      </c>
      <c r="Z376">
        <f t="shared" si="110"/>
        <v>0</v>
      </c>
      <c r="AA376">
        <f t="shared" si="99"/>
        <v>0</v>
      </c>
      <c r="AB376">
        <f t="shared" si="100"/>
        <v>0</v>
      </c>
      <c r="AC376">
        <f t="shared" si="101"/>
        <v>0</v>
      </c>
      <c r="AD376">
        <f t="shared" si="102"/>
        <v>98</v>
      </c>
      <c r="AE376">
        <f t="shared" si="103"/>
        <v>0</v>
      </c>
      <c r="AF376">
        <f t="shared" si="104"/>
        <v>0</v>
      </c>
      <c r="AG376">
        <f t="shared" si="105"/>
        <v>0</v>
      </c>
    </row>
    <row r="377" spans="19:33" x14ac:dyDescent="0.35">
      <c r="S377">
        <f t="shared" si="106"/>
        <v>15</v>
      </c>
      <c r="T377">
        <f t="shared" si="107"/>
        <v>22</v>
      </c>
      <c r="U377">
        <f t="shared" si="108"/>
        <v>358</v>
      </c>
      <c r="V377">
        <f t="shared" si="109"/>
        <v>35.511395619511553</v>
      </c>
      <c r="Y377">
        <f t="shared" si="98"/>
        <v>98</v>
      </c>
      <c r="Z377">
        <f t="shared" si="110"/>
        <v>0</v>
      </c>
      <c r="AA377">
        <f t="shared" si="99"/>
        <v>0</v>
      </c>
      <c r="AB377">
        <f t="shared" si="100"/>
        <v>0</v>
      </c>
      <c r="AC377">
        <f t="shared" si="101"/>
        <v>0</v>
      </c>
      <c r="AD377">
        <f t="shared" si="102"/>
        <v>98</v>
      </c>
      <c r="AE377">
        <f t="shared" si="103"/>
        <v>0</v>
      </c>
      <c r="AF377">
        <f t="shared" si="104"/>
        <v>0</v>
      </c>
      <c r="AG377">
        <f t="shared" si="105"/>
        <v>0</v>
      </c>
    </row>
    <row r="378" spans="19:33" x14ac:dyDescent="0.35">
      <c r="S378">
        <f t="shared" si="106"/>
        <v>15</v>
      </c>
      <c r="T378">
        <f t="shared" si="107"/>
        <v>23</v>
      </c>
      <c r="U378">
        <f t="shared" si="108"/>
        <v>359</v>
      </c>
      <c r="V378">
        <f t="shared" si="109"/>
        <v>35.511395619511553</v>
      </c>
      <c r="Y378">
        <f t="shared" si="98"/>
        <v>98</v>
      </c>
      <c r="Z378">
        <f t="shared" si="110"/>
        <v>0</v>
      </c>
      <c r="AA378">
        <f t="shared" si="99"/>
        <v>0</v>
      </c>
      <c r="AB378">
        <f t="shared" si="100"/>
        <v>0</v>
      </c>
      <c r="AC378">
        <f t="shared" si="101"/>
        <v>0</v>
      </c>
      <c r="AD378">
        <f t="shared" si="102"/>
        <v>98</v>
      </c>
      <c r="AE378">
        <f t="shared" si="103"/>
        <v>0</v>
      </c>
      <c r="AF378">
        <f t="shared" si="104"/>
        <v>0</v>
      </c>
      <c r="AG378">
        <f t="shared" si="105"/>
        <v>0</v>
      </c>
    </row>
    <row r="379" spans="19:33" x14ac:dyDescent="0.35">
      <c r="S379">
        <f t="shared" si="106"/>
        <v>15</v>
      </c>
      <c r="T379">
        <f t="shared" si="107"/>
        <v>24</v>
      </c>
      <c r="U379">
        <f t="shared" si="108"/>
        <v>360</v>
      </c>
      <c r="V379">
        <f t="shared" si="109"/>
        <v>35.511395619511553</v>
      </c>
      <c r="Y379">
        <f t="shared" si="98"/>
        <v>98</v>
      </c>
      <c r="Z379">
        <f t="shared" si="110"/>
        <v>0</v>
      </c>
      <c r="AA379">
        <f t="shared" si="99"/>
        <v>0</v>
      </c>
      <c r="AB379">
        <f t="shared" si="100"/>
        <v>0</v>
      </c>
      <c r="AC379">
        <f t="shared" si="101"/>
        <v>0</v>
      </c>
      <c r="AD379">
        <f t="shared" si="102"/>
        <v>98</v>
      </c>
      <c r="AE379">
        <f t="shared" si="103"/>
        <v>0</v>
      </c>
      <c r="AF379">
        <f t="shared" si="104"/>
        <v>0</v>
      </c>
      <c r="AG379">
        <f t="shared" si="105"/>
        <v>0</v>
      </c>
    </row>
    <row r="380" spans="19:33" x14ac:dyDescent="0.35">
      <c r="S380">
        <f t="shared" si="106"/>
        <v>16</v>
      </c>
      <c r="T380">
        <f t="shared" si="107"/>
        <v>1</v>
      </c>
      <c r="U380">
        <f t="shared" si="108"/>
        <v>361</v>
      </c>
      <c r="V380">
        <f t="shared" si="109"/>
        <v>35.511395619511553</v>
      </c>
      <c r="Y380">
        <f t="shared" si="98"/>
        <v>98</v>
      </c>
      <c r="Z380">
        <f t="shared" si="110"/>
        <v>0</v>
      </c>
      <c r="AA380">
        <f t="shared" si="99"/>
        <v>0</v>
      </c>
      <c r="AB380">
        <f t="shared" si="100"/>
        <v>0</v>
      </c>
      <c r="AC380">
        <f t="shared" si="101"/>
        <v>0</v>
      </c>
      <c r="AD380">
        <f t="shared" si="102"/>
        <v>98</v>
      </c>
      <c r="AE380">
        <f t="shared" si="103"/>
        <v>0</v>
      </c>
      <c r="AF380">
        <f t="shared" si="104"/>
        <v>0</v>
      </c>
      <c r="AG380">
        <f t="shared" si="105"/>
        <v>0</v>
      </c>
    </row>
    <row r="381" spans="19:33" x14ac:dyDescent="0.35">
      <c r="S381">
        <f t="shared" si="106"/>
        <v>16</v>
      </c>
      <c r="T381">
        <f t="shared" si="107"/>
        <v>2</v>
      </c>
      <c r="U381">
        <f t="shared" si="108"/>
        <v>362</v>
      </c>
      <c r="V381">
        <f t="shared" si="109"/>
        <v>35.511395619511553</v>
      </c>
      <c r="Y381">
        <f t="shared" si="98"/>
        <v>98</v>
      </c>
      <c r="Z381">
        <f t="shared" si="110"/>
        <v>0</v>
      </c>
      <c r="AA381">
        <f t="shared" si="99"/>
        <v>0</v>
      </c>
      <c r="AB381">
        <f t="shared" si="100"/>
        <v>0</v>
      </c>
      <c r="AC381">
        <f t="shared" si="101"/>
        <v>0</v>
      </c>
      <c r="AD381">
        <f t="shared" si="102"/>
        <v>98</v>
      </c>
      <c r="AE381">
        <f t="shared" si="103"/>
        <v>0</v>
      </c>
      <c r="AF381">
        <f t="shared" si="104"/>
        <v>0</v>
      </c>
      <c r="AG381">
        <f t="shared" si="105"/>
        <v>0</v>
      </c>
    </row>
    <row r="382" spans="19:33" x14ac:dyDescent="0.35">
      <c r="S382">
        <f t="shared" si="106"/>
        <v>16</v>
      </c>
      <c r="T382">
        <f t="shared" si="107"/>
        <v>3</v>
      </c>
      <c r="U382">
        <f t="shared" si="108"/>
        <v>363</v>
      </c>
      <c r="V382">
        <f t="shared" si="109"/>
        <v>35.511395619511553</v>
      </c>
      <c r="Y382">
        <f t="shared" si="98"/>
        <v>98</v>
      </c>
      <c r="Z382">
        <f t="shared" si="110"/>
        <v>0</v>
      </c>
      <c r="AA382">
        <f t="shared" si="99"/>
        <v>0</v>
      </c>
      <c r="AB382">
        <f t="shared" si="100"/>
        <v>0</v>
      </c>
      <c r="AC382">
        <f t="shared" si="101"/>
        <v>0</v>
      </c>
      <c r="AD382">
        <f t="shared" si="102"/>
        <v>98</v>
      </c>
      <c r="AE382">
        <f t="shared" si="103"/>
        <v>0</v>
      </c>
      <c r="AF382">
        <f t="shared" si="104"/>
        <v>0</v>
      </c>
      <c r="AG382">
        <f t="shared" si="105"/>
        <v>0</v>
      </c>
    </row>
    <row r="383" spans="19:33" x14ac:dyDescent="0.35">
      <c r="S383">
        <f t="shared" si="106"/>
        <v>16</v>
      </c>
      <c r="T383">
        <f t="shared" si="107"/>
        <v>4</v>
      </c>
      <c r="U383">
        <f t="shared" si="108"/>
        <v>364</v>
      </c>
      <c r="V383">
        <f t="shared" si="109"/>
        <v>35.511395619511553</v>
      </c>
      <c r="Y383">
        <f t="shared" si="98"/>
        <v>98</v>
      </c>
      <c r="Z383">
        <f t="shared" si="110"/>
        <v>0</v>
      </c>
      <c r="AA383">
        <f t="shared" si="99"/>
        <v>0</v>
      </c>
      <c r="AB383">
        <f t="shared" si="100"/>
        <v>0</v>
      </c>
      <c r="AC383">
        <f t="shared" si="101"/>
        <v>0</v>
      </c>
      <c r="AD383">
        <f t="shared" si="102"/>
        <v>98</v>
      </c>
      <c r="AE383">
        <f t="shared" si="103"/>
        <v>0</v>
      </c>
      <c r="AF383">
        <f t="shared" si="104"/>
        <v>0</v>
      </c>
      <c r="AG383">
        <f t="shared" si="105"/>
        <v>0</v>
      </c>
    </row>
    <row r="384" spans="19:33" x14ac:dyDescent="0.35">
      <c r="S384">
        <f t="shared" si="106"/>
        <v>16</v>
      </c>
      <c r="T384">
        <f t="shared" si="107"/>
        <v>5</v>
      </c>
      <c r="U384">
        <f t="shared" si="108"/>
        <v>365</v>
      </c>
      <c r="V384">
        <f t="shared" si="109"/>
        <v>35.511395619511553</v>
      </c>
      <c r="Y384">
        <f t="shared" si="98"/>
        <v>98</v>
      </c>
      <c r="Z384">
        <f t="shared" si="110"/>
        <v>0</v>
      </c>
      <c r="AA384">
        <f t="shared" si="99"/>
        <v>0</v>
      </c>
      <c r="AB384">
        <f t="shared" si="100"/>
        <v>0</v>
      </c>
      <c r="AC384">
        <f t="shared" si="101"/>
        <v>0</v>
      </c>
      <c r="AD384">
        <f t="shared" si="102"/>
        <v>98</v>
      </c>
      <c r="AE384">
        <f t="shared" si="103"/>
        <v>0</v>
      </c>
      <c r="AF384">
        <f t="shared" si="104"/>
        <v>0</v>
      </c>
      <c r="AG384">
        <f t="shared" si="105"/>
        <v>0</v>
      </c>
    </row>
    <row r="385" spans="19:33" x14ac:dyDescent="0.35">
      <c r="S385">
        <f t="shared" si="106"/>
        <v>16</v>
      </c>
      <c r="T385">
        <f t="shared" si="107"/>
        <v>6</v>
      </c>
      <c r="U385">
        <f t="shared" si="108"/>
        <v>366</v>
      </c>
      <c r="V385">
        <f t="shared" si="109"/>
        <v>35.511395619511553</v>
      </c>
      <c r="Y385">
        <f t="shared" si="98"/>
        <v>98</v>
      </c>
      <c r="Z385">
        <f t="shared" si="110"/>
        <v>0</v>
      </c>
      <c r="AA385">
        <f t="shared" si="99"/>
        <v>0</v>
      </c>
      <c r="AB385">
        <f t="shared" si="100"/>
        <v>0</v>
      </c>
      <c r="AC385">
        <f t="shared" si="101"/>
        <v>0</v>
      </c>
      <c r="AD385">
        <f t="shared" si="102"/>
        <v>98</v>
      </c>
      <c r="AE385">
        <f t="shared" si="103"/>
        <v>0</v>
      </c>
      <c r="AF385">
        <f t="shared" si="104"/>
        <v>0</v>
      </c>
      <c r="AG385">
        <f t="shared" si="105"/>
        <v>0</v>
      </c>
    </row>
    <row r="386" spans="19:33" x14ac:dyDescent="0.35">
      <c r="S386">
        <f t="shared" si="106"/>
        <v>16</v>
      </c>
      <c r="T386">
        <f t="shared" si="107"/>
        <v>7</v>
      </c>
      <c r="U386">
        <f t="shared" si="108"/>
        <v>367</v>
      </c>
      <c r="V386">
        <f t="shared" si="109"/>
        <v>35.511395619511553</v>
      </c>
      <c r="Y386">
        <f t="shared" si="98"/>
        <v>98</v>
      </c>
      <c r="Z386">
        <f t="shared" si="110"/>
        <v>0</v>
      </c>
      <c r="AA386">
        <f t="shared" si="99"/>
        <v>0</v>
      </c>
      <c r="AB386">
        <f t="shared" si="100"/>
        <v>0</v>
      </c>
      <c r="AC386">
        <f t="shared" si="101"/>
        <v>0</v>
      </c>
      <c r="AD386">
        <f t="shared" si="102"/>
        <v>98</v>
      </c>
      <c r="AE386">
        <f t="shared" si="103"/>
        <v>0</v>
      </c>
      <c r="AF386">
        <f t="shared" si="104"/>
        <v>0</v>
      </c>
      <c r="AG386">
        <f t="shared" si="105"/>
        <v>0</v>
      </c>
    </row>
    <row r="387" spans="19:33" x14ac:dyDescent="0.35">
      <c r="S387">
        <f t="shared" si="106"/>
        <v>16</v>
      </c>
      <c r="T387">
        <f t="shared" si="107"/>
        <v>8</v>
      </c>
      <c r="U387">
        <f t="shared" si="108"/>
        <v>368</v>
      </c>
      <c r="V387">
        <f t="shared" si="109"/>
        <v>35.511395619511553</v>
      </c>
      <c r="Y387">
        <f t="shared" si="98"/>
        <v>98</v>
      </c>
      <c r="Z387">
        <f t="shared" si="110"/>
        <v>0</v>
      </c>
      <c r="AA387">
        <f t="shared" si="99"/>
        <v>0</v>
      </c>
      <c r="AB387">
        <f t="shared" si="100"/>
        <v>0</v>
      </c>
      <c r="AC387">
        <f t="shared" si="101"/>
        <v>0</v>
      </c>
      <c r="AD387">
        <f t="shared" si="102"/>
        <v>98</v>
      </c>
      <c r="AE387">
        <f t="shared" si="103"/>
        <v>0</v>
      </c>
      <c r="AF387">
        <f t="shared" si="104"/>
        <v>0</v>
      </c>
      <c r="AG387">
        <f t="shared" si="105"/>
        <v>0</v>
      </c>
    </row>
    <row r="388" spans="19:33" x14ac:dyDescent="0.35">
      <c r="S388">
        <f t="shared" si="106"/>
        <v>16</v>
      </c>
      <c r="T388">
        <f t="shared" si="107"/>
        <v>9</v>
      </c>
      <c r="U388">
        <f t="shared" si="108"/>
        <v>369</v>
      </c>
      <c r="V388">
        <f t="shared" si="109"/>
        <v>35.511395619511553</v>
      </c>
      <c r="Y388">
        <f t="shared" si="98"/>
        <v>98</v>
      </c>
      <c r="Z388">
        <f t="shared" si="110"/>
        <v>0</v>
      </c>
      <c r="AA388">
        <f t="shared" si="99"/>
        <v>0</v>
      </c>
      <c r="AB388">
        <f t="shared" si="100"/>
        <v>0</v>
      </c>
      <c r="AC388">
        <f t="shared" si="101"/>
        <v>0</v>
      </c>
      <c r="AD388">
        <f t="shared" si="102"/>
        <v>98</v>
      </c>
      <c r="AE388">
        <f t="shared" si="103"/>
        <v>0</v>
      </c>
      <c r="AF388">
        <f t="shared" si="104"/>
        <v>0</v>
      </c>
      <c r="AG388">
        <f t="shared" si="105"/>
        <v>0</v>
      </c>
    </row>
    <row r="389" spans="19:33" x14ac:dyDescent="0.35">
      <c r="S389">
        <f t="shared" si="106"/>
        <v>16</v>
      </c>
      <c r="T389">
        <f t="shared" si="107"/>
        <v>10</v>
      </c>
      <c r="U389">
        <f t="shared" si="108"/>
        <v>370</v>
      </c>
      <c r="V389">
        <f t="shared" si="109"/>
        <v>35.511395619511553</v>
      </c>
      <c r="Y389">
        <f t="shared" si="98"/>
        <v>98</v>
      </c>
      <c r="Z389">
        <f t="shared" si="110"/>
        <v>0</v>
      </c>
      <c r="AA389">
        <f t="shared" si="99"/>
        <v>0</v>
      </c>
      <c r="AB389">
        <f t="shared" si="100"/>
        <v>0</v>
      </c>
      <c r="AC389">
        <f t="shared" si="101"/>
        <v>0</v>
      </c>
      <c r="AD389">
        <f t="shared" si="102"/>
        <v>98</v>
      </c>
      <c r="AE389">
        <f t="shared" si="103"/>
        <v>0</v>
      </c>
      <c r="AF389">
        <f t="shared" si="104"/>
        <v>0</v>
      </c>
      <c r="AG389">
        <f t="shared" si="105"/>
        <v>0</v>
      </c>
    </row>
    <row r="390" spans="19:33" x14ac:dyDescent="0.35">
      <c r="S390">
        <f t="shared" si="106"/>
        <v>16</v>
      </c>
      <c r="T390">
        <f t="shared" si="107"/>
        <v>11</v>
      </c>
      <c r="U390">
        <f t="shared" si="108"/>
        <v>371</v>
      </c>
      <c r="V390">
        <f t="shared" si="109"/>
        <v>35.511395619511553</v>
      </c>
      <c r="Y390">
        <f t="shared" ref="Y390:Y453" si="111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98</v>
      </c>
      <c r="Z390">
        <f t="shared" si="110"/>
        <v>0</v>
      </c>
      <c r="AA390">
        <f t="shared" si="99"/>
        <v>0</v>
      </c>
      <c r="AB390">
        <f t="shared" si="100"/>
        <v>0</v>
      </c>
      <c r="AC390">
        <f t="shared" si="101"/>
        <v>0</v>
      </c>
      <c r="AD390">
        <f t="shared" si="102"/>
        <v>98</v>
      </c>
      <c r="AE390">
        <f t="shared" si="103"/>
        <v>0</v>
      </c>
      <c r="AF390">
        <f t="shared" si="104"/>
        <v>0</v>
      </c>
      <c r="AG390">
        <f t="shared" si="105"/>
        <v>0</v>
      </c>
    </row>
    <row r="391" spans="19:33" x14ac:dyDescent="0.35">
      <c r="S391">
        <f t="shared" si="106"/>
        <v>16</v>
      </c>
      <c r="T391">
        <f t="shared" si="107"/>
        <v>12</v>
      </c>
      <c r="U391">
        <f t="shared" si="108"/>
        <v>372</v>
      </c>
      <c r="V391">
        <f t="shared" si="109"/>
        <v>35.511395619511553</v>
      </c>
      <c r="Y391">
        <f t="shared" si="111"/>
        <v>98</v>
      </c>
      <c r="Z391">
        <f t="shared" si="110"/>
        <v>0</v>
      </c>
      <c r="AA391">
        <f t="shared" si="99"/>
        <v>0</v>
      </c>
      <c r="AB391">
        <f t="shared" si="100"/>
        <v>0</v>
      </c>
      <c r="AC391">
        <f t="shared" si="101"/>
        <v>0</v>
      </c>
      <c r="AD391">
        <f t="shared" si="102"/>
        <v>98</v>
      </c>
      <c r="AE391">
        <f t="shared" si="103"/>
        <v>0</v>
      </c>
      <c r="AF391">
        <f t="shared" si="104"/>
        <v>0</v>
      </c>
      <c r="AG391">
        <f t="shared" si="105"/>
        <v>0</v>
      </c>
    </row>
    <row r="392" spans="19:33" x14ac:dyDescent="0.35">
      <c r="S392">
        <f t="shared" si="106"/>
        <v>16</v>
      </c>
      <c r="T392">
        <f t="shared" si="107"/>
        <v>13</v>
      </c>
      <c r="U392">
        <f t="shared" si="108"/>
        <v>373</v>
      </c>
      <c r="V392">
        <f t="shared" si="109"/>
        <v>35.511395619511553</v>
      </c>
      <c r="Y392">
        <f t="shared" si="111"/>
        <v>98</v>
      </c>
      <c r="Z392">
        <f t="shared" si="110"/>
        <v>0</v>
      </c>
      <c r="AA392">
        <f t="shared" si="99"/>
        <v>0</v>
      </c>
      <c r="AB392">
        <f t="shared" si="100"/>
        <v>0</v>
      </c>
      <c r="AC392">
        <f t="shared" si="101"/>
        <v>0</v>
      </c>
      <c r="AD392">
        <f t="shared" si="102"/>
        <v>98</v>
      </c>
      <c r="AE392">
        <f t="shared" si="103"/>
        <v>0</v>
      </c>
      <c r="AF392">
        <f t="shared" si="104"/>
        <v>0</v>
      </c>
      <c r="AG392">
        <f t="shared" si="105"/>
        <v>0</v>
      </c>
    </row>
    <row r="393" spans="19:33" x14ac:dyDescent="0.35">
      <c r="S393">
        <f t="shared" si="106"/>
        <v>16</v>
      </c>
      <c r="T393">
        <f t="shared" si="107"/>
        <v>14</v>
      </c>
      <c r="U393">
        <f t="shared" si="108"/>
        <v>374</v>
      </c>
      <c r="V393">
        <f t="shared" si="109"/>
        <v>35.511395619511553</v>
      </c>
      <c r="Y393">
        <f t="shared" si="111"/>
        <v>98</v>
      </c>
      <c r="Z393">
        <f t="shared" si="110"/>
        <v>0</v>
      </c>
      <c r="AA393">
        <f t="shared" si="99"/>
        <v>0</v>
      </c>
      <c r="AB393">
        <f t="shared" si="100"/>
        <v>0</v>
      </c>
      <c r="AC393">
        <f t="shared" si="101"/>
        <v>0</v>
      </c>
      <c r="AD393">
        <f t="shared" si="102"/>
        <v>98</v>
      </c>
      <c r="AE393">
        <f t="shared" si="103"/>
        <v>0</v>
      </c>
      <c r="AF393">
        <f t="shared" si="104"/>
        <v>0</v>
      </c>
      <c r="AG393">
        <f t="shared" si="105"/>
        <v>0</v>
      </c>
    </row>
    <row r="394" spans="19:33" x14ac:dyDescent="0.35">
      <c r="S394">
        <f t="shared" si="106"/>
        <v>16</v>
      </c>
      <c r="T394">
        <f t="shared" si="107"/>
        <v>15</v>
      </c>
      <c r="U394">
        <f t="shared" si="108"/>
        <v>375</v>
      </c>
      <c r="V394">
        <f t="shared" si="109"/>
        <v>35.511395619511553</v>
      </c>
      <c r="Y394">
        <f t="shared" si="111"/>
        <v>98</v>
      </c>
      <c r="Z394">
        <f t="shared" si="110"/>
        <v>0</v>
      </c>
      <c r="AA394">
        <f t="shared" si="99"/>
        <v>0</v>
      </c>
      <c r="AB394">
        <f t="shared" si="100"/>
        <v>0</v>
      </c>
      <c r="AC394">
        <f t="shared" si="101"/>
        <v>0</v>
      </c>
      <c r="AD394">
        <f t="shared" si="102"/>
        <v>98</v>
      </c>
      <c r="AE394">
        <f t="shared" si="103"/>
        <v>0</v>
      </c>
      <c r="AF394">
        <f t="shared" si="104"/>
        <v>0</v>
      </c>
      <c r="AG394">
        <f t="shared" si="105"/>
        <v>0</v>
      </c>
    </row>
    <row r="395" spans="19:33" x14ac:dyDescent="0.35">
      <c r="S395">
        <f t="shared" si="106"/>
        <v>16</v>
      </c>
      <c r="T395">
        <f t="shared" si="107"/>
        <v>16</v>
      </c>
      <c r="U395">
        <f t="shared" si="108"/>
        <v>376</v>
      </c>
      <c r="V395">
        <f t="shared" si="109"/>
        <v>35.511395619511553</v>
      </c>
      <c r="Y395">
        <f t="shared" si="111"/>
        <v>98</v>
      </c>
      <c r="Z395">
        <f t="shared" si="110"/>
        <v>0</v>
      </c>
      <c r="AA395">
        <f t="shared" si="99"/>
        <v>0</v>
      </c>
      <c r="AB395">
        <f t="shared" si="100"/>
        <v>0</v>
      </c>
      <c r="AC395">
        <f t="shared" si="101"/>
        <v>0</v>
      </c>
      <c r="AD395">
        <f t="shared" si="102"/>
        <v>98</v>
      </c>
      <c r="AE395">
        <f t="shared" si="103"/>
        <v>0</v>
      </c>
      <c r="AF395">
        <f t="shared" si="104"/>
        <v>0</v>
      </c>
      <c r="AG395">
        <f t="shared" si="105"/>
        <v>0</v>
      </c>
    </row>
    <row r="396" spans="19:33" x14ac:dyDescent="0.35">
      <c r="S396">
        <f t="shared" si="106"/>
        <v>16</v>
      </c>
      <c r="T396">
        <f t="shared" si="107"/>
        <v>17</v>
      </c>
      <c r="U396">
        <f t="shared" si="108"/>
        <v>377</v>
      </c>
      <c r="V396">
        <f t="shared" si="109"/>
        <v>35.511395619511553</v>
      </c>
      <c r="Y396">
        <f t="shared" si="111"/>
        <v>98</v>
      </c>
      <c r="Z396">
        <f t="shared" si="110"/>
        <v>0</v>
      </c>
      <c r="AA396">
        <f t="shared" si="99"/>
        <v>0</v>
      </c>
      <c r="AB396">
        <f t="shared" si="100"/>
        <v>0</v>
      </c>
      <c r="AC396">
        <f t="shared" si="101"/>
        <v>0</v>
      </c>
      <c r="AD396">
        <f t="shared" si="102"/>
        <v>98</v>
      </c>
      <c r="AE396">
        <f t="shared" si="103"/>
        <v>0</v>
      </c>
      <c r="AF396">
        <f t="shared" si="104"/>
        <v>0</v>
      </c>
      <c r="AG396">
        <f t="shared" si="105"/>
        <v>0</v>
      </c>
    </row>
    <row r="397" spans="19:33" x14ac:dyDescent="0.35">
      <c r="S397">
        <f t="shared" si="106"/>
        <v>16</v>
      </c>
      <c r="T397">
        <f t="shared" si="107"/>
        <v>18</v>
      </c>
      <c r="U397">
        <f t="shared" si="108"/>
        <v>378</v>
      </c>
      <c r="V397">
        <f t="shared" si="109"/>
        <v>35.511395619511553</v>
      </c>
      <c r="Y397">
        <f t="shared" si="111"/>
        <v>98</v>
      </c>
      <c r="Z397">
        <f t="shared" si="110"/>
        <v>0</v>
      </c>
      <c r="AA397">
        <f t="shared" si="99"/>
        <v>0</v>
      </c>
      <c r="AB397">
        <f t="shared" si="100"/>
        <v>0</v>
      </c>
      <c r="AC397">
        <f t="shared" si="101"/>
        <v>0</v>
      </c>
      <c r="AD397">
        <f t="shared" si="102"/>
        <v>98</v>
      </c>
      <c r="AE397">
        <f t="shared" si="103"/>
        <v>0</v>
      </c>
      <c r="AF397">
        <f t="shared" si="104"/>
        <v>0</v>
      </c>
      <c r="AG397">
        <f t="shared" si="105"/>
        <v>0</v>
      </c>
    </row>
    <row r="398" spans="19:33" x14ac:dyDescent="0.35">
      <c r="S398">
        <f t="shared" si="106"/>
        <v>16</v>
      </c>
      <c r="T398">
        <f t="shared" si="107"/>
        <v>19</v>
      </c>
      <c r="U398">
        <f t="shared" si="108"/>
        <v>379</v>
      </c>
      <c r="V398">
        <f t="shared" si="109"/>
        <v>35.511395619511553</v>
      </c>
      <c r="Y398">
        <f t="shared" si="111"/>
        <v>98</v>
      </c>
      <c r="Z398">
        <f t="shared" si="110"/>
        <v>0</v>
      </c>
      <c r="AA398">
        <f t="shared" si="99"/>
        <v>0</v>
      </c>
      <c r="AB398">
        <f t="shared" si="100"/>
        <v>0</v>
      </c>
      <c r="AC398">
        <f t="shared" si="101"/>
        <v>0</v>
      </c>
      <c r="AD398">
        <f t="shared" si="102"/>
        <v>98</v>
      </c>
      <c r="AE398">
        <f t="shared" si="103"/>
        <v>0</v>
      </c>
      <c r="AF398">
        <f t="shared" si="104"/>
        <v>0</v>
      </c>
      <c r="AG398">
        <f t="shared" si="105"/>
        <v>0</v>
      </c>
    </row>
    <row r="399" spans="19:33" x14ac:dyDescent="0.35">
      <c r="S399">
        <f t="shared" si="106"/>
        <v>16</v>
      </c>
      <c r="T399">
        <f t="shared" si="107"/>
        <v>20</v>
      </c>
      <c r="U399">
        <f t="shared" si="108"/>
        <v>380</v>
      </c>
      <c r="V399">
        <f t="shared" si="109"/>
        <v>35.511395619511553</v>
      </c>
      <c r="Y399">
        <f t="shared" si="111"/>
        <v>98</v>
      </c>
      <c r="Z399">
        <f t="shared" si="110"/>
        <v>0</v>
      </c>
      <c r="AA399">
        <f t="shared" si="99"/>
        <v>0</v>
      </c>
      <c r="AB399">
        <f t="shared" si="100"/>
        <v>0</v>
      </c>
      <c r="AC399">
        <f t="shared" si="101"/>
        <v>0</v>
      </c>
      <c r="AD399">
        <f t="shared" si="102"/>
        <v>98</v>
      </c>
      <c r="AE399">
        <f t="shared" si="103"/>
        <v>0</v>
      </c>
      <c r="AF399">
        <f t="shared" si="104"/>
        <v>0</v>
      </c>
      <c r="AG399">
        <f t="shared" si="105"/>
        <v>0</v>
      </c>
    </row>
    <row r="400" spans="19:33" x14ac:dyDescent="0.35">
      <c r="S400">
        <f t="shared" si="106"/>
        <v>16</v>
      </c>
      <c r="T400">
        <f t="shared" si="107"/>
        <v>21</v>
      </c>
      <c r="U400">
        <f t="shared" si="108"/>
        <v>381</v>
      </c>
      <c r="V400">
        <f t="shared" si="109"/>
        <v>35.511395619511553</v>
      </c>
      <c r="Y400">
        <f t="shared" si="111"/>
        <v>98</v>
      </c>
      <c r="Z400">
        <f t="shared" si="110"/>
        <v>0</v>
      </c>
      <c r="AA400">
        <f t="shared" si="99"/>
        <v>0</v>
      </c>
      <c r="AB400">
        <f t="shared" si="100"/>
        <v>0</v>
      </c>
      <c r="AC400">
        <f t="shared" si="101"/>
        <v>0</v>
      </c>
      <c r="AD400">
        <f t="shared" si="102"/>
        <v>98</v>
      </c>
      <c r="AE400">
        <f t="shared" si="103"/>
        <v>0</v>
      </c>
      <c r="AF400">
        <f t="shared" si="104"/>
        <v>0</v>
      </c>
      <c r="AG400">
        <f t="shared" si="105"/>
        <v>0</v>
      </c>
    </row>
    <row r="401" spans="19:33" x14ac:dyDescent="0.35">
      <c r="S401">
        <f t="shared" si="106"/>
        <v>16</v>
      </c>
      <c r="T401">
        <f t="shared" si="107"/>
        <v>22</v>
      </c>
      <c r="U401">
        <f t="shared" si="108"/>
        <v>382</v>
      </c>
      <c r="V401">
        <f t="shared" si="109"/>
        <v>35.511395619511553</v>
      </c>
      <c r="Y401">
        <f t="shared" si="111"/>
        <v>98</v>
      </c>
      <c r="Z401">
        <f t="shared" si="110"/>
        <v>0</v>
      </c>
      <c r="AA401">
        <f t="shared" si="99"/>
        <v>0</v>
      </c>
      <c r="AB401">
        <f t="shared" si="100"/>
        <v>0</v>
      </c>
      <c r="AC401">
        <f t="shared" si="101"/>
        <v>0</v>
      </c>
      <c r="AD401">
        <f t="shared" si="102"/>
        <v>98</v>
      </c>
      <c r="AE401">
        <f t="shared" si="103"/>
        <v>0</v>
      </c>
      <c r="AF401">
        <f t="shared" si="104"/>
        <v>0</v>
      </c>
      <c r="AG401">
        <f t="shared" si="105"/>
        <v>0</v>
      </c>
    </row>
    <row r="402" spans="19:33" x14ac:dyDescent="0.35">
      <c r="S402">
        <f t="shared" si="106"/>
        <v>16</v>
      </c>
      <c r="T402">
        <f t="shared" si="107"/>
        <v>23</v>
      </c>
      <c r="U402">
        <f t="shared" si="108"/>
        <v>383</v>
      </c>
      <c r="V402">
        <f t="shared" si="109"/>
        <v>35.511395619511553</v>
      </c>
      <c r="Y402">
        <f t="shared" si="111"/>
        <v>98</v>
      </c>
      <c r="Z402">
        <f t="shared" si="110"/>
        <v>0</v>
      </c>
      <c r="AA402">
        <f t="shared" si="99"/>
        <v>0</v>
      </c>
      <c r="AB402">
        <f t="shared" si="100"/>
        <v>0</v>
      </c>
      <c r="AC402">
        <f t="shared" si="101"/>
        <v>0</v>
      </c>
      <c r="AD402">
        <f t="shared" si="102"/>
        <v>98</v>
      </c>
      <c r="AE402">
        <f t="shared" si="103"/>
        <v>0</v>
      </c>
      <c r="AF402">
        <f t="shared" si="104"/>
        <v>0</v>
      </c>
      <c r="AG402">
        <f t="shared" si="105"/>
        <v>0</v>
      </c>
    </row>
    <row r="403" spans="19:33" x14ac:dyDescent="0.35">
      <c r="S403">
        <f t="shared" si="106"/>
        <v>16</v>
      </c>
      <c r="T403">
        <f t="shared" si="107"/>
        <v>24</v>
      </c>
      <c r="U403">
        <f t="shared" si="108"/>
        <v>384</v>
      </c>
      <c r="V403">
        <f t="shared" si="109"/>
        <v>35.511395619511553</v>
      </c>
      <c r="Y403">
        <f t="shared" si="111"/>
        <v>98</v>
      </c>
      <c r="Z403">
        <f t="shared" si="110"/>
        <v>0</v>
      </c>
      <c r="AA403">
        <f t="shared" si="99"/>
        <v>0</v>
      </c>
      <c r="AB403">
        <f t="shared" si="100"/>
        <v>0</v>
      </c>
      <c r="AC403">
        <f t="shared" si="101"/>
        <v>0</v>
      </c>
      <c r="AD403">
        <f t="shared" si="102"/>
        <v>98</v>
      </c>
      <c r="AE403">
        <f t="shared" si="103"/>
        <v>0</v>
      </c>
      <c r="AF403">
        <f t="shared" si="104"/>
        <v>0</v>
      </c>
      <c r="AG403">
        <f t="shared" si="105"/>
        <v>0</v>
      </c>
    </row>
    <row r="404" spans="19:33" x14ac:dyDescent="0.35">
      <c r="S404">
        <f t="shared" si="106"/>
        <v>17</v>
      </c>
      <c r="T404">
        <f t="shared" si="107"/>
        <v>1</v>
      </c>
      <c r="U404">
        <f t="shared" si="108"/>
        <v>385</v>
      </c>
      <c r="V404">
        <f t="shared" si="109"/>
        <v>35.511395619511553</v>
      </c>
      <c r="Y404">
        <f t="shared" si="111"/>
        <v>98</v>
      </c>
      <c r="Z404">
        <f t="shared" si="110"/>
        <v>0</v>
      </c>
      <c r="AA404">
        <f t="shared" si="99"/>
        <v>0</v>
      </c>
      <c r="AB404">
        <f t="shared" si="100"/>
        <v>0</v>
      </c>
      <c r="AC404">
        <f t="shared" si="101"/>
        <v>0</v>
      </c>
      <c r="AD404">
        <f t="shared" si="102"/>
        <v>98</v>
      </c>
      <c r="AE404">
        <f t="shared" si="103"/>
        <v>0</v>
      </c>
      <c r="AF404">
        <f t="shared" si="104"/>
        <v>0</v>
      </c>
      <c r="AG404">
        <f t="shared" si="105"/>
        <v>0</v>
      </c>
    </row>
    <row r="405" spans="19:33" x14ac:dyDescent="0.35">
      <c r="S405">
        <f t="shared" si="106"/>
        <v>17</v>
      </c>
      <c r="T405">
        <f t="shared" si="107"/>
        <v>2</v>
      </c>
      <c r="U405">
        <f t="shared" si="108"/>
        <v>386</v>
      </c>
      <c r="V405">
        <f t="shared" si="109"/>
        <v>35.511395619511553</v>
      </c>
      <c r="Y405">
        <f t="shared" si="111"/>
        <v>98</v>
      </c>
      <c r="Z405">
        <f t="shared" si="110"/>
        <v>0</v>
      </c>
      <c r="AA405">
        <f t="shared" ref="AA405:AA468" si="112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0</v>
      </c>
      <c r="AB405">
        <f t="shared" ref="AB405:AB468" si="113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4">MAX(0,AB405+(Z405-AA405)*1800)</f>
        <v>0</v>
      </c>
      <c r="AD405">
        <f t="shared" ref="AD405:AD468" si="115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98</v>
      </c>
      <c r="AE405">
        <f t="shared" ref="AE405:AE468" si="116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0</v>
      </c>
      <c r="AF405">
        <f t="shared" ref="AF405:AF468" si="117">MAX(0,AB405+(Z405-AE405)*3600)</f>
        <v>0</v>
      </c>
      <c r="AG405">
        <f t="shared" ref="AG405:AG468" si="118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35">
      <c r="S406">
        <f t="shared" si="106"/>
        <v>17</v>
      </c>
      <c r="T406">
        <f t="shared" si="107"/>
        <v>3</v>
      </c>
      <c r="U406">
        <f t="shared" si="108"/>
        <v>387</v>
      </c>
      <c r="V406">
        <f t="shared" si="109"/>
        <v>35.511395619511553</v>
      </c>
      <c r="Y406">
        <f t="shared" si="111"/>
        <v>98</v>
      </c>
      <c r="Z406">
        <f t="shared" si="110"/>
        <v>0</v>
      </c>
      <c r="AA406">
        <f t="shared" si="112"/>
        <v>0</v>
      </c>
      <c r="AB406">
        <f t="shared" si="113"/>
        <v>0</v>
      </c>
      <c r="AC406">
        <f t="shared" si="114"/>
        <v>0</v>
      </c>
      <c r="AD406">
        <f t="shared" si="115"/>
        <v>98</v>
      </c>
      <c r="AE406">
        <f t="shared" si="116"/>
        <v>0</v>
      </c>
      <c r="AF406">
        <f t="shared" si="117"/>
        <v>0</v>
      </c>
      <c r="AG406">
        <f t="shared" si="118"/>
        <v>0</v>
      </c>
    </row>
    <row r="407" spans="19:33" x14ac:dyDescent="0.35">
      <c r="S407">
        <f t="shared" si="106"/>
        <v>17</v>
      </c>
      <c r="T407">
        <f t="shared" si="107"/>
        <v>4</v>
      </c>
      <c r="U407">
        <f t="shared" si="108"/>
        <v>388</v>
      </c>
      <c r="V407">
        <f t="shared" si="109"/>
        <v>35.511395619511553</v>
      </c>
      <c r="Y407">
        <f t="shared" si="111"/>
        <v>98</v>
      </c>
      <c r="Z407">
        <f t="shared" si="110"/>
        <v>0</v>
      </c>
      <c r="AA407">
        <f t="shared" si="112"/>
        <v>0</v>
      </c>
      <c r="AB407">
        <f t="shared" si="113"/>
        <v>0</v>
      </c>
      <c r="AC407">
        <f t="shared" si="114"/>
        <v>0</v>
      </c>
      <c r="AD407">
        <f t="shared" si="115"/>
        <v>98</v>
      </c>
      <c r="AE407">
        <f t="shared" si="116"/>
        <v>0</v>
      </c>
      <c r="AF407">
        <f t="shared" si="117"/>
        <v>0</v>
      </c>
      <c r="AG407">
        <f t="shared" si="118"/>
        <v>0</v>
      </c>
    </row>
    <row r="408" spans="19:33" x14ac:dyDescent="0.35">
      <c r="S408">
        <f t="shared" si="106"/>
        <v>17</v>
      </c>
      <c r="T408">
        <f t="shared" si="107"/>
        <v>5</v>
      </c>
      <c r="U408">
        <f t="shared" si="108"/>
        <v>389</v>
      </c>
      <c r="V408">
        <f t="shared" si="109"/>
        <v>35.511395619511553</v>
      </c>
      <c r="Y408">
        <f t="shared" si="111"/>
        <v>98</v>
      </c>
      <c r="Z408">
        <f t="shared" si="110"/>
        <v>0</v>
      </c>
      <c r="AA408">
        <f t="shared" si="112"/>
        <v>0</v>
      </c>
      <c r="AB408">
        <f t="shared" si="113"/>
        <v>0</v>
      </c>
      <c r="AC408">
        <f t="shared" si="114"/>
        <v>0</v>
      </c>
      <c r="AD408">
        <f t="shared" si="115"/>
        <v>98</v>
      </c>
      <c r="AE408">
        <f t="shared" si="116"/>
        <v>0</v>
      </c>
      <c r="AF408">
        <f t="shared" si="117"/>
        <v>0</v>
      </c>
      <c r="AG408">
        <f t="shared" si="118"/>
        <v>0</v>
      </c>
    </row>
    <row r="409" spans="19:33" x14ac:dyDescent="0.35">
      <c r="S409">
        <f t="shared" si="106"/>
        <v>17</v>
      </c>
      <c r="T409">
        <f t="shared" si="107"/>
        <v>6</v>
      </c>
      <c r="U409">
        <f t="shared" si="108"/>
        <v>390</v>
      </c>
      <c r="V409">
        <f t="shared" si="109"/>
        <v>35.511395619511553</v>
      </c>
      <c r="Y409">
        <f t="shared" si="111"/>
        <v>98</v>
      </c>
      <c r="Z409">
        <f t="shared" si="110"/>
        <v>0</v>
      </c>
      <c r="AA409">
        <f t="shared" si="112"/>
        <v>0</v>
      </c>
      <c r="AB409">
        <f t="shared" si="113"/>
        <v>0</v>
      </c>
      <c r="AC409">
        <f t="shared" si="114"/>
        <v>0</v>
      </c>
      <c r="AD409">
        <f t="shared" si="115"/>
        <v>98</v>
      </c>
      <c r="AE409">
        <f t="shared" si="116"/>
        <v>0</v>
      </c>
      <c r="AF409">
        <f t="shared" si="117"/>
        <v>0</v>
      </c>
      <c r="AG409">
        <f t="shared" si="118"/>
        <v>0</v>
      </c>
    </row>
    <row r="410" spans="19:33" x14ac:dyDescent="0.35">
      <c r="S410">
        <f t="shared" si="106"/>
        <v>17</v>
      </c>
      <c r="T410">
        <f t="shared" si="107"/>
        <v>7</v>
      </c>
      <c r="U410">
        <f t="shared" si="108"/>
        <v>391</v>
      </c>
      <c r="V410">
        <f t="shared" si="109"/>
        <v>35.511395619511553</v>
      </c>
      <c r="Y410">
        <f t="shared" si="111"/>
        <v>98</v>
      </c>
      <c r="Z410">
        <f t="shared" si="110"/>
        <v>0</v>
      </c>
      <c r="AA410">
        <f t="shared" si="112"/>
        <v>0</v>
      </c>
      <c r="AB410">
        <f t="shared" si="113"/>
        <v>0</v>
      </c>
      <c r="AC410">
        <f t="shared" si="114"/>
        <v>0</v>
      </c>
      <c r="AD410">
        <f t="shared" si="115"/>
        <v>98</v>
      </c>
      <c r="AE410">
        <f t="shared" si="116"/>
        <v>0</v>
      </c>
      <c r="AF410">
        <f t="shared" si="117"/>
        <v>0</v>
      </c>
      <c r="AG410">
        <f t="shared" si="118"/>
        <v>0</v>
      </c>
    </row>
    <row r="411" spans="19:33" x14ac:dyDescent="0.35">
      <c r="S411">
        <f t="shared" si="106"/>
        <v>17</v>
      </c>
      <c r="T411">
        <f t="shared" si="107"/>
        <v>8</v>
      </c>
      <c r="U411">
        <f t="shared" si="108"/>
        <v>392</v>
      </c>
      <c r="V411">
        <f t="shared" si="109"/>
        <v>35.511395619511553</v>
      </c>
      <c r="Y411">
        <f t="shared" si="111"/>
        <v>98</v>
      </c>
      <c r="Z411">
        <f t="shared" si="110"/>
        <v>0</v>
      </c>
      <c r="AA411">
        <f t="shared" si="112"/>
        <v>0</v>
      </c>
      <c r="AB411">
        <f t="shared" si="113"/>
        <v>0</v>
      </c>
      <c r="AC411">
        <f t="shared" si="114"/>
        <v>0</v>
      </c>
      <c r="AD411">
        <f t="shared" si="115"/>
        <v>98</v>
      </c>
      <c r="AE411">
        <f t="shared" si="116"/>
        <v>0</v>
      </c>
      <c r="AF411">
        <f t="shared" si="117"/>
        <v>0</v>
      </c>
      <c r="AG411">
        <f t="shared" si="118"/>
        <v>0</v>
      </c>
    </row>
    <row r="412" spans="19:33" x14ac:dyDescent="0.35">
      <c r="S412">
        <f t="shared" si="106"/>
        <v>17</v>
      </c>
      <c r="T412">
        <f t="shared" si="107"/>
        <v>9</v>
      </c>
      <c r="U412">
        <f t="shared" si="108"/>
        <v>393</v>
      </c>
      <c r="V412">
        <f t="shared" si="109"/>
        <v>35.511395619511553</v>
      </c>
      <c r="Y412">
        <f t="shared" si="111"/>
        <v>98</v>
      </c>
      <c r="Z412">
        <f t="shared" si="110"/>
        <v>0</v>
      </c>
      <c r="AA412">
        <f t="shared" si="112"/>
        <v>0</v>
      </c>
      <c r="AB412">
        <f t="shared" si="113"/>
        <v>0</v>
      </c>
      <c r="AC412">
        <f t="shared" si="114"/>
        <v>0</v>
      </c>
      <c r="AD412">
        <f t="shared" si="115"/>
        <v>98</v>
      </c>
      <c r="AE412">
        <f t="shared" si="116"/>
        <v>0</v>
      </c>
      <c r="AF412">
        <f t="shared" si="117"/>
        <v>0</v>
      </c>
      <c r="AG412">
        <f t="shared" si="118"/>
        <v>0</v>
      </c>
    </row>
    <row r="413" spans="19:33" x14ac:dyDescent="0.35">
      <c r="S413">
        <f t="shared" si="106"/>
        <v>17</v>
      </c>
      <c r="T413">
        <f t="shared" si="107"/>
        <v>10</v>
      </c>
      <c r="U413">
        <f t="shared" si="108"/>
        <v>394</v>
      </c>
      <c r="V413">
        <f t="shared" si="109"/>
        <v>35.511395619511553</v>
      </c>
      <c r="Y413">
        <f t="shared" si="111"/>
        <v>98</v>
      </c>
      <c r="Z413">
        <f t="shared" si="110"/>
        <v>0</v>
      </c>
      <c r="AA413">
        <f t="shared" si="112"/>
        <v>0</v>
      </c>
      <c r="AB413">
        <f t="shared" si="113"/>
        <v>0</v>
      </c>
      <c r="AC413">
        <f t="shared" si="114"/>
        <v>0</v>
      </c>
      <c r="AD413">
        <f t="shared" si="115"/>
        <v>98</v>
      </c>
      <c r="AE413">
        <f t="shared" si="116"/>
        <v>0</v>
      </c>
      <c r="AF413">
        <f t="shared" si="117"/>
        <v>0</v>
      </c>
      <c r="AG413">
        <f t="shared" si="118"/>
        <v>0</v>
      </c>
    </row>
    <row r="414" spans="19:33" x14ac:dyDescent="0.35">
      <c r="S414">
        <f t="shared" si="106"/>
        <v>17</v>
      </c>
      <c r="T414">
        <f t="shared" si="107"/>
        <v>11</v>
      </c>
      <c r="U414">
        <f t="shared" si="108"/>
        <v>395</v>
      </c>
      <c r="V414">
        <f t="shared" si="109"/>
        <v>35.511395619511553</v>
      </c>
      <c r="Y414">
        <f t="shared" si="111"/>
        <v>98</v>
      </c>
      <c r="Z414">
        <f t="shared" si="110"/>
        <v>0</v>
      </c>
      <c r="AA414">
        <f t="shared" si="112"/>
        <v>0</v>
      </c>
      <c r="AB414">
        <f t="shared" si="113"/>
        <v>0</v>
      </c>
      <c r="AC414">
        <f t="shared" si="114"/>
        <v>0</v>
      </c>
      <c r="AD414">
        <f t="shared" si="115"/>
        <v>98</v>
      </c>
      <c r="AE414">
        <f t="shared" si="116"/>
        <v>0</v>
      </c>
      <c r="AF414">
        <f t="shared" si="117"/>
        <v>0</v>
      </c>
      <c r="AG414">
        <f t="shared" si="118"/>
        <v>0</v>
      </c>
    </row>
    <row r="415" spans="19:33" x14ac:dyDescent="0.35">
      <c r="S415">
        <f t="shared" si="106"/>
        <v>17</v>
      </c>
      <c r="T415">
        <f t="shared" si="107"/>
        <v>12</v>
      </c>
      <c r="U415">
        <f t="shared" si="108"/>
        <v>396</v>
      </c>
      <c r="V415">
        <f t="shared" si="109"/>
        <v>35.511395619511553</v>
      </c>
      <c r="Y415">
        <f t="shared" si="111"/>
        <v>98</v>
      </c>
      <c r="Z415">
        <f t="shared" si="110"/>
        <v>0</v>
      </c>
      <c r="AA415">
        <f t="shared" si="112"/>
        <v>0</v>
      </c>
      <c r="AB415">
        <f t="shared" si="113"/>
        <v>0</v>
      </c>
      <c r="AC415">
        <f t="shared" si="114"/>
        <v>0</v>
      </c>
      <c r="AD415">
        <f t="shared" si="115"/>
        <v>98</v>
      </c>
      <c r="AE415">
        <f t="shared" si="116"/>
        <v>0</v>
      </c>
      <c r="AF415">
        <f t="shared" si="117"/>
        <v>0</v>
      </c>
      <c r="AG415">
        <f t="shared" si="118"/>
        <v>0</v>
      </c>
    </row>
    <row r="416" spans="19:33" x14ac:dyDescent="0.35">
      <c r="S416">
        <f t="shared" si="106"/>
        <v>17</v>
      </c>
      <c r="T416">
        <f t="shared" si="107"/>
        <v>13</v>
      </c>
      <c r="U416">
        <f t="shared" si="108"/>
        <v>397</v>
      </c>
      <c r="V416">
        <f t="shared" si="109"/>
        <v>35.511395619511553</v>
      </c>
      <c r="Y416">
        <f t="shared" si="111"/>
        <v>98</v>
      </c>
      <c r="Z416">
        <f t="shared" si="110"/>
        <v>0</v>
      </c>
      <c r="AA416">
        <f t="shared" si="112"/>
        <v>0</v>
      </c>
      <c r="AB416">
        <f t="shared" si="113"/>
        <v>0</v>
      </c>
      <c r="AC416">
        <f t="shared" si="114"/>
        <v>0</v>
      </c>
      <c r="AD416">
        <f t="shared" si="115"/>
        <v>98</v>
      </c>
      <c r="AE416">
        <f t="shared" si="116"/>
        <v>0</v>
      </c>
      <c r="AF416">
        <f t="shared" si="117"/>
        <v>0</v>
      </c>
      <c r="AG416">
        <f t="shared" si="118"/>
        <v>0</v>
      </c>
    </row>
    <row r="417" spans="19:33" x14ac:dyDescent="0.35">
      <c r="S417">
        <f t="shared" si="106"/>
        <v>17</v>
      </c>
      <c r="T417">
        <f t="shared" si="107"/>
        <v>14</v>
      </c>
      <c r="U417">
        <f t="shared" si="108"/>
        <v>398</v>
      </c>
      <c r="V417">
        <f t="shared" si="109"/>
        <v>35.511395619511553</v>
      </c>
      <c r="Y417">
        <f t="shared" si="111"/>
        <v>98</v>
      </c>
      <c r="Z417">
        <f t="shared" si="110"/>
        <v>0</v>
      </c>
      <c r="AA417">
        <f t="shared" si="112"/>
        <v>0</v>
      </c>
      <c r="AB417">
        <f t="shared" si="113"/>
        <v>0</v>
      </c>
      <c r="AC417">
        <f t="shared" si="114"/>
        <v>0</v>
      </c>
      <c r="AD417">
        <f t="shared" si="115"/>
        <v>98</v>
      </c>
      <c r="AE417">
        <f t="shared" si="116"/>
        <v>0</v>
      </c>
      <c r="AF417">
        <f t="shared" si="117"/>
        <v>0</v>
      </c>
      <c r="AG417">
        <f t="shared" si="118"/>
        <v>0</v>
      </c>
    </row>
    <row r="418" spans="19:33" x14ac:dyDescent="0.35">
      <c r="S418">
        <f t="shared" si="106"/>
        <v>17</v>
      </c>
      <c r="T418">
        <f t="shared" si="107"/>
        <v>15</v>
      </c>
      <c r="U418">
        <f t="shared" si="108"/>
        <v>399</v>
      </c>
      <c r="V418">
        <f t="shared" si="109"/>
        <v>35.511395619511553</v>
      </c>
      <c r="Y418">
        <f t="shared" si="111"/>
        <v>98</v>
      </c>
      <c r="Z418">
        <f t="shared" si="110"/>
        <v>0</v>
      </c>
      <c r="AA418">
        <f t="shared" si="112"/>
        <v>0</v>
      </c>
      <c r="AB418">
        <f t="shared" si="113"/>
        <v>0</v>
      </c>
      <c r="AC418">
        <f t="shared" si="114"/>
        <v>0</v>
      </c>
      <c r="AD418">
        <f t="shared" si="115"/>
        <v>98</v>
      </c>
      <c r="AE418">
        <f t="shared" si="116"/>
        <v>0</v>
      </c>
      <c r="AF418">
        <f t="shared" si="117"/>
        <v>0</v>
      </c>
      <c r="AG418">
        <f t="shared" si="118"/>
        <v>0</v>
      </c>
    </row>
    <row r="419" spans="19:33" x14ac:dyDescent="0.35">
      <c r="S419">
        <f t="shared" si="106"/>
        <v>17</v>
      </c>
      <c r="T419">
        <f t="shared" si="107"/>
        <v>16</v>
      </c>
      <c r="U419">
        <f t="shared" si="108"/>
        <v>400</v>
      </c>
      <c r="V419">
        <f t="shared" si="109"/>
        <v>35.511395619511553</v>
      </c>
      <c r="Y419">
        <f t="shared" si="111"/>
        <v>98</v>
      </c>
      <c r="Z419">
        <f t="shared" si="110"/>
        <v>0</v>
      </c>
      <c r="AA419">
        <f t="shared" si="112"/>
        <v>0</v>
      </c>
      <c r="AB419">
        <f t="shared" si="113"/>
        <v>0</v>
      </c>
      <c r="AC419">
        <f t="shared" si="114"/>
        <v>0</v>
      </c>
      <c r="AD419">
        <f t="shared" si="115"/>
        <v>98</v>
      </c>
      <c r="AE419">
        <f t="shared" si="116"/>
        <v>0</v>
      </c>
      <c r="AF419">
        <f t="shared" si="117"/>
        <v>0</v>
      </c>
      <c r="AG419">
        <f t="shared" si="118"/>
        <v>0</v>
      </c>
    </row>
    <row r="420" spans="19:33" x14ac:dyDescent="0.35">
      <c r="S420">
        <f t="shared" si="106"/>
        <v>17</v>
      </c>
      <c r="T420">
        <f t="shared" si="107"/>
        <v>17</v>
      </c>
      <c r="U420">
        <f t="shared" si="108"/>
        <v>401</v>
      </c>
      <c r="V420">
        <f t="shared" si="109"/>
        <v>35.511395619511553</v>
      </c>
      <c r="Y420">
        <f t="shared" si="111"/>
        <v>98</v>
      </c>
      <c r="Z420">
        <f t="shared" si="110"/>
        <v>0</v>
      </c>
      <c r="AA420">
        <f t="shared" si="112"/>
        <v>0</v>
      </c>
      <c r="AB420">
        <f t="shared" si="113"/>
        <v>0</v>
      </c>
      <c r="AC420">
        <f t="shared" si="114"/>
        <v>0</v>
      </c>
      <c r="AD420">
        <f t="shared" si="115"/>
        <v>98</v>
      </c>
      <c r="AE420">
        <f t="shared" si="116"/>
        <v>0</v>
      </c>
      <c r="AF420">
        <f t="shared" si="117"/>
        <v>0</v>
      </c>
      <c r="AG420">
        <f t="shared" si="118"/>
        <v>0</v>
      </c>
    </row>
    <row r="421" spans="19:33" x14ac:dyDescent="0.35">
      <c r="S421">
        <f t="shared" si="106"/>
        <v>17</v>
      </c>
      <c r="T421">
        <f t="shared" si="107"/>
        <v>18</v>
      </c>
      <c r="U421">
        <f t="shared" si="108"/>
        <v>402</v>
      </c>
      <c r="V421">
        <f t="shared" si="109"/>
        <v>35.511395619511553</v>
      </c>
      <c r="Y421">
        <f t="shared" si="111"/>
        <v>98</v>
      </c>
      <c r="Z421">
        <f t="shared" si="110"/>
        <v>0</v>
      </c>
      <c r="AA421">
        <f t="shared" si="112"/>
        <v>0</v>
      </c>
      <c r="AB421">
        <f t="shared" si="113"/>
        <v>0</v>
      </c>
      <c r="AC421">
        <f t="shared" si="114"/>
        <v>0</v>
      </c>
      <c r="AD421">
        <f t="shared" si="115"/>
        <v>98</v>
      </c>
      <c r="AE421">
        <f t="shared" si="116"/>
        <v>0</v>
      </c>
      <c r="AF421">
        <f t="shared" si="117"/>
        <v>0</v>
      </c>
      <c r="AG421">
        <f t="shared" si="118"/>
        <v>0</v>
      </c>
    </row>
    <row r="422" spans="19:33" x14ac:dyDescent="0.35">
      <c r="S422">
        <f t="shared" si="106"/>
        <v>17</v>
      </c>
      <c r="T422">
        <f t="shared" si="107"/>
        <v>19</v>
      </c>
      <c r="U422">
        <f t="shared" si="108"/>
        <v>403</v>
      </c>
      <c r="V422">
        <f t="shared" si="109"/>
        <v>35.511395619511553</v>
      </c>
      <c r="Y422">
        <f t="shared" si="111"/>
        <v>98</v>
      </c>
      <c r="Z422">
        <f t="shared" si="110"/>
        <v>0</v>
      </c>
      <c r="AA422">
        <f t="shared" si="112"/>
        <v>0</v>
      </c>
      <c r="AB422">
        <f t="shared" si="113"/>
        <v>0</v>
      </c>
      <c r="AC422">
        <f t="shared" si="114"/>
        <v>0</v>
      </c>
      <c r="AD422">
        <f t="shared" si="115"/>
        <v>98</v>
      </c>
      <c r="AE422">
        <f t="shared" si="116"/>
        <v>0</v>
      </c>
      <c r="AF422">
        <f t="shared" si="117"/>
        <v>0</v>
      </c>
      <c r="AG422">
        <f t="shared" si="118"/>
        <v>0</v>
      </c>
    </row>
    <row r="423" spans="19:33" x14ac:dyDescent="0.35">
      <c r="S423">
        <f t="shared" si="106"/>
        <v>17</v>
      </c>
      <c r="T423">
        <f t="shared" si="107"/>
        <v>20</v>
      </c>
      <c r="U423">
        <f t="shared" si="108"/>
        <v>404</v>
      </c>
      <c r="V423">
        <f t="shared" si="109"/>
        <v>35.511395619511553</v>
      </c>
      <c r="Y423">
        <f t="shared" si="111"/>
        <v>98</v>
      </c>
      <c r="Z423">
        <f t="shared" si="110"/>
        <v>0</v>
      </c>
      <c r="AA423">
        <f t="shared" si="112"/>
        <v>0</v>
      </c>
      <c r="AB423">
        <f t="shared" si="113"/>
        <v>0</v>
      </c>
      <c r="AC423">
        <f t="shared" si="114"/>
        <v>0</v>
      </c>
      <c r="AD423">
        <f t="shared" si="115"/>
        <v>98</v>
      </c>
      <c r="AE423">
        <f t="shared" si="116"/>
        <v>0</v>
      </c>
      <c r="AF423">
        <f t="shared" si="117"/>
        <v>0</v>
      </c>
      <c r="AG423">
        <f t="shared" si="118"/>
        <v>0</v>
      </c>
    </row>
    <row r="424" spans="19:33" x14ac:dyDescent="0.35">
      <c r="S424">
        <f t="shared" si="106"/>
        <v>17</v>
      </c>
      <c r="T424">
        <f t="shared" si="107"/>
        <v>21</v>
      </c>
      <c r="U424">
        <f t="shared" si="108"/>
        <v>405</v>
      </c>
      <c r="V424">
        <f t="shared" si="109"/>
        <v>35.511395619511553</v>
      </c>
      <c r="Y424">
        <f t="shared" si="111"/>
        <v>98</v>
      </c>
      <c r="Z424">
        <f t="shared" si="110"/>
        <v>0</v>
      </c>
      <c r="AA424">
        <f t="shared" si="112"/>
        <v>0</v>
      </c>
      <c r="AB424">
        <f t="shared" si="113"/>
        <v>0</v>
      </c>
      <c r="AC424">
        <f t="shared" si="114"/>
        <v>0</v>
      </c>
      <c r="AD424">
        <f t="shared" si="115"/>
        <v>98</v>
      </c>
      <c r="AE424">
        <f t="shared" si="116"/>
        <v>0</v>
      </c>
      <c r="AF424">
        <f t="shared" si="117"/>
        <v>0</v>
      </c>
      <c r="AG424">
        <f t="shared" si="118"/>
        <v>0</v>
      </c>
    </row>
    <row r="425" spans="19:33" x14ac:dyDescent="0.35">
      <c r="S425">
        <f t="shared" si="106"/>
        <v>17</v>
      </c>
      <c r="T425">
        <f t="shared" si="107"/>
        <v>22</v>
      </c>
      <c r="U425">
        <f t="shared" si="108"/>
        <v>406</v>
      </c>
      <c r="V425">
        <f t="shared" si="109"/>
        <v>35.511395619511553</v>
      </c>
      <c r="Y425">
        <f t="shared" si="111"/>
        <v>98</v>
      </c>
      <c r="Z425">
        <f t="shared" si="110"/>
        <v>0</v>
      </c>
      <c r="AA425">
        <f t="shared" si="112"/>
        <v>0</v>
      </c>
      <c r="AB425">
        <f t="shared" si="113"/>
        <v>0</v>
      </c>
      <c r="AC425">
        <f t="shared" si="114"/>
        <v>0</v>
      </c>
      <c r="AD425">
        <f t="shared" si="115"/>
        <v>98</v>
      </c>
      <c r="AE425">
        <f t="shared" si="116"/>
        <v>0</v>
      </c>
      <c r="AF425">
        <f t="shared" si="117"/>
        <v>0</v>
      </c>
      <c r="AG425">
        <f t="shared" si="118"/>
        <v>0</v>
      </c>
    </row>
    <row r="426" spans="19:33" x14ac:dyDescent="0.35">
      <c r="S426">
        <f t="shared" si="106"/>
        <v>17</v>
      </c>
      <c r="T426">
        <f t="shared" si="107"/>
        <v>23</v>
      </c>
      <c r="U426">
        <f t="shared" si="108"/>
        <v>407</v>
      </c>
      <c r="V426">
        <f t="shared" si="109"/>
        <v>35.511395619511553</v>
      </c>
      <c r="Y426">
        <f t="shared" si="111"/>
        <v>98</v>
      </c>
      <c r="Z426">
        <f t="shared" si="110"/>
        <v>0</v>
      </c>
      <c r="AA426">
        <f t="shared" si="112"/>
        <v>0</v>
      </c>
      <c r="AB426">
        <f t="shared" si="113"/>
        <v>0</v>
      </c>
      <c r="AC426">
        <f t="shared" si="114"/>
        <v>0</v>
      </c>
      <c r="AD426">
        <f t="shared" si="115"/>
        <v>98</v>
      </c>
      <c r="AE426">
        <f t="shared" si="116"/>
        <v>0</v>
      </c>
      <c r="AF426">
        <f t="shared" si="117"/>
        <v>0</v>
      </c>
      <c r="AG426">
        <f t="shared" si="118"/>
        <v>0</v>
      </c>
    </row>
    <row r="427" spans="19:33" x14ac:dyDescent="0.35">
      <c r="S427">
        <f t="shared" si="106"/>
        <v>17</v>
      </c>
      <c r="T427">
        <f t="shared" si="107"/>
        <v>24</v>
      </c>
      <c r="U427">
        <f t="shared" si="108"/>
        <v>408</v>
      </c>
      <c r="V427">
        <f t="shared" si="109"/>
        <v>35.511395619511553</v>
      </c>
      <c r="Y427">
        <f t="shared" si="111"/>
        <v>98</v>
      </c>
      <c r="Z427">
        <f t="shared" si="110"/>
        <v>0</v>
      </c>
      <c r="AA427">
        <f t="shared" si="112"/>
        <v>0</v>
      </c>
      <c r="AB427">
        <f t="shared" si="113"/>
        <v>0</v>
      </c>
      <c r="AC427">
        <f t="shared" si="114"/>
        <v>0</v>
      </c>
      <c r="AD427">
        <f t="shared" si="115"/>
        <v>98</v>
      </c>
      <c r="AE427">
        <f t="shared" si="116"/>
        <v>0</v>
      </c>
      <c r="AF427">
        <f t="shared" si="117"/>
        <v>0</v>
      </c>
      <c r="AG427">
        <f t="shared" si="118"/>
        <v>0</v>
      </c>
    </row>
    <row r="428" spans="19:33" x14ac:dyDescent="0.35">
      <c r="S428">
        <f t="shared" si="106"/>
        <v>18</v>
      </c>
      <c r="T428">
        <f t="shared" si="107"/>
        <v>1</v>
      </c>
      <c r="U428">
        <f t="shared" si="108"/>
        <v>409</v>
      </c>
      <c r="V428">
        <f t="shared" si="109"/>
        <v>35.511395619511553</v>
      </c>
      <c r="Y428">
        <f t="shared" si="111"/>
        <v>98</v>
      </c>
      <c r="Z428">
        <f t="shared" si="110"/>
        <v>0</v>
      </c>
      <c r="AA428">
        <f t="shared" si="112"/>
        <v>0</v>
      </c>
      <c r="AB428">
        <f t="shared" si="113"/>
        <v>0</v>
      </c>
      <c r="AC428">
        <f t="shared" si="114"/>
        <v>0</v>
      </c>
      <c r="AD428">
        <f t="shared" si="115"/>
        <v>98</v>
      </c>
      <c r="AE428">
        <f t="shared" si="116"/>
        <v>0</v>
      </c>
      <c r="AF428">
        <f t="shared" si="117"/>
        <v>0</v>
      </c>
      <c r="AG428">
        <f t="shared" si="118"/>
        <v>0</v>
      </c>
    </row>
    <row r="429" spans="19:33" x14ac:dyDescent="0.35">
      <c r="S429">
        <f t="shared" ref="S429:S492" si="119">S405+1</f>
        <v>18</v>
      </c>
      <c r="T429">
        <f t="shared" ref="T429:T492" si="120">T405</f>
        <v>2</v>
      </c>
      <c r="U429">
        <f t="shared" si="108"/>
        <v>410</v>
      </c>
      <c r="V429">
        <f t="shared" si="109"/>
        <v>35.511395619511553</v>
      </c>
      <c r="Y429">
        <f t="shared" si="111"/>
        <v>98</v>
      </c>
      <c r="Z429">
        <f t="shared" si="110"/>
        <v>0</v>
      </c>
      <c r="AA429">
        <f t="shared" si="112"/>
        <v>0</v>
      </c>
      <c r="AB429">
        <f t="shared" si="113"/>
        <v>0</v>
      </c>
      <c r="AC429">
        <f t="shared" si="114"/>
        <v>0</v>
      </c>
      <c r="AD429">
        <f t="shared" si="115"/>
        <v>98</v>
      </c>
      <c r="AE429">
        <f t="shared" si="116"/>
        <v>0</v>
      </c>
      <c r="AF429">
        <f t="shared" si="117"/>
        <v>0</v>
      </c>
      <c r="AG429">
        <f t="shared" si="118"/>
        <v>0</v>
      </c>
    </row>
    <row r="430" spans="19:33" x14ac:dyDescent="0.35">
      <c r="S430">
        <f t="shared" si="119"/>
        <v>18</v>
      </c>
      <c r="T430">
        <f t="shared" si="120"/>
        <v>3</v>
      </c>
      <c r="U430">
        <f t="shared" si="108"/>
        <v>411</v>
      </c>
      <c r="V430">
        <f t="shared" si="109"/>
        <v>35.511395619511553</v>
      </c>
      <c r="Y430">
        <f t="shared" si="111"/>
        <v>98</v>
      </c>
      <c r="Z430">
        <f t="shared" si="110"/>
        <v>0</v>
      </c>
      <c r="AA430">
        <f t="shared" si="112"/>
        <v>0</v>
      </c>
      <c r="AB430">
        <f t="shared" si="113"/>
        <v>0</v>
      </c>
      <c r="AC430">
        <f t="shared" si="114"/>
        <v>0</v>
      </c>
      <c r="AD430">
        <f t="shared" si="115"/>
        <v>98</v>
      </c>
      <c r="AE430">
        <f t="shared" si="116"/>
        <v>0</v>
      </c>
      <c r="AF430">
        <f t="shared" si="117"/>
        <v>0</v>
      </c>
      <c r="AG430">
        <f t="shared" si="118"/>
        <v>0</v>
      </c>
    </row>
    <row r="431" spans="19:33" x14ac:dyDescent="0.35">
      <c r="S431">
        <f t="shared" si="119"/>
        <v>18</v>
      </c>
      <c r="T431">
        <f t="shared" si="120"/>
        <v>4</v>
      </c>
      <c r="U431">
        <f t="shared" si="108"/>
        <v>412</v>
      </c>
      <c r="V431">
        <f t="shared" si="109"/>
        <v>35.511395619511553</v>
      </c>
      <c r="Y431">
        <f t="shared" si="111"/>
        <v>98</v>
      </c>
      <c r="Z431">
        <f t="shared" si="110"/>
        <v>0</v>
      </c>
      <c r="AA431">
        <f t="shared" si="112"/>
        <v>0</v>
      </c>
      <c r="AB431">
        <f t="shared" si="113"/>
        <v>0</v>
      </c>
      <c r="AC431">
        <f t="shared" si="114"/>
        <v>0</v>
      </c>
      <c r="AD431">
        <f t="shared" si="115"/>
        <v>98</v>
      </c>
      <c r="AE431">
        <f t="shared" si="116"/>
        <v>0</v>
      </c>
      <c r="AF431">
        <f t="shared" si="117"/>
        <v>0</v>
      </c>
      <c r="AG431">
        <f t="shared" si="118"/>
        <v>0</v>
      </c>
    </row>
    <row r="432" spans="19:33" x14ac:dyDescent="0.35">
      <c r="S432">
        <f t="shared" si="119"/>
        <v>18</v>
      </c>
      <c r="T432">
        <f t="shared" si="120"/>
        <v>5</v>
      </c>
      <c r="U432">
        <f t="shared" si="108"/>
        <v>413</v>
      </c>
      <c r="V432">
        <f t="shared" si="109"/>
        <v>35.511395619511553</v>
      </c>
      <c r="Y432">
        <f t="shared" si="111"/>
        <v>98</v>
      </c>
      <c r="Z432">
        <f t="shared" si="110"/>
        <v>0</v>
      </c>
      <c r="AA432">
        <f t="shared" si="112"/>
        <v>0</v>
      </c>
      <c r="AB432">
        <f t="shared" si="113"/>
        <v>0</v>
      </c>
      <c r="AC432">
        <f t="shared" si="114"/>
        <v>0</v>
      </c>
      <c r="AD432">
        <f t="shared" si="115"/>
        <v>98</v>
      </c>
      <c r="AE432">
        <f t="shared" si="116"/>
        <v>0</v>
      </c>
      <c r="AF432">
        <f t="shared" si="117"/>
        <v>0</v>
      </c>
      <c r="AG432">
        <f t="shared" si="118"/>
        <v>0</v>
      </c>
    </row>
    <row r="433" spans="19:33" x14ac:dyDescent="0.35">
      <c r="S433">
        <f t="shared" si="119"/>
        <v>18</v>
      </c>
      <c r="T433">
        <f t="shared" si="120"/>
        <v>6</v>
      </c>
      <c r="U433">
        <f t="shared" si="108"/>
        <v>414</v>
      </c>
      <c r="V433">
        <f t="shared" si="109"/>
        <v>35.511395619511553</v>
      </c>
      <c r="Y433">
        <f t="shared" si="111"/>
        <v>98</v>
      </c>
      <c r="Z433">
        <f t="shared" si="110"/>
        <v>0</v>
      </c>
      <c r="AA433">
        <f t="shared" si="112"/>
        <v>0</v>
      </c>
      <c r="AB433">
        <f t="shared" si="113"/>
        <v>0</v>
      </c>
      <c r="AC433">
        <f t="shared" si="114"/>
        <v>0</v>
      </c>
      <c r="AD433">
        <f t="shared" si="115"/>
        <v>98</v>
      </c>
      <c r="AE433">
        <f t="shared" si="116"/>
        <v>0</v>
      </c>
      <c r="AF433">
        <f t="shared" si="117"/>
        <v>0</v>
      </c>
      <c r="AG433">
        <f t="shared" si="118"/>
        <v>0</v>
      </c>
    </row>
    <row r="434" spans="19:33" x14ac:dyDescent="0.35">
      <c r="S434">
        <f t="shared" si="119"/>
        <v>18</v>
      </c>
      <c r="T434">
        <f t="shared" si="120"/>
        <v>7</v>
      </c>
      <c r="U434">
        <f t="shared" si="108"/>
        <v>415</v>
      </c>
      <c r="V434">
        <f t="shared" si="109"/>
        <v>35.511395619511553</v>
      </c>
      <c r="Y434">
        <f t="shared" si="111"/>
        <v>98</v>
      </c>
      <c r="Z434">
        <f t="shared" si="110"/>
        <v>0</v>
      </c>
      <c r="AA434">
        <f t="shared" si="112"/>
        <v>0</v>
      </c>
      <c r="AB434">
        <f t="shared" si="113"/>
        <v>0</v>
      </c>
      <c r="AC434">
        <f t="shared" si="114"/>
        <v>0</v>
      </c>
      <c r="AD434">
        <f t="shared" si="115"/>
        <v>98</v>
      </c>
      <c r="AE434">
        <f t="shared" si="116"/>
        <v>0</v>
      </c>
      <c r="AF434">
        <f t="shared" si="117"/>
        <v>0</v>
      </c>
      <c r="AG434">
        <f t="shared" si="118"/>
        <v>0</v>
      </c>
    </row>
    <row r="435" spans="19:33" x14ac:dyDescent="0.35">
      <c r="S435">
        <f t="shared" si="119"/>
        <v>18</v>
      </c>
      <c r="T435">
        <f t="shared" si="120"/>
        <v>8</v>
      </c>
      <c r="U435">
        <f t="shared" si="108"/>
        <v>416</v>
      </c>
      <c r="V435">
        <f t="shared" si="109"/>
        <v>35.511395619511553</v>
      </c>
      <c r="Y435">
        <f t="shared" si="111"/>
        <v>98</v>
      </c>
      <c r="Z435">
        <f t="shared" si="110"/>
        <v>0</v>
      </c>
      <c r="AA435">
        <f t="shared" si="112"/>
        <v>0</v>
      </c>
      <c r="AB435">
        <f t="shared" si="113"/>
        <v>0</v>
      </c>
      <c r="AC435">
        <f t="shared" si="114"/>
        <v>0</v>
      </c>
      <c r="AD435">
        <f t="shared" si="115"/>
        <v>98</v>
      </c>
      <c r="AE435">
        <f t="shared" si="116"/>
        <v>0</v>
      </c>
      <c r="AF435">
        <f t="shared" si="117"/>
        <v>0</v>
      </c>
      <c r="AG435">
        <f t="shared" si="118"/>
        <v>0</v>
      </c>
    </row>
    <row r="436" spans="19:33" x14ac:dyDescent="0.35">
      <c r="S436">
        <f t="shared" si="119"/>
        <v>18</v>
      </c>
      <c r="T436">
        <f t="shared" si="120"/>
        <v>9</v>
      </c>
      <c r="U436">
        <f t="shared" ref="U436:U499" si="121">(S436-1)*24+T436</f>
        <v>417</v>
      </c>
      <c r="V436">
        <f t="shared" ref="V436:V499" si="122">V435</f>
        <v>35.511395619511553</v>
      </c>
      <c r="Y436">
        <f t="shared" si="111"/>
        <v>98</v>
      </c>
      <c r="Z436">
        <f t="shared" ref="Z436:Z499" si="123">(V437-V436)*43560/3600</f>
        <v>0</v>
      </c>
      <c r="AA436">
        <f t="shared" si="112"/>
        <v>0</v>
      </c>
      <c r="AB436">
        <f t="shared" si="113"/>
        <v>0</v>
      </c>
      <c r="AC436">
        <f t="shared" si="114"/>
        <v>0</v>
      </c>
      <c r="AD436">
        <f t="shared" si="115"/>
        <v>98</v>
      </c>
      <c r="AE436">
        <f t="shared" si="116"/>
        <v>0</v>
      </c>
      <c r="AF436">
        <f t="shared" si="117"/>
        <v>0</v>
      </c>
      <c r="AG436">
        <f t="shared" si="118"/>
        <v>0</v>
      </c>
    </row>
    <row r="437" spans="19:33" x14ac:dyDescent="0.35">
      <c r="S437">
        <f t="shared" si="119"/>
        <v>18</v>
      </c>
      <c r="T437">
        <f t="shared" si="120"/>
        <v>10</v>
      </c>
      <c r="U437">
        <f t="shared" si="121"/>
        <v>418</v>
      </c>
      <c r="V437">
        <f t="shared" si="122"/>
        <v>35.511395619511553</v>
      </c>
      <c r="Y437">
        <f t="shared" si="111"/>
        <v>98</v>
      </c>
      <c r="Z437">
        <f t="shared" si="123"/>
        <v>0</v>
      </c>
      <c r="AA437">
        <f t="shared" si="112"/>
        <v>0</v>
      </c>
      <c r="AB437">
        <f t="shared" si="113"/>
        <v>0</v>
      </c>
      <c r="AC437">
        <f t="shared" si="114"/>
        <v>0</v>
      </c>
      <c r="AD437">
        <f t="shared" si="115"/>
        <v>98</v>
      </c>
      <c r="AE437">
        <f t="shared" si="116"/>
        <v>0</v>
      </c>
      <c r="AF437">
        <f t="shared" si="117"/>
        <v>0</v>
      </c>
      <c r="AG437">
        <f t="shared" si="118"/>
        <v>0</v>
      </c>
    </row>
    <row r="438" spans="19:33" x14ac:dyDescent="0.35">
      <c r="S438">
        <f t="shared" si="119"/>
        <v>18</v>
      </c>
      <c r="T438">
        <f t="shared" si="120"/>
        <v>11</v>
      </c>
      <c r="U438">
        <f t="shared" si="121"/>
        <v>419</v>
      </c>
      <c r="V438">
        <f t="shared" si="122"/>
        <v>35.511395619511553</v>
      </c>
      <c r="Y438">
        <f t="shared" si="111"/>
        <v>98</v>
      </c>
      <c r="Z438">
        <f t="shared" si="123"/>
        <v>0</v>
      </c>
      <c r="AA438">
        <f t="shared" si="112"/>
        <v>0</v>
      </c>
      <c r="AB438">
        <f t="shared" si="113"/>
        <v>0</v>
      </c>
      <c r="AC438">
        <f t="shared" si="114"/>
        <v>0</v>
      </c>
      <c r="AD438">
        <f t="shared" si="115"/>
        <v>98</v>
      </c>
      <c r="AE438">
        <f t="shared" si="116"/>
        <v>0</v>
      </c>
      <c r="AF438">
        <f t="shared" si="117"/>
        <v>0</v>
      </c>
      <c r="AG438">
        <f t="shared" si="118"/>
        <v>0</v>
      </c>
    </row>
    <row r="439" spans="19:33" x14ac:dyDescent="0.35">
      <c r="S439">
        <f t="shared" si="119"/>
        <v>18</v>
      </c>
      <c r="T439">
        <f t="shared" si="120"/>
        <v>12</v>
      </c>
      <c r="U439">
        <f t="shared" si="121"/>
        <v>420</v>
      </c>
      <c r="V439">
        <f t="shared" si="122"/>
        <v>35.511395619511553</v>
      </c>
      <c r="Y439">
        <f t="shared" si="111"/>
        <v>98</v>
      </c>
      <c r="Z439">
        <f t="shared" si="123"/>
        <v>0</v>
      </c>
      <c r="AA439">
        <f t="shared" si="112"/>
        <v>0</v>
      </c>
      <c r="AB439">
        <f t="shared" si="113"/>
        <v>0</v>
      </c>
      <c r="AC439">
        <f t="shared" si="114"/>
        <v>0</v>
      </c>
      <c r="AD439">
        <f t="shared" si="115"/>
        <v>98</v>
      </c>
      <c r="AE439">
        <f t="shared" si="116"/>
        <v>0</v>
      </c>
      <c r="AF439">
        <f t="shared" si="117"/>
        <v>0</v>
      </c>
      <c r="AG439">
        <f t="shared" si="118"/>
        <v>0</v>
      </c>
    </row>
    <row r="440" spans="19:33" x14ac:dyDescent="0.35">
      <c r="S440">
        <f t="shared" si="119"/>
        <v>18</v>
      </c>
      <c r="T440">
        <f t="shared" si="120"/>
        <v>13</v>
      </c>
      <c r="U440">
        <f t="shared" si="121"/>
        <v>421</v>
      </c>
      <c r="V440">
        <f t="shared" si="122"/>
        <v>35.511395619511553</v>
      </c>
      <c r="Y440">
        <f t="shared" si="111"/>
        <v>98</v>
      </c>
      <c r="Z440">
        <f t="shared" si="123"/>
        <v>0</v>
      </c>
      <c r="AA440">
        <f t="shared" si="112"/>
        <v>0</v>
      </c>
      <c r="AB440">
        <f t="shared" si="113"/>
        <v>0</v>
      </c>
      <c r="AC440">
        <f t="shared" si="114"/>
        <v>0</v>
      </c>
      <c r="AD440">
        <f t="shared" si="115"/>
        <v>98</v>
      </c>
      <c r="AE440">
        <f t="shared" si="116"/>
        <v>0</v>
      </c>
      <c r="AF440">
        <f t="shared" si="117"/>
        <v>0</v>
      </c>
      <c r="AG440">
        <f t="shared" si="118"/>
        <v>0</v>
      </c>
    </row>
    <row r="441" spans="19:33" x14ac:dyDescent="0.35">
      <c r="S441">
        <f t="shared" si="119"/>
        <v>18</v>
      </c>
      <c r="T441">
        <f t="shared" si="120"/>
        <v>14</v>
      </c>
      <c r="U441">
        <f t="shared" si="121"/>
        <v>422</v>
      </c>
      <c r="V441">
        <f t="shared" si="122"/>
        <v>35.511395619511553</v>
      </c>
      <c r="Y441">
        <f t="shared" si="111"/>
        <v>98</v>
      </c>
      <c r="Z441">
        <f t="shared" si="123"/>
        <v>0</v>
      </c>
      <c r="AA441">
        <f t="shared" si="112"/>
        <v>0</v>
      </c>
      <c r="AB441">
        <f t="shared" si="113"/>
        <v>0</v>
      </c>
      <c r="AC441">
        <f t="shared" si="114"/>
        <v>0</v>
      </c>
      <c r="AD441">
        <f t="shared" si="115"/>
        <v>98</v>
      </c>
      <c r="AE441">
        <f t="shared" si="116"/>
        <v>0</v>
      </c>
      <c r="AF441">
        <f t="shared" si="117"/>
        <v>0</v>
      </c>
      <c r="AG441">
        <f t="shared" si="118"/>
        <v>0</v>
      </c>
    </row>
    <row r="442" spans="19:33" x14ac:dyDescent="0.35">
      <c r="S442">
        <f t="shared" si="119"/>
        <v>18</v>
      </c>
      <c r="T442">
        <f t="shared" si="120"/>
        <v>15</v>
      </c>
      <c r="U442">
        <f t="shared" si="121"/>
        <v>423</v>
      </c>
      <c r="V442">
        <f t="shared" si="122"/>
        <v>35.511395619511553</v>
      </c>
      <c r="Y442">
        <f t="shared" si="111"/>
        <v>98</v>
      </c>
      <c r="Z442">
        <f t="shared" si="123"/>
        <v>0</v>
      </c>
      <c r="AA442">
        <f t="shared" si="112"/>
        <v>0</v>
      </c>
      <c r="AB442">
        <f t="shared" si="113"/>
        <v>0</v>
      </c>
      <c r="AC442">
        <f t="shared" si="114"/>
        <v>0</v>
      </c>
      <c r="AD442">
        <f t="shared" si="115"/>
        <v>98</v>
      </c>
      <c r="AE442">
        <f t="shared" si="116"/>
        <v>0</v>
      </c>
      <c r="AF442">
        <f t="shared" si="117"/>
        <v>0</v>
      </c>
      <c r="AG442">
        <f t="shared" si="118"/>
        <v>0</v>
      </c>
    </row>
    <row r="443" spans="19:33" x14ac:dyDescent="0.35">
      <c r="S443">
        <f t="shared" si="119"/>
        <v>18</v>
      </c>
      <c r="T443">
        <f t="shared" si="120"/>
        <v>16</v>
      </c>
      <c r="U443">
        <f t="shared" si="121"/>
        <v>424</v>
      </c>
      <c r="V443">
        <f t="shared" si="122"/>
        <v>35.511395619511553</v>
      </c>
      <c r="Y443">
        <f t="shared" si="111"/>
        <v>98</v>
      </c>
      <c r="Z443">
        <f t="shared" si="123"/>
        <v>0</v>
      </c>
      <c r="AA443">
        <f t="shared" si="112"/>
        <v>0</v>
      </c>
      <c r="AB443">
        <f t="shared" si="113"/>
        <v>0</v>
      </c>
      <c r="AC443">
        <f t="shared" si="114"/>
        <v>0</v>
      </c>
      <c r="AD443">
        <f t="shared" si="115"/>
        <v>98</v>
      </c>
      <c r="AE443">
        <f t="shared" si="116"/>
        <v>0</v>
      </c>
      <c r="AF443">
        <f t="shared" si="117"/>
        <v>0</v>
      </c>
      <c r="AG443">
        <f t="shared" si="118"/>
        <v>0</v>
      </c>
    </row>
    <row r="444" spans="19:33" x14ac:dyDescent="0.35">
      <c r="S444">
        <f t="shared" si="119"/>
        <v>18</v>
      </c>
      <c r="T444">
        <f t="shared" si="120"/>
        <v>17</v>
      </c>
      <c r="U444">
        <f t="shared" si="121"/>
        <v>425</v>
      </c>
      <c r="V444">
        <f t="shared" si="122"/>
        <v>35.511395619511553</v>
      </c>
      <c r="Y444">
        <f t="shared" si="111"/>
        <v>98</v>
      </c>
      <c r="Z444">
        <f t="shared" si="123"/>
        <v>0</v>
      </c>
      <c r="AA444">
        <f t="shared" si="112"/>
        <v>0</v>
      </c>
      <c r="AB444">
        <f t="shared" si="113"/>
        <v>0</v>
      </c>
      <c r="AC444">
        <f t="shared" si="114"/>
        <v>0</v>
      </c>
      <c r="AD444">
        <f t="shared" si="115"/>
        <v>98</v>
      </c>
      <c r="AE444">
        <f t="shared" si="116"/>
        <v>0</v>
      </c>
      <c r="AF444">
        <f t="shared" si="117"/>
        <v>0</v>
      </c>
      <c r="AG444">
        <f t="shared" si="118"/>
        <v>0</v>
      </c>
    </row>
    <row r="445" spans="19:33" x14ac:dyDescent="0.35">
      <c r="S445">
        <f t="shared" si="119"/>
        <v>18</v>
      </c>
      <c r="T445">
        <f t="shared" si="120"/>
        <v>18</v>
      </c>
      <c r="U445">
        <f t="shared" si="121"/>
        <v>426</v>
      </c>
      <c r="V445">
        <f t="shared" si="122"/>
        <v>35.511395619511553</v>
      </c>
      <c r="Y445">
        <f t="shared" si="111"/>
        <v>98</v>
      </c>
      <c r="Z445">
        <f t="shared" si="123"/>
        <v>0</v>
      </c>
      <c r="AA445">
        <f t="shared" si="112"/>
        <v>0</v>
      </c>
      <c r="AB445">
        <f t="shared" si="113"/>
        <v>0</v>
      </c>
      <c r="AC445">
        <f t="shared" si="114"/>
        <v>0</v>
      </c>
      <c r="AD445">
        <f t="shared" si="115"/>
        <v>98</v>
      </c>
      <c r="AE445">
        <f t="shared" si="116"/>
        <v>0</v>
      </c>
      <c r="AF445">
        <f t="shared" si="117"/>
        <v>0</v>
      </c>
      <c r="AG445">
        <f t="shared" si="118"/>
        <v>0</v>
      </c>
    </row>
    <row r="446" spans="19:33" x14ac:dyDescent="0.35">
      <c r="S446">
        <f t="shared" si="119"/>
        <v>18</v>
      </c>
      <c r="T446">
        <f t="shared" si="120"/>
        <v>19</v>
      </c>
      <c r="U446">
        <f t="shared" si="121"/>
        <v>427</v>
      </c>
      <c r="V446">
        <f t="shared" si="122"/>
        <v>35.511395619511553</v>
      </c>
      <c r="Y446">
        <f t="shared" si="111"/>
        <v>98</v>
      </c>
      <c r="Z446">
        <f t="shared" si="123"/>
        <v>0</v>
      </c>
      <c r="AA446">
        <f t="shared" si="112"/>
        <v>0</v>
      </c>
      <c r="AB446">
        <f t="shared" si="113"/>
        <v>0</v>
      </c>
      <c r="AC446">
        <f t="shared" si="114"/>
        <v>0</v>
      </c>
      <c r="AD446">
        <f t="shared" si="115"/>
        <v>98</v>
      </c>
      <c r="AE446">
        <f t="shared" si="116"/>
        <v>0</v>
      </c>
      <c r="AF446">
        <f t="shared" si="117"/>
        <v>0</v>
      </c>
      <c r="AG446">
        <f t="shared" si="118"/>
        <v>0</v>
      </c>
    </row>
    <row r="447" spans="19:33" x14ac:dyDescent="0.35">
      <c r="S447">
        <f t="shared" si="119"/>
        <v>18</v>
      </c>
      <c r="T447">
        <f t="shared" si="120"/>
        <v>20</v>
      </c>
      <c r="U447">
        <f t="shared" si="121"/>
        <v>428</v>
      </c>
      <c r="V447">
        <f t="shared" si="122"/>
        <v>35.511395619511553</v>
      </c>
      <c r="Y447">
        <f t="shared" si="111"/>
        <v>98</v>
      </c>
      <c r="Z447">
        <f t="shared" si="123"/>
        <v>0</v>
      </c>
      <c r="AA447">
        <f t="shared" si="112"/>
        <v>0</v>
      </c>
      <c r="AB447">
        <f t="shared" si="113"/>
        <v>0</v>
      </c>
      <c r="AC447">
        <f t="shared" si="114"/>
        <v>0</v>
      </c>
      <c r="AD447">
        <f t="shared" si="115"/>
        <v>98</v>
      </c>
      <c r="AE447">
        <f t="shared" si="116"/>
        <v>0</v>
      </c>
      <c r="AF447">
        <f t="shared" si="117"/>
        <v>0</v>
      </c>
      <c r="AG447">
        <f t="shared" si="118"/>
        <v>0</v>
      </c>
    </row>
    <row r="448" spans="19:33" x14ac:dyDescent="0.35">
      <c r="S448">
        <f t="shared" si="119"/>
        <v>18</v>
      </c>
      <c r="T448">
        <f t="shared" si="120"/>
        <v>21</v>
      </c>
      <c r="U448">
        <f t="shared" si="121"/>
        <v>429</v>
      </c>
      <c r="V448">
        <f t="shared" si="122"/>
        <v>35.511395619511553</v>
      </c>
      <c r="Y448">
        <f t="shared" si="111"/>
        <v>98</v>
      </c>
      <c r="Z448">
        <f t="shared" si="123"/>
        <v>0</v>
      </c>
      <c r="AA448">
        <f t="shared" si="112"/>
        <v>0</v>
      </c>
      <c r="AB448">
        <f t="shared" si="113"/>
        <v>0</v>
      </c>
      <c r="AC448">
        <f t="shared" si="114"/>
        <v>0</v>
      </c>
      <c r="AD448">
        <f t="shared" si="115"/>
        <v>98</v>
      </c>
      <c r="AE448">
        <f t="shared" si="116"/>
        <v>0</v>
      </c>
      <c r="AF448">
        <f t="shared" si="117"/>
        <v>0</v>
      </c>
      <c r="AG448">
        <f t="shared" si="118"/>
        <v>0</v>
      </c>
    </row>
    <row r="449" spans="19:33" x14ac:dyDescent="0.35">
      <c r="S449">
        <f t="shared" si="119"/>
        <v>18</v>
      </c>
      <c r="T449">
        <f t="shared" si="120"/>
        <v>22</v>
      </c>
      <c r="U449">
        <f t="shared" si="121"/>
        <v>430</v>
      </c>
      <c r="V449">
        <f t="shared" si="122"/>
        <v>35.511395619511553</v>
      </c>
      <c r="Y449">
        <f t="shared" si="111"/>
        <v>98</v>
      </c>
      <c r="Z449">
        <f t="shared" si="123"/>
        <v>0</v>
      </c>
      <c r="AA449">
        <f t="shared" si="112"/>
        <v>0</v>
      </c>
      <c r="AB449">
        <f t="shared" si="113"/>
        <v>0</v>
      </c>
      <c r="AC449">
        <f t="shared" si="114"/>
        <v>0</v>
      </c>
      <c r="AD449">
        <f t="shared" si="115"/>
        <v>98</v>
      </c>
      <c r="AE449">
        <f t="shared" si="116"/>
        <v>0</v>
      </c>
      <c r="AF449">
        <f t="shared" si="117"/>
        <v>0</v>
      </c>
      <c r="AG449">
        <f t="shared" si="118"/>
        <v>0</v>
      </c>
    </row>
    <row r="450" spans="19:33" x14ac:dyDescent="0.35">
      <c r="S450">
        <f t="shared" si="119"/>
        <v>18</v>
      </c>
      <c r="T450">
        <f t="shared" si="120"/>
        <v>23</v>
      </c>
      <c r="U450">
        <f t="shared" si="121"/>
        <v>431</v>
      </c>
      <c r="V450">
        <f t="shared" si="122"/>
        <v>35.511395619511553</v>
      </c>
      <c r="Y450">
        <f t="shared" si="111"/>
        <v>98</v>
      </c>
      <c r="Z450">
        <f t="shared" si="123"/>
        <v>0</v>
      </c>
      <c r="AA450">
        <f t="shared" si="112"/>
        <v>0</v>
      </c>
      <c r="AB450">
        <f t="shared" si="113"/>
        <v>0</v>
      </c>
      <c r="AC450">
        <f t="shared" si="114"/>
        <v>0</v>
      </c>
      <c r="AD450">
        <f t="shared" si="115"/>
        <v>98</v>
      </c>
      <c r="AE450">
        <f t="shared" si="116"/>
        <v>0</v>
      </c>
      <c r="AF450">
        <f t="shared" si="117"/>
        <v>0</v>
      </c>
      <c r="AG450">
        <f t="shared" si="118"/>
        <v>0</v>
      </c>
    </row>
    <row r="451" spans="19:33" x14ac:dyDescent="0.35">
      <c r="S451">
        <f t="shared" si="119"/>
        <v>18</v>
      </c>
      <c r="T451">
        <f t="shared" si="120"/>
        <v>24</v>
      </c>
      <c r="U451">
        <f t="shared" si="121"/>
        <v>432</v>
      </c>
      <c r="V451">
        <f t="shared" si="122"/>
        <v>35.511395619511553</v>
      </c>
      <c r="Y451">
        <f t="shared" si="111"/>
        <v>98</v>
      </c>
      <c r="Z451">
        <f t="shared" si="123"/>
        <v>0</v>
      </c>
      <c r="AA451">
        <f t="shared" si="112"/>
        <v>0</v>
      </c>
      <c r="AB451">
        <f t="shared" si="113"/>
        <v>0</v>
      </c>
      <c r="AC451">
        <f t="shared" si="114"/>
        <v>0</v>
      </c>
      <c r="AD451">
        <f t="shared" si="115"/>
        <v>98</v>
      </c>
      <c r="AE451">
        <f t="shared" si="116"/>
        <v>0</v>
      </c>
      <c r="AF451">
        <f t="shared" si="117"/>
        <v>0</v>
      </c>
      <c r="AG451">
        <f t="shared" si="118"/>
        <v>0</v>
      </c>
    </row>
    <row r="452" spans="19:33" x14ac:dyDescent="0.35">
      <c r="S452">
        <f t="shared" si="119"/>
        <v>19</v>
      </c>
      <c r="T452">
        <f t="shared" si="120"/>
        <v>1</v>
      </c>
      <c r="U452">
        <f t="shared" si="121"/>
        <v>433</v>
      </c>
      <c r="V452">
        <f t="shared" si="122"/>
        <v>35.511395619511553</v>
      </c>
      <c r="Y452">
        <f t="shared" si="111"/>
        <v>98</v>
      </c>
      <c r="Z452">
        <f t="shared" si="123"/>
        <v>0</v>
      </c>
      <c r="AA452">
        <f t="shared" si="112"/>
        <v>0</v>
      </c>
      <c r="AB452">
        <f t="shared" si="113"/>
        <v>0</v>
      </c>
      <c r="AC452">
        <f t="shared" si="114"/>
        <v>0</v>
      </c>
      <c r="AD452">
        <f t="shared" si="115"/>
        <v>98</v>
      </c>
      <c r="AE452">
        <f t="shared" si="116"/>
        <v>0</v>
      </c>
      <c r="AF452">
        <f t="shared" si="117"/>
        <v>0</v>
      </c>
      <c r="AG452">
        <f t="shared" si="118"/>
        <v>0</v>
      </c>
    </row>
    <row r="453" spans="19:33" x14ac:dyDescent="0.35">
      <c r="S453">
        <f t="shared" si="119"/>
        <v>19</v>
      </c>
      <c r="T453">
        <f t="shared" si="120"/>
        <v>2</v>
      </c>
      <c r="U453">
        <f t="shared" si="121"/>
        <v>434</v>
      </c>
      <c r="V453">
        <f t="shared" si="122"/>
        <v>35.511395619511553</v>
      </c>
      <c r="Y453">
        <f t="shared" si="111"/>
        <v>98</v>
      </c>
      <c r="Z453">
        <f t="shared" si="123"/>
        <v>0</v>
      </c>
      <c r="AA453">
        <f t="shared" si="112"/>
        <v>0</v>
      </c>
      <c r="AB453">
        <f t="shared" si="113"/>
        <v>0</v>
      </c>
      <c r="AC453">
        <f t="shared" si="114"/>
        <v>0</v>
      </c>
      <c r="AD453">
        <f t="shared" si="115"/>
        <v>98</v>
      </c>
      <c r="AE453">
        <f t="shared" si="116"/>
        <v>0</v>
      </c>
      <c r="AF453">
        <f t="shared" si="117"/>
        <v>0</v>
      </c>
      <c r="AG453">
        <f t="shared" si="118"/>
        <v>0</v>
      </c>
    </row>
    <row r="454" spans="19:33" x14ac:dyDescent="0.35">
      <c r="S454">
        <f t="shared" si="119"/>
        <v>19</v>
      </c>
      <c r="T454">
        <f t="shared" si="120"/>
        <v>3</v>
      </c>
      <c r="U454">
        <f t="shared" si="121"/>
        <v>435</v>
      </c>
      <c r="V454">
        <f t="shared" si="122"/>
        <v>35.511395619511553</v>
      </c>
      <c r="Y454">
        <f t="shared" ref="Y454:Y517" si="124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98</v>
      </c>
      <c r="Z454">
        <f t="shared" si="123"/>
        <v>0</v>
      </c>
      <c r="AA454">
        <f t="shared" si="112"/>
        <v>0</v>
      </c>
      <c r="AB454">
        <f t="shared" si="113"/>
        <v>0</v>
      </c>
      <c r="AC454">
        <f t="shared" si="114"/>
        <v>0</v>
      </c>
      <c r="AD454">
        <f t="shared" si="115"/>
        <v>98</v>
      </c>
      <c r="AE454">
        <f t="shared" si="116"/>
        <v>0</v>
      </c>
      <c r="AF454">
        <f t="shared" si="117"/>
        <v>0</v>
      </c>
      <c r="AG454">
        <f t="shared" si="118"/>
        <v>0</v>
      </c>
    </row>
    <row r="455" spans="19:33" x14ac:dyDescent="0.35">
      <c r="S455">
        <f t="shared" si="119"/>
        <v>19</v>
      </c>
      <c r="T455">
        <f t="shared" si="120"/>
        <v>4</v>
      </c>
      <c r="U455">
        <f t="shared" si="121"/>
        <v>436</v>
      </c>
      <c r="V455">
        <f t="shared" si="122"/>
        <v>35.511395619511553</v>
      </c>
      <c r="Y455">
        <f t="shared" si="124"/>
        <v>98</v>
      </c>
      <c r="Z455">
        <f t="shared" si="123"/>
        <v>0</v>
      </c>
      <c r="AA455">
        <f t="shared" si="112"/>
        <v>0</v>
      </c>
      <c r="AB455">
        <f t="shared" si="113"/>
        <v>0</v>
      </c>
      <c r="AC455">
        <f t="shared" si="114"/>
        <v>0</v>
      </c>
      <c r="AD455">
        <f t="shared" si="115"/>
        <v>98</v>
      </c>
      <c r="AE455">
        <f t="shared" si="116"/>
        <v>0</v>
      </c>
      <c r="AF455">
        <f t="shared" si="117"/>
        <v>0</v>
      </c>
      <c r="AG455">
        <f t="shared" si="118"/>
        <v>0</v>
      </c>
    </row>
    <row r="456" spans="19:33" x14ac:dyDescent="0.35">
      <c r="S456">
        <f t="shared" si="119"/>
        <v>19</v>
      </c>
      <c r="T456">
        <f t="shared" si="120"/>
        <v>5</v>
      </c>
      <c r="U456">
        <f t="shared" si="121"/>
        <v>437</v>
      </c>
      <c r="V456">
        <f t="shared" si="122"/>
        <v>35.511395619511553</v>
      </c>
      <c r="Y456">
        <f t="shared" si="124"/>
        <v>98</v>
      </c>
      <c r="Z456">
        <f t="shared" si="123"/>
        <v>0</v>
      </c>
      <c r="AA456">
        <f t="shared" si="112"/>
        <v>0</v>
      </c>
      <c r="AB456">
        <f t="shared" si="113"/>
        <v>0</v>
      </c>
      <c r="AC456">
        <f t="shared" si="114"/>
        <v>0</v>
      </c>
      <c r="AD456">
        <f t="shared" si="115"/>
        <v>98</v>
      </c>
      <c r="AE456">
        <f t="shared" si="116"/>
        <v>0</v>
      </c>
      <c r="AF456">
        <f t="shared" si="117"/>
        <v>0</v>
      </c>
      <c r="AG456">
        <f t="shared" si="118"/>
        <v>0</v>
      </c>
    </row>
    <row r="457" spans="19:33" x14ac:dyDescent="0.35">
      <c r="S457">
        <f t="shared" si="119"/>
        <v>19</v>
      </c>
      <c r="T457">
        <f t="shared" si="120"/>
        <v>6</v>
      </c>
      <c r="U457">
        <f t="shared" si="121"/>
        <v>438</v>
      </c>
      <c r="V457">
        <f t="shared" si="122"/>
        <v>35.511395619511553</v>
      </c>
      <c r="Y457">
        <f t="shared" si="124"/>
        <v>98</v>
      </c>
      <c r="Z457">
        <f t="shared" si="123"/>
        <v>0</v>
      </c>
      <c r="AA457">
        <f t="shared" si="112"/>
        <v>0</v>
      </c>
      <c r="AB457">
        <f t="shared" si="113"/>
        <v>0</v>
      </c>
      <c r="AC457">
        <f t="shared" si="114"/>
        <v>0</v>
      </c>
      <c r="AD457">
        <f t="shared" si="115"/>
        <v>98</v>
      </c>
      <c r="AE457">
        <f t="shared" si="116"/>
        <v>0</v>
      </c>
      <c r="AF457">
        <f t="shared" si="117"/>
        <v>0</v>
      </c>
      <c r="AG457">
        <f t="shared" si="118"/>
        <v>0</v>
      </c>
    </row>
    <row r="458" spans="19:33" x14ac:dyDescent="0.35">
      <c r="S458">
        <f t="shared" si="119"/>
        <v>19</v>
      </c>
      <c r="T458">
        <f t="shared" si="120"/>
        <v>7</v>
      </c>
      <c r="U458">
        <f t="shared" si="121"/>
        <v>439</v>
      </c>
      <c r="V458">
        <f t="shared" si="122"/>
        <v>35.511395619511553</v>
      </c>
      <c r="Y458">
        <f t="shared" si="124"/>
        <v>98</v>
      </c>
      <c r="Z458">
        <f t="shared" si="123"/>
        <v>0</v>
      </c>
      <c r="AA458">
        <f t="shared" si="112"/>
        <v>0</v>
      </c>
      <c r="AB458">
        <f t="shared" si="113"/>
        <v>0</v>
      </c>
      <c r="AC458">
        <f t="shared" si="114"/>
        <v>0</v>
      </c>
      <c r="AD458">
        <f t="shared" si="115"/>
        <v>98</v>
      </c>
      <c r="AE458">
        <f t="shared" si="116"/>
        <v>0</v>
      </c>
      <c r="AF458">
        <f t="shared" si="117"/>
        <v>0</v>
      </c>
      <c r="AG458">
        <f t="shared" si="118"/>
        <v>0</v>
      </c>
    </row>
    <row r="459" spans="19:33" x14ac:dyDescent="0.35">
      <c r="S459">
        <f t="shared" si="119"/>
        <v>19</v>
      </c>
      <c r="T459">
        <f t="shared" si="120"/>
        <v>8</v>
      </c>
      <c r="U459">
        <f t="shared" si="121"/>
        <v>440</v>
      </c>
      <c r="V459">
        <f t="shared" si="122"/>
        <v>35.511395619511553</v>
      </c>
      <c r="Y459">
        <f t="shared" si="124"/>
        <v>98</v>
      </c>
      <c r="Z459">
        <f t="shared" si="123"/>
        <v>0</v>
      </c>
      <c r="AA459">
        <f t="shared" si="112"/>
        <v>0</v>
      </c>
      <c r="AB459">
        <f t="shared" si="113"/>
        <v>0</v>
      </c>
      <c r="AC459">
        <f t="shared" si="114"/>
        <v>0</v>
      </c>
      <c r="AD459">
        <f t="shared" si="115"/>
        <v>98</v>
      </c>
      <c r="AE459">
        <f t="shared" si="116"/>
        <v>0</v>
      </c>
      <c r="AF459">
        <f t="shared" si="117"/>
        <v>0</v>
      </c>
      <c r="AG459">
        <f t="shared" si="118"/>
        <v>0</v>
      </c>
    </row>
    <row r="460" spans="19:33" x14ac:dyDescent="0.35">
      <c r="S460">
        <f t="shared" si="119"/>
        <v>19</v>
      </c>
      <c r="T460">
        <f t="shared" si="120"/>
        <v>9</v>
      </c>
      <c r="U460">
        <f t="shared" si="121"/>
        <v>441</v>
      </c>
      <c r="V460">
        <f t="shared" si="122"/>
        <v>35.511395619511553</v>
      </c>
      <c r="Y460">
        <f t="shared" si="124"/>
        <v>98</v>
      </c>
      <c r="Z460">
        <f t="shared" si="123"/>
        <v>0</v>
      </c>
      <c r="AA460">
        <f t="shared" si="112"/>
        <v>0</v>
      </c>
      <c r="AB460">
        <f t="shared" si="113"/>
        <v>0</v>
      </c>
      <c r="AC460">
        <f t="shared" si="114"/>
        <v>0</v>
      </c>
      <c r="AD460">
        <f t="shared" si="115"/>
        <v>98</v>
      </c>
      <c r="AE460">
        <f t="shared" si="116"/>
        <v>0</v>
      </c>
      <c r="AF460">
        <f t="shared" si="117"/>
        <v>0</v>
      </c>
      <c r="AG460">
        <f t="shared" si="118"/>
        <v>0</v>
      </c>
    </row>
    <row r="461" spans="19:33" x14ac:dyDescent="0.35">
      <c r="S461">
        <f t="shared" si="119"/>
        <v>19</v>
      </c>
      <c r="T461">
        <f t="shared" si="120"/>
        <v>10</v>
      </c>
      <c r="U461">
        <f t="shared" si="121"/>
        <v>442</v>
      </c>
      <c r="V461">
        <f t="shared" si="122"/>
        <v>35.511395619511553</v>
      </c>
      <c r="Y461">
        <f t="shared" si="124"/>
        <v>98</v>
      </c>
      <c r="Z461">
        <f t="shared" si="123"/>
        <v>0</v>
      </c>
      <c r="AA461">
        <f t="shared" si="112"/>
        <v>0</v>
      </c>
      <c r="AB461">
        <f t="shared" si="113"/>
        <v>0</v>
      </c>
      <c r="AC461">
        <f t="shared" si="114"/>
        <v>0</v>
      </c>
      <c r="AD461">
        <f t="shared" si="115"/>
        <v>98</v>
      </c>
      <c r="AE461">
        <f t="shared" si="116"/>
        <v>0</v>
      </c>
      <c r="AF461">
        <f t="shared" si="117"/>
        <v>0</v>
      </c>
      <c r="AG461">
        <f t="shared" si="118"/>
        <v>0</v>
      </c>
    </row>
    <row r="462" spans="19:33" x14ac:dyDescent="0.35">
      <c r="S462">
        <f t="shared" si="119"/>
        <v>19</v>
      </c>
      <c r="T462">
        <f t="shared" si="120"/>
        <v>11</v>
      </c>
      <c r="U462">
        <f t="shared" si="121"/>
        <v>443</v>
      </c>
      <c r="V462">
        <f t="shared" si="122"/>
        <v>35.511395619511553</v>
      </c>
      <c r="Y462">
        <f t="shared" si="124"/>
        <v>98</v>
      </c>
      <c r="Z462">
        <f t="shared" si="123"/>
        <v>0</v>
      </c>
      <c r="AA462">
        <f t="shared" si="112"/>
        <v>0</v>
      </c>
      <c r="AB462">
        <f t="shared" si="113"/>
        <v>0</v>
      </c>
      <c r="AC462">
        <f t="shared" si="114"/>
        <v>0</v>
      </c>
      <c r="AD462">
        <f t="shared" si="115"/>
        <v>98</v>
      </c>
      <c r="AE462">
        <f t="shared" si="116"/>
        <v>0</v>
      </c>
      <c r="AF462">
        <f t="shared" si="117"/>
        <v>0</v>
      </c>
      <c r="AG462">
        <f t="shared" si="118"/>
        <v>0</v>
      </c>
    </row>
    <row r="463" spans="19:33" x14ac:dyDescent="0.35">
      <c r="S463">
        <f t="shared" si="119"/>
        <v>19</v>
      </c>
      <c r="T463">
        <f t="shared" si="120"/>
        <v>12</v>
      </c>
      <c r="U463">
        <f t="shared" si="121"/>
        <v>444</v>
      </c>
      <c r="V463">
        <f t="shared" si="122"/>
        <v>35.511395619511553</v>
      </c>
      <c r="Y463">
        <f t="shared" si="124"/>
        <v>98</v>
      </c>
      <c r="Z463">
        <f t="shared" si="123"/>
        <v>0</v>
      </c>
      <c r="AA463">
        <f t="shared" si="112"/>
        <v>0</v>
      </c>
      <c r="AB463">
        <f t="shared" si="113"/>
        <v>0</v>
      </c>
      <c r="AC463">
        <f t="shared" si="114"/>
        <v>0</v>
      </c>
      <c r="AD463">
        <f t="shared" si="115"/>
        <v>98</v>
      </c>
      <c r="AE463">
        <f t="shared" si="116"/>
        <v>0</v>
      </c>
      <c r="AF463">
        <f t="shared" si="117"/>
        <v>0</v>
      </c>
      <c r="AG463">
        <f t="shared" si="118"/>
        <v>0</v>
      </c>
    </row>
    <row r="464" spans="19:33" x14ac:dyDescent="0.35">
      <c r="S464">
        <f t="shared" si="119"/>
        <v>19</v>
      </c>
      <c r="T464">
        <f t="shared" si="120"/>
        <v>13</v>
      </c>
      <c r="U464">
        <f t="shared" si="121"/>
        <v>445</v>
      </c>
      <c r="V464">
        <f t="shared" si="122"/>
        <v>35.511395619511553</v>
      </c>
      <c r="Y464">
        <f t="shared" si="124"/>
        <v>98</v>
      </c>
      <c r="Z464">
        <f t="shared" si="123"/>
        <v>0</v>
      </c>
      <c r="AA464">
        <f t="shared" si="112"/>
        <v>0</v>
      </c>
      <c r="AB464">
        <f t="shared" si="113"/>
        <v>0</v>
      </c>
      <c r="AC464">
        <f t="shared" si="114"/>
        <v>0</v>
      </c>
      <c r="AD464">
        <f t="shared" si="115"/>
        <v>98</v>
      </c>
      <c r="AE464">
        <f t="shared" si="116"/>
        <v>0</v>
      </c>
      <c r="AF464">
        <f t="shared" si="117"/>
        <v>0</v>
      </c>
      <c r="AG464">
        <f t="shared" si="118"/>
        <v>0</v>
      </c>
    </row>
    <row r="465" spans="19:33" x14ac:dyDescent="0.35">
      <c r="S465">
        <f t="shared" si="119"/>
        <v>19</v>
      </c>
      <c r="T465">
        <f t="shared" si="120"/>
        <v>14</v>
      </c>
      <c r="U465">
        <f t="shared" si="121"/>
        <v>446</v>
      </c>
      <c r="V465">
        <f t="shared" si="122"/>
        <v>35.511395619511553</v>
      </c>
      <c r="Y465">
        <f t="shared" si="124"/>
        <v>98</v>
      </c>
      <c r="Z465">
        <f t="shared" si="123"/>
        <v>0</v>
      </c>
      <c r="AA465">
        <f t="shared" si="112"/>
        <v>0</v>
      </c>
      <c r="AB465">
        <f t="shared" si="113"/>
        <v>0</v>
      </c>
      <c r="AC465">
        <f t="shared" si="114"/>
        <v>0</v>
      </c>
      <c r="AD465">
        <f t="shared" si="115"/>
        <v>98</v>
      </c>
      <c r="AE465">
        <f t="shared" si="116"/>
        <v>0</v>
      </c>
      <c r="AF465">
        <f t="shared" si="117"/>
        <v>0</v>
      </c>
      <c r="AG465">
        <f t="shared" si="118"/>
        <v>0</v>
      </c>
    </row>
    <row r="466" spans="19:33" x14ac:dyDescent="0.35">
      <c r="S466">
        <f t="shared" si="119"/>
        <v>19</v>
      </c>
      <c r="T466">
        <f t="shared" si="120"/>
        <v>15</v>
      </c>
      <c r="U466">
        <f t="shared" si="121"/>
        <v>447</v>
      </c>
      <c r="V466">
        <f t="shared" si="122"/>
        <v>35.511395619511553</v>
      </c>
      <c r="Y466">
        <f t="shared" si="124"/>
        <v>98</v>
      </c>
      <c r="Z466">
        <f t="shared" si="123"/>
        <v>0</v>
      </c>
      <c r="AA466">
        <f t="shared" si="112"/>
        <v>0</v>
      </c>
      <c r="AB466">
        <f t="shared" si="113"/>
        <v>0</v>
      </c>
      <c r="AC466">
        <f t="shared" si="114"/>
        <v>0</v>
      </c>
      <c r="AD466">
        <f t="shared" si="115"/>
        <v>98</v>
      </c>
      <c r="AE466">
        <f t="shared" si="116"/>
        <v>0</v>
      </c>
      <c r="AF466">
        <f t="shared" si="117"/>
        <v>0</v>
      </c>
      <c r="AG466">
        <f t="shared" si="118"/>
        <v>0</v>
      </c>
    </row>
    <row r="467" spans="19:33" x14ac:dyDescent="0.35">
      <c r="S467">
        <f t="shared" si="119"/>
        <v>19</v>
      </c>
      <c r="T467">
        <f t="shared" si="120"/>
        <v>16</v>
      </c>
      <c r="U467">
        <f t="shared" si="121"/>
        <v>448</v>
      </c>
      <c r="V467">
        <f t="shared" si="122"/>
        <v>35.511395619511553</v>
      </c>
      <c r="Y467">
        <f t="shared" si="124"/>
        <v>98</v>
      </c>
      <c r="Z467">
        <f t="shared" si="123"/>
        <v>0</v>
      </c>
      <c r="AA467">
        <f t="shared" si="112"/>
        <v>0</v>
      </c>
      <c r="AB467">
        <f t="shared" si="113"/>
        <v>0</v>
      </c>
      <c r="AC467">
        <f t="shared" si="114"/>
        <v>0</v>
      </c>
      <c r="AD467">
        <f t="shared" si="115"/>
        <v>98</v>
      </c>
      <c r="AE467">
        <f t="shared" si="116"/>
        <v>0</v>
      </c>
      <c r="AF467">
        <f t="shared" si="117"/>
        <v>0</v>
      </c>
      <c r="AG467">
        <f t="shared" si="118"/>
        <v>0</v>
      </c>
    </row>
    <row r="468" spans="19:33" x14ac:dyDescent="0.35">
      <c r="S468">
        <f t="shared" si="119"/>
        <v>19</v>
      </c>
      <c r="T468">
        <f t="shared" si="120"/>
        <v>17</v>
      </c>
      <c r="U468">
        <f t="shared" si="121"/>
        <v>449</v>
      </c>
      <c r="V468">
        <f t="shared" si="122"/>
        <v>35.511395619511553</v>
      </c>
      <c r="Y468">
        <f t="shared" si="124"/>
        <v>98</v>
      </c>
      <c r="Z468">
        <f t="shared" si="123"/>
        <v>0</v>
      </c>
      <c r="AA468">
        <f t="shared" si="112"/>
        <v>0</v>
      </c>
      <c r="AB468">
        <f t="shared" si="113"/>
        <v>0</v>
      </c>
      <c r="AC468">
        <f t="shared" si="114"/>
        <v>0</v>
      </c>
      <c r="AD468">
        <f t="shared" si="115"/>
        <v>98</v>
      </c>
      <c r="AE468">
        <f t="shared" si="116"/>
        <v>0</v>
      </c>
      <c r="AF468">
        <f t="shared" si="117"/>
        <v>0</v>
      </c>
      <c r="AG468">
        <f t="shared" si="118"/>
        <v>0</v>
      </c>
    </row>
    <row r="469" spans="19:33" x14ac:dyDescent="0.35">
      <c r="S469">
        <f t="shared" si="119"/>
        <v>19</v>
      </c>
      <c r="T469">
        <f t="shared" si="120"/>
        <v>18</v>
      </c>
      <c r="U469">
        <f t="shared" si="121"/>
        <v>450</v>
      </c>
      <c r="V469">
        <f t="shared" si="122"/>
        <v>35.511395619511553</v>
      </c>
      <c r="Y469">
        <f t="shared" si="124"/>
        <v>98</v>
      </c>
      <c r="Z469">
        <f t="shared" si="123"/>
        <v>0</v>
      </c>
      <c r="AA469">
        <f t="shared" ref="AA469:AA524" si="125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0</v>
      </c>
      <c r="AB469">
        <f t="shared" ref="AB469:AB524" si="126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7">MAX(0,AB469+(Z469-AA469)*1800)</f>
        <v>0</v>
      </c>
      <c r="AD469">
        <f t="shared" ref="AD469:AD524" si="128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98</v>
      </c>
      <c r="AE469">
        <f t="shared" ref="AE469:AE524" si="129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0</v>
      </c>
      <c r="AF469">
        <f t="shared" ref="AF469:AF524" si="130">MAX(0,AB469+(Z469-AE469)*3600)</f>
        <v>0</v>
      </c>
      <c r="AG469">
        <f t="shared" ref="AG469:AG524" si="131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35">
      <c r="S470">
        <f t="shared" si="119"/>
        <v>19</v>
      </c>
      <c r="T470">
        <f t="shared" si="120"/>
        <v>19</v>
      </c>
      <c r="U470">
        <f t="shared" si="121"/>
        <v>451</v>
      </c>
      <c r="V470">
        <f t="shared" si="122"/>
        <v>35.511395619511553</v>
      </c>
      <c r="Y470">
        <f t="shared" si="124"/>
        <v>98</v>
      </c>
      <c r="Z470">
        <f t="shared" si="123"/>
        <v>0</v>
      </c>
      <c r="AA470">
        <f t="shared" si="125"/>
        <v>0</v>
      </c>
      <c r="AB470">
        <f t="shared" si="126"/>
        <v>0</v>
      </c>
      <c r="AC470">
        <f t="shared" si="127"/>
        <v>0</v>
      </c>
      <c r="AD470">
        <f t="shared" si="128"/>
        <v>98</v>
      </c>
      <c r="AE470">
        <f t="shared" si="129"/>
        <v>0</v>
      </c>
      <c r="AF470">
        <f t="shared" si="130"/>
        <v>0</v>
      </c>
      <c r="AG470">
        <f t="shared" si="131"/>
        <v>0</v>
      </c>
    </row>
    <row r="471" spans="19:33" x14ac:dyDescent="0.35">
      <c r="S471">
        <f t="shared" si="119"/>
        <v>19</v>
      </c>
      <c r="T471">
        <f t="shared" si="120"/>
        <v>20</v>
      </c>
      <c r="U471">
        <f t="shared" si="121"/>
        <v>452</v>
      </c>
      <c r="V471">
        <f t="shared" si="122"/>
        <v>35.511395619511553</v>
      </c>
      <c r="Y471">
        <f t="shared" si="124"/>
        <v>98</v>
      </c>
      <c r="Z471">
        <f t="shared" si="123"/>
        <v>0</v>
      </c>
      <c r="AA471">
        <f t="shared" si="125"/>
        <v>0</v>
      </c>
      <c r="AB471">
        <f t="shared" si="126"/>
        <v>0</v>
      </c>
      <c r="AC471">
        <f t="shared" si="127"/>
        <v>0</v>
      </c>
      <c r="AD471">
        <f t="shared" si="128"/>
        <v>98</v>
      </c>
      <c r="AE471">
        <f t="shared" si="129"/>
        <v>0</v>
      </c>
      <c r="AF471">
        <f t="shared" si="130"/>
        <v>0</v>
      </c>
      <c r="AG471">
        <f t="shared" si="131"/>
        <v>0</v>
      </c>
    </row>
    <row r="472" spans="19:33" x14ac:dyDescent="0.35">
      <c r="S472">
        <f t="shared" si="119"/>
        <v>19</v>
      </c>
      <c r="T472">
        <f t="shared" si="120"/>
        <v>21</v>
      </c>
      <c r="U472">
        <f t="shared" si="121"/>
        <v>453</v>
      </c>
      <c r="V472">
        <f t="shared" si="122"/>
        <v>35.511395619511553</v>
      </c>
      <c r="Y472">
        <f t="shared" si="124"/>
        <v>98</v>
      </c>
      <c r="Z472">
        <f t="shared" si="123"/>
        <v>0</v>
      </c>
      <c r="AA472">
        <f t="shared" si="125"/>
        <v>0</v>
      </c>
      <c r="AB472">
        <f t="shared" si="126"/>
        <v>0</v>
      </c>
      <c r="AC472">
        <f t="shared" si="127"/>
        <v>0</v>
      </c>
      <c r="AD472">
        <f t="shared" si="128"/>
        <v>98</v>
      </c>
      <c r="AE472">
        <f t="shared" si="129"/>
        <v>0</v>
      </c>
      <c r="AF472">
        <f t="shared" si="130"/>
        <v>0</v>
      </c>
      <c r="AG472">
        <f t="shared" si="131"/>
        <v>0</v>
      </c>
    </row>
    <row r="473" spans="19:33" x14ac:dyDescent="0.35">
      <c r="S473">
        <f t="shared" si="119"/>
        <v>19</v>
      </c>
      <c r="T473">
        <f t="shared" si="120"/>
        <v>22</v>
      </c>
      <c r="U473">
        <f t="shared" si="121"/>
        <v>454</v>
      </c>
      <c r="V473">
        <f t="shared" si="122"/>
        <v>35.511395619511553</v>
      </c>
      <c r="Y473">
        <f t="shared" si="124"/>
        <v>98</v>
      </c>
      <c r="Z473">
        <f t="shared" si="123"/>
        <v>0</v>
      </c>
      <c r="AA473">
        <f t="shared" si="125"/>
        <v>0</v>
      </c>
      <c r="AB473">
        <f t="shared" si="126"/>
        <v>0</v>
      </c>
      <c r="AC473">
        <f t="shared" si="127"/>
        <v>0</v>
      </c>
      <c r="AD473">
        <f t="shared" si="128"/>
        <v>98</v>
      </c>
      <c r="AE473">
        <f t="shared" si="129"/>
        <v>0</v>
      </c>
      <c r="AF473">
        <f t="shared" si="130"/>
        <v>0</v>
      </c>
      <c r="AG473">
        <f t="shared" si="131"/>
        <v>0</v>
      </c>
    </row>
    <row r="474" spans="19:33" x14ac:dyDescent="0.35">
      <c r="S474">
        <f t="shared" si="119"/>
        <v>19</v>
      </c>
      <c r="T474">
        <f t="shared" si="120"/>
        <v>23</v>
      </c>
      <c r="U474">
        <f t="shared" si="121"/>
        <v>455</v>
      </c>
      <c r="V474">
        <f t="shared" si="122"/>
        <v>35.511395619511553</v>
      </c>
      <c r="Y474">
        <f t="shared" si="124"/>
        <v>98</v>
      </c>
      <c r="Z474">
        <f t="shared" si="123"/>
        <v>0</v>
      </c>
      <c r="AA474">
        <f t="shared" si="125"/>
        <v>0</v>
      </c>
      <c r="AB474">
        <f t="shared" si="126"/>
        <v>0</v>
      </c>
      <c r="AC474">
        <f t="shared" si="127"/>
        <v>0</v>
      </c>
      <c r="AD474">
        <f t="shared" si="128"/>
        <v>98</v>
      </c>
      <c r="AE474">
        <f t="shared" si="129"/>
        <v>0</v>
      </c>
      <c r="AF474">
        <f t="shared" si="130"/>
        <v>0</v>
      </c>
      <c r="AG474">
        <f t="shared" si="131"/>
        <v>0</v>
      </c>
    </row>
    <row r="475" spans="19:33" x14ac:dyDescent="0.35">
      <c r="S475">
        <f t="shared" si="119"/>
        <v>19</v>
      </c>
      <c r="T475">
        <f t="shared" si="120"/>
        <v>24</v>
      </c>
      <c r="U475">
        <f t="shared" si="121"/>
        <v>456</v>
      </c>
      <c r="V475">
        <f t="shared" si="122"/>
        <v>35.511395619511553</v>
      </c>
      <c r="Y475">
        <f t="shared" si="124"/>
        <v>98</v>
      </c>
      <c r="Z475">
        <f t="shared" si="123"/>
        <v>0</v>
      </c>
      <c r="AA475">
        <f t="shared" si="125"/>
        <v>0</v>
      </c>
      <c r="AB475">
        <f t="shared" si="126"/>
        <v>0</v>
      </c>
      <c r="AC475">
        <f t="shared" si="127"/>
        <v>0</v>
      </c>
      <c r="AD475">
        <f t="shared" si="128"/>
        <v>98</v>
      </c>
      <c r="AE475">
        <f t="shared" si="129"/>
        <v>0</v>
      </c>
      <c r="AF475">
        <f t="shared" si="130"/>
        <v>0</v>
      </c>
      <c r="AG475">
        <f t="shared" si="131"/>
        <v>0</v>
      </c>
    </row>
    <row r="476" spans="19:33" x14ac:dyDescent="0.35">
      <c r="S476">
        <f t="shared" si="119"/>
        <v>20</v>
      </c>
      <c r="T476">
        <f t="shared" si="120"/>
        <v>1</v>
      </c>
      <c r="U476">
        <f t="shared" si="121"/>
        <v>457</v>
      </c>
      <c r="V476">
        <f t="shared" si="122"/>
        <v>35.511395619511553</v>
      </c>
      <c r="Y476">
        <f t="shared" si="124"/>
        <v>98</v>
      </c>
      <c r="Z476">
        <f t="shared" si="123"/>
        <v>0</v>
      </c>
      <c r="AA476">
        <f t="shared" si="125"/>
        <v>0</v>
      </c>
      <c r="AB476">
        <f t="shared" si="126"/>
        <v>0</v>
      </c>
      <c r="AC476">
        <f t="shared" si="127"/>
        <v>0</v>
      </c>
      <c r="AD476">
        <f t="shared" si="128"/>
        <v>98</v>
      </c>
      <c r="AE476">
        <f t="shared" si="129"/>
        <v>0</v>
      </c>
      <c r="AF476">
        <f t="shared" si="130"/>
        <v>0</v>
      </c>
      <c r="AG476">
        <f t="shared" si="131"/>
        <v>0</v>
      </c>
    </row>
    <row r="477" spans="19:33" x14ac:dyDescent="0.35">
      <c r="S477">
        <f t="shared" si="119"/>
        <v>20</v>
      </c>
      <c r="T477">
        <f t="shared" si="120"/>
        <v>2</v>
      </c>
      <c r="U477">
        <f t="shared" si="121"/>
        <v>458</v>
      </c>
      <c r="V477">
        <f t="shared" si="122"/>
        <v>35.511395619511553</v>
      </c>
      <c r="Y477">
        <f t="shared" si="124"/>
        <v>98</v>
      </c>
      <c r="Z477">
        <f t="shared" si="123"/>
        <v>0</v>
      </c>
      <c r="AA477">
        <f t="shared" si="125"/>
        <v>0</v>
      </c>
      <c r="AB477">
        <f t="shared" si="126"/>
        <v>0</v>
      </c>
      <c r="AC477">
        <f t="shared" si="127"/>
        <v>0</v>
      </c>
      <c r="AD477">
        <f t="shared" si="128"/>
        <v>98</v>
      </c>
      <c r="AE477">
        <f t="shared" si="129"/>
        <v>0</v>
      </c>
      <c r="AF477">
        <f t="shared" si="130"/>
        <v>0</v>
      </c>
      <c r="AG477">
        <f t="shared" si="131"/>
        <v>0</v>
      </c>
    </row>
    <row r="478" spans="19:33" x14ac:dyDescent="0.35">
      <c r="S478">
        <f t="shared" si="119"/>
        <v>20</v>
      </c>
      <c r="T478">
        <f t="shared" si="120"/>
        <v>3</v>
      </c>
      <c r="U478">
        <f t="shared" si="121"/>
        <v>459</v>
      </c>
      <c r="V478">
        <f t="shared" si="122"/>
        <v>35.511395619511553</v>
      </c>
      <c r="Y478">
        <f t="shared" si="124"/>
        <v>98</v>
      </c>
      <c r="Z478">
        <f t="shared" si="123"/>
        <v>0</v>
      </c>
      <c r="AA478">
        <f t="shared" si="125"/>
        <v>0</v>
      </c>
      <c r="AB478">
        <f t="shared" si="126"/>
        <v>0</v>
      </c>
      <c r="AC478">
        <f t="shared" si="127"/>
        <v>0</v>
      </c>
      <c r="AD478">
        <f t="shared" si="128"/>
        <v>98</v>
      </c>
      <c r="AE478">
        <f t="shared" si="129"/>
        <v>0</v>
      </c>
      <c r="AF478">
        <f t="shared" si="130"/>
        <v>0</v>
      </c>
      <c r="AG478">
        <f t="shared" si="131"/>
        <v>0</v>
      </c>
    </row>
    <row r="479" spans="19:33" x14ac:dyDescent="0.35">
      <c r="S479">
        <f t="shared" si="119"/>
        <v>20</v>
      </c>
      <c r="T479">
        <f t="shared" si="120"/>
        <v>4</v>
      </c>
      <c r="U479">
        <f t="shared" si="121"/>
        <v>460</v>
      </c>
      <c r="V479">
        <f t="shared" si="122"/>
        <v>35.511395619511553</v>
      </c>
      <c r="Y479">
        <f t="shared" si="124"/>
        <v>98</v>
      </c>
      <c r="Z479">
        <f t="shared" si="123"/>
        <v>0</v>
      </c>
      <c r="AA479">
        <f t="shared" si="125"/>
        <v>0</v>
      </c>
      <c r="AB479">
        <f t="shared" si="126"/>
        <v>0</v>
      </c>
      <c r="AC479">
        <f t="shared" si="127"/>
        <v>0</v>
      </c>
      <c r="AD479">
        <f t="shared" si="128"/>
        <v>98</v>
      </c>
      <c r="AE479">
        <f t="shared" si="129"/>
        <v>0</v>
      </c>
      <c r="AF479">
        <f t="shared" si="130"/>
        <v>0</v>
      </c>
      <c r="AG479">
        <f t="shared" si="131"/>
        <v>0</v>
      </c>
    </row>
    <row r="480" spans="19:33" x14ac:dyDescent="0.35">
      <c r="S480">
        <f t="shared" si="119"/>
        <v>20</v>
      </c>
      <c r="T480">
        <f t="shared" si="120"/>
        <v>5</v>
      </c>
      <c r="U480">
        <f t="shared" si="121"/>
        <v>461</v>
      </c>
      <c r="V480">
        <f t="shared" si="122"/>
        <v>35.511395619511553</v>
      </c>
      <c r="Y480">
        <f t="shared" si="124"/>
        <v>98</v>
      </c>
      <c r="Z480">
        <f t="shared" si="123"/>
        <v>0</v>
      </c>
      <c r="AA480">
        <f t="shared" si="125"/>
        <v>0</v>
      </c>
      <c r="AB480">
        <f t="shared" si="126"/>
        <v>0</v>
      </c>
      <c r="AC480">
        <f t="shared" si="127"/>
        <v>0</v>
      </c>
      <c r="AD480">
        <f t="shared" si="128"/>
        <v>98</v>
      </c>
      <c r="AE480">
        <f t="shared" si="129"/>
        <v>0</v>
      </c>
      <c r="AF480">
        <f t="shared" si="130"/>
        <v>0</v>
      </c>
      <c r="AG480">
        <f t="shared" si="131"/>
        <v>0</v>
      </c>
    </row>
    <row r="481" spans="19:33" x14ac:dyDescent="0.35">
      <c r="S481">
        <f t="shared" si="119"/>
        <v>20</v>
      </c>
      <c r="T481">
        <f t="shared" si="120"/>
        <v>6</v>
      </c>
      <c r="U481">
        <f t="shared" si="121"/>
        <v>462</v>
      </c>
      <c r="V481">
        <f t="shared" si="122"/>
        <v>35.511395619511553</v>
      </c>
      <c r="Y481">
        <f t="shared" si="124"/>
        <v>98</v>
      </c>
      <c r="Z481">
        <f t="shared" si="123"/>
        <v>0</v>
      </c>
      <c r="AA481">
        <f t="shared" si="125"/>
        <v>0</v>
      </c>
      <c r="AB481">
        <f t="shared" si="126"/>
        <v>0</v>
      </c>
      <c r="AC481">
        <f t="shared" si="127"/>
        <v>0</v>
      </c>
      <c r="AD481">
        <f t="shared" si="128"/>
        <v>98</v>
      </c>
      <c r="AE481">
        <f t="shared" si="129"/>
        <v>0</v>
      </c>
      <c r="AF481">
        <f t="shared" si="130"/>
        <v>0</v>
      </c>
      <c r="AG481">
        <f t="shared" si="131"/>
        <v>0</v>
      </c>
    </row>
    <row r="482" spans="19:33" x14ac:dyDescent="0.35">
      <c r="S482">
        <f t="shared" si="119"/>
        <v>20</v>
      </c>
      <c r="T482">
        <f t="shared" si="120"/>
        <v>7</v>
      </c>
      <c r="U482">
        <f t="shared" si="121"/>
        <v>463</v>
      </c>
      <c r="V482">
        <f t="shared" si="122"/>
        <v>35.511395619511553</v>
      </c>
      <c r="Y482">
        <f t="shared" si="124"/>
        <v>98</v>
      </c>
      <c r="Z482">
        <f t="shared" si="123"/>
        <v>0</v>
      </c>
      <c r="AA482">
        <f t="shared" si="125"/>
        <v>0</v>
      </c>
      <c r="AB482">
        <f t="shared" si="126"/>
        <v>0</v>
      </c>
      <c r="AC482">
        <f t="shared" si="127"/>
        <v>0</v>
      </c>
      <c r="AD482">
        <f t="shared" si="128"/>
        <v>98</v>
      </c>
      <c r="AE482">
        <f t="shared" si="129"/>
        <v>0</v>
      </c>
      <c r="AF482">
        <f t="shared" si="130"/>
        <v>0</v>
      </c>
      <c r="AG482">
        <f t="shared" si="131"/>
        <v>0</v>
      </c>
    </row>
    <row r="483" spans="19:33" x14ac:dyDescent="0.35">
      <c r="S483">
        <f t="shared" si="119"/>
        <v>20</v>
      </c>
      <c r="T483">
        <f t="shared" si="120"/>
        <v>8</v>
      </c>
      <c r="U483">
        <f t="shared" si="121"/>
        <v>464</v>
      </c>
      <c r="V483">
        <f t="shared" si="122"/>
        <v>35.511395619511553</v>
      </c>
      <c r="Y483">
        <f t="shared" si="124"/>
        <v>98</v>
      </c>
      <c r="Z483">
        <f t="shared" si="123"/>
        <v>0</v>
      </c>
      <c r="AA483">
        <f t="shared" si="125"/>
        <v>0</v>
      </c>
      <c r="AB483">
        <f t="shared" si="126"/>
        <v>0</v>
      </c>
      <c r="AC483">
        <f t="shared" si="127"/>
        <v>0</v>
      </c>
      <c r="AD483">
        <f t="shared" si="128"/>
        <v>98</v>
      </c>
      <c r="AE483">
        <f t="shared" si="129"/>
        <v>0</v>
      </c>
      <c r="AF483">
        <f t="shared" si="130"/>
        <v>0</v>
      </c>
      <c r="AG483">
        <f t="shared" si="131"/>
        <v>0</v>
      </c>
    </row>
    <row r="484" spans="19:33" x14ac:dyDescent="0.35">
      <c r="S484">
        <f t="shared" si="119"/>
        <v>20</v>
      </c>
      <c r="T484">
        <f t="shared" si="120"/>
        <v>9</v>
      </c>
      <c r="U484">
        <f t="shared" si="121"/>
        <v>465</v>
      </c>
      <c r="V484">
        <f t="shared" si="122"/>
        <v>35.511395619511553</v>
      </c>
      <c r="Y484">
        <f t="shared" si="124"/>
        <v>98</v>
      </c>
      <c r="Z484">
        <f t="shared" si="123"/>
        <v>0</v>
      </c>
      <c r="AA484">
        <f t="shared" si="125"/>
        <v>0</v>
      </c>
      <c r="AB484">
        <f t="shared" si="126"/>
        <v>0</v>
      </c>
      <c r="AC484">
        <f t="shared" si="127"/>
        <v>0</v>
      </c>
      <c r="AD484">
        <f t="shared" si="128"/>
        <v>98</v>
      </c>
      <c r="AE484">
        <f t="shared" si="129"/>
        <v>0</v>
      </c>
      <c r="AF484">
        <f t="shared" si="130"/>
        <v>0</v>
      </c>
      <c r="AG484">
        <f t="shared" si="131"/>
        <v>0</v>
      </c>
    </row>
    <row r="485" spans="19:33" x14ac:dyDescent="0.35">
      <c r="S485">
        <f t="shared" si="119"/>
        <v>20</v>
      </c>
      <c r="T485">
        <f t="shared" si="120"/>
        <v>10</v>
      </c>
      <c r="U485">
        <f t="shared" si="121"/>
        <v>466</v>
      </c>
      <c r="V485">
        <f t="shared" si="122"/>
        <v>35.511395619511553</v>
      </c>
      <c r="Y485">
        <f t="shared" si="124"/>
        <v>98</v>
      </c>
      <c r="Z485">
        <f t="shared" si="123"/>
        <v>0</v>
      </c>
      <c r="AA485">
        <f t="shared" si="125"/>
        <v>0</v>
      </c>
      <c r="AB485">
        <f t="shared" si="126"/>
        <v>0</v>
      </c>
      <c r="AC485">
        <f t="shared" si="127"/>
        <v>0</v>
      </c>
      <c r="AD485">
        <f t="shared" si="128"/>
        <v>98</v>
      </c>
      <c r="AE485">
        <f t="shared" si="129"/>
        <v>0</v>
      </c>
      <c r="AF485">
        <f t="shared" si="130"/>
        <v>0</v>
      </c>
      <c r="AG485">
        <f t="shared" si="131"/>
        <v>0</v>
      </c>
    </row>
    <row r="486" spans="19:33" x14ac:dyDescent="0.35">
      <c r="S486">
        <f t="shared" si="119"/>
        <v>20</v>
      </c>
      <c r="T486">
        <f t="shared" si="120"/>
        <v>11</v>
      </c>
      <c r="U486">
        <f t="shared" si="121"/>
        <v>467</v>
      </c>
      <c r="V486">
        <f t="shared" si="122"/>
        <v>35.511395619511553</v>
      </c>
      <c r="Y486">
        <f t="shared" si="124"/>
        <v>98</v>
      </c>
      <c r="Z486">
        <f t="shared" si="123"/>
        <v>0</v>
      </c>
      <c r="AA486">
        <f t="shared" si="125"/>
        <v>0</v>
      </c>
      <c r="AB486">
        <f t="shared" si="126"/>
        <v>0</v>
      </c>
      <c r="AC486">
        <f t="shared" si="127"/>
        <v>0</v>
      </c>
      <c r="AD486">
        <f t="shared" si="128"/>
        <v>98</v>
      </c>
      <c r="AE486">
        <f t="shared" si="129"/>
        <v>0</v>
      </c>
      <c r="AF486">
        <f t="shared" si="130"/>
        <v>0</v>
      </c>
      <c r="AG486">
        <f t="shared" si="131"/>
        <v>0</v>
      </c>
    </row>
    <row r="487" spans="19:33" x14ac:dyDescent="0.35">
      <c r="S487">
        <f t="shared" si="119"/>
        <v>20</v>
      </c>
      <c r="T487">
        <f t="shared" si="120"/>
        <v>12</v>
      </c>
      <c r="U487">
        <f t="shared" si="121"/>
        <v>468</v>
      </c>
      <c r="V487">
        <f t="shared" si="122"/>
        <v>35.511395619511553</v>
      </c>
      <c r="Y487">
        <f t="shared" si="124"/>
        <v>98</v>
      </c>
      <c r="Z487">
        <f t="shared" si="123"/>
        <v>0</v>
      </c>
      <c r="AA487">
        <f t="shared" si="125"/>
        <v>0</v>
      </c>
      <c r="AB487">
        <f t="shared" si="126"/>
        <v>0</v>
      </c>
      <c r="AC487">
        <f t="shared" si="127"/>
        <v>0</v>
      </c>
      <c r="AD487">
        <f t="shared" si="128"/>
        <v>98</v>
      </c>
      <c r="AE487">
        <f t="shared" si="129"/>
        <v>0</v>
      </c>
      <c r="AF487">
        <f t="shared" si="130"/>
        <v>0</v>
      </c>
      <c r="AG487">
        <f t="shared" si="131"/>
        <v>0</v>
      </c>
    </row>
    <row r="488" spans="19:33" x14ac:dyDescent="0.35">
      <c r="S488">
        <f t="shared" si="119"/>
        <v>20</v>
      </c>
      <c r="T488">
        <f t="shared" si="120"/>
        <v>13</v>
      </c>
      <c r="U488">
        <f t="shared" si="121"/>
        <v>469</v>
      </c>
      <c r="V488">
        <f t="shared" si="122"/>
        <v>35.511395619511553</v>
      </c>
      <c r="Y488">
        <f t="shared" si="124"/>
        <v>98</v>
      </c>
      <c r="Z488">
        <f t="shared" si="123"/>
        <v>0</v>
      </c>
      <c r="AA488">
        <f t="shared" si="125"/>
        <v>0</v>
      </c>
      <c r="AB488">
        <f t="shared" si="126"/>
        <v>0</v>
      </c>
      <c r="AC488">
        <f t="shared" si="127"/>
        <v>0</v>
      </c>
      <c r="AD488">
        <f t="shared" si="128"/>
        <v>98</v>
      </c>
      <c r="AE488">
        <f t="shared" si="129"/>
        <v>0</v>
      </c>
      <c r="AF488">
        <f t="shared" si="130"/>
        <v>0</v>
      </c>
      <c r="AG488">
        <f t="shared" si="131"/>
        <v>0</v>
      </c>
    </row>
    <row r="489" spans="19:33" x14ac:dyDescent="0.35">
      <c r="S489">
        <f t="shared" si="119"/>
        <v>20</v>
      </c>
      <c r="T489">
        <f t="shared" si="120"/>
        <v>14</v>
      </c>
      <c r="U489">
        <f t="shared" si="121"/>
        <v>470</v>
      </c>
      <c r="V489">
        <f t="shared" si="122"/>
        <v>35.511395619511553</v>
      </c>
      <c r="Y489">
        <f t="shared" si="124"/>
        <v>98</v>
      </c>
      <c r="Z489">
        <f t="shared" si="123"/>
        <v>0</v>
      </c>
      <c r="AA489">
        <f t="shared" si="125"/>
        <v>0</v>
      </c>
      <c r="AB489">
        <f t="shared" si="126"/>
        <v>0</v>
      </c>
      <c r="AC489">
        <f t="shared" si="127"/>
        <v>0</v>
      </c>
      <c r="AD489">
        <f t="shared" si="128"/>
        <v>98</v>
      </c>
      <c r="AE489">
        <f t="shared" si="129"/>
        <v>0</v>
      </c>
      <c r="AF489">
        <f t="shared" si="130"/>
        <v>0</v>
      </c>
      <c r="AG489">
        <f t="shared" si="131"/>
        <v>0</v>
      </c>
    </row>
    <row r="490" spans="19:33" x14ac:dyDescent="0.35">
      <c r="S490">
        <f t="shared" si="119"/>
        <v>20</v>
      </c>
      <c r="T490">
        <f t="shared" si="120"/>
        <v>15</v>
      </c>
      <c r="U490">
        <f t="shared" si="121"/>
        <v>471</v>
      </c>
      <c r="V490">
        <f t="shared" si="122"/>
        <v>35.511395619511553</v>
      </c>
      <c r="Y490">
        <f t="shared" si="124"/>
        <v>98</v>
      </c>
      <c r="Z490">
        <f t="shared" si="123"/>
        <v>0</v>
      </c>
      <c r="AA490">
        <f t="shared" si="125"/>
        <v>0</v>
      </c>
      <c r="AB490">
        <f t="shared" si="126"/>
        <v>0</v>
      </c>
      <c r="AC490">
        <f t="shared" si="127"/>
        <v>0</v>
      </c>
      <c r="AD490">
        <f t="shared" si="128"/>
        <v>98</v>
      </c>
      <c r="AE490">
        <f t="shared" si="129"/>
        <v>0</v>
      </c>
      <c r="AF490">
        <f t="shared" si="130"/>
        <v>0</v>
      </c>
      <c r="AG490">
        <f t="shared" si="131"/>
        <v>0</v>
      </c>
    </row>
    <row r="491" spans="19:33" x14ac:dyDescent="0.35">
      <c r="S491">
        <f t="shared" si="119"/>
        <v>20</v>
      </c>
      <c r="T491">
        <f t="shared" si="120"/>
        <v>16</v>
      </c>
      <c r="U491">
        <f t="shared" si="121"/>
        <v>472</v>
      </c>
      <c r="V491">
        <f t="shared" si="122"/>
        <v>35.511395619511553</v>
      </c>
      <c r="Y491">
        <f t="shared" si="124"/>
        <v>98</v>
      </c>
      <c r="Z491">
        <f t="shared" si="123"/>
        <v>0</v>
      </c>
      <c r="AA491">
        <f t="shared" si="125"/>
        <v>0</v>
      </c>
      <c r="AB491">
        <f t="shared" si="126"/>
        <v>0</v>
      </c>
      <c r="AC491">
        <f t="shared" si="127"/>
        <v>0</v>
      </c>
      <c r="AD491">
        <f t="shared" si="128"/>
        <v>98</v>
      </c>
      <c r="AE491">
        <f t="shared" si="129"/>
        <v>0</v>
      </c>
      <c r="AF491">
        <f t="shared" si="130"/>
        <v>0</v>
      </c>
      <c r="AG491">
        <f t="shared" si="131"/>
        <v>0</v>
      </c>
    </row>
    <row r="492" spans="19:33" x14ac:dyDescent="0.35">
      <c r="S492">
        <f t="shared" si="119"/>
        <v>20</v>
      </c>
      <c r="T492">
        <f t="shared" si="120"/>
        <v>17</v>
      </c>
      <c r="U492">
        <f t="shared" si="121"/>
        <v>473</v>
      </c>
      <c r="V492">
        <f t="shared" si="122"/>
        <v>35.511395619511553</v>
      </c>
      <c r="Y492">
        <f t="shared" si="124"/>
        <v>98</v>
      </c>
      <c r="Z492">
        <f t="shared" si="123"/>
        <v>0</v>
      </c>
      <c r="AA492">
        <f t="shared" si="125"/>
        <v>0</v>
      </c>
      <c r="AB492">
        <f t="shared" si="126"/>
        <v>0</v>
      </c>
      <c r="AC492">
        <f t="shared" si="127"/>
        <v>0</v>
      </c>
      <c r="AD492">
        <f t="shared" si="128"/>
        <v>98</v>
      </c>
      <c r="AE492">
        <f t="shared" si="129"/>
        <v>0</v>
      </c>
      <c r="AF492">
        <f t="shared" si="130"/>
        <v>0</v>
      </c>
      <c r="AG492">
        <f t="shared" si="131"/>
        <v>0</v>
      </c>
    </row>
    <row r="493" spans="19:33" x14ac:dyDescent="0.35">
      <c r="S493">
        <f t="shared" ref="S493:S524" si="132">S469+1</f>
        <v>20</v>
      </c>
      <c r="T493">
        <f t="shared" ref="T493:T524" si="133">T469</f>
        <v>18</v>
      </c>
      <c r="U493">
        <f t="shared" si="121"/>
        <v>474</v>
      </c>
      <c r="V493">
        <f t="shared" si="122"/>
        <v>35.511395619511553</v>
      </c>
      <c r="Y493">
        <f t="shared" si="124"/>
        <v>98</v>
      </c>
      <c r="Z493">
        <f t="shared" si="123"/>
        <v>0</v>
      </c>
      <c r="AA493">
        <f t="shared" si="125"/>
        <v>0</v>
      </c>
      <c r="AB493">
        <f t="shared" si="126"/>
        <v>0</v>
      </c>
      <c r="AC493">
        <f t="shared" si="127"/>
        <v>0</v>
      </c>
      <c r="AD493">
        <f t="shared" si="128"/>
        <v>98</v>
      </c>
      <c r="AE493">
        <f t="shared" si="129"/>
        <v>0</v>
      </c>
      <c r="AF493">
        <f t="shared" si="130"/>
        <v>0</v>
      </c>
      <c r="AG493">
        <f t="shared" si="131"/>
        <v>0</v>
      </c>
    </row>
    <row r="494" spans="19:33" x14ac:dyDescent="0.35">
      <c r="S494">
        <f t="shared" si="132"/>
        <v>20</v>
      </c>
      <c r="T494">
        <f t="shared" si="133"/>
        <v>19</v>
      </c>
      <c r="U494">
        <f t="shared" si="121"/>
        <v>475</v>
      </c>
      <c r="V494">
        <f t="shared" si="122"/>
        <v>35.511395619511553</v>
      </c>
      <c r="Y494">
        <f t="shared" si="124"/>
        <v>98</v>
      </c>
      <c r="Z494">
        <f t="shared" si="123"/>
        <v>0</v>
      </c>
      <c r="AA494">
        <f t="shared" si="125"/>
        <v>0</v>
      </c>
      <c r="AB494">
        <f t="shared" si="126"/>
        <v>0</v>
      </c>
      <c r="AC494">
        <f t="shared" si="127"/>
        <v>0</v>
      </c>
      <c r="AD494">
        <f t="shared" si="128"/>
        <v>98</v>
      </c>
      <c r="AE494">
        <f t="shared" si="129"/>
        <v>0</v>
      </c>
      <c r="AF494">
        <f t="shared" si="130"/>
        <v>0</v>
      </c>
      <c r="AG494">
        <f t="shared" si="131"/>
        <v>0</v>
      </c>
    </row>
    <row r="495" spans="19:33" x14ac:dyDescent="0.35">
      <c r="S495">
        <f t="shared" si="132"/>
        <v>20</v>
      </c>
      <c r="T495">
        <f t="shared" si="133"/>
        <v>20</v>
      </c>
      <c r="U495">
        <f t="shared" si="121"/>
        <v>476</v>
      </c>
      <c r="V495">
        <f t="shared" si="122"/>
        <v>35.511395619511553</v>
      </c>
      <c r="Y495">
        <f t="shared" si="124"/>
        <v>98</v>
      </c>
      <c r="Z495">
        <f t="shared" si="123"/>
        <v>0</v>
      </c>
      <c r="AA495">
        <f t="shared" si="125"/>
        <v>0</v>
      </c>
      <c r="AB495">
        <f t="shared" si="126"/>
        <v>0</v>
      </c>
      <c r="AC495">
        <f t="shared" si="127"/>
        <v>0</v>
      </c>
      <c r="AD495">
        <f t="shared" si="128"/>
        <v>98</v>
      </c>
      <c r="AE495">
        <f t="shared" si="129"/>
        <v>0</v>
      </c>
      <c r="AF495">
        <f t="shared" si="130"/>
        <v>0</v>
      </c>
      <c r="AG495">
        <f t="shared" si="131"/>
        <v>0</v>
      </c>
    </row>
    <row r="496" spans="19:33" x14ac:dyDescent="0.35">
      <c r="S496">
        <f t="shared" si="132"/>
        <v>20</v>
      </c>
      <c r="T496">
        <f t="shared" si="133"/>
        <v>21</v>
      </c>
      <c r="U496">
        <f t="shared" si="121"/>
        <v>477</v>
      </c>
      <c r="V496">
        <f t="shared" si="122"/>
        <v>35.511395619511553</v>
      </c>
      <c r="Y496">
        <f t="shared" si="124"/>
        <v>98</v>
      </c>
      <c r="Z496">
        <f t="shared" si="123"/>
        <v>0</v>
      </c>
      <c r="AA496">
        <f t="shared" si="125"/>
        <v>0</v>
      </c>
      <c r="AB496">
        <f t="shared" si="126"/>
        <v>0</v>
      </c>
      <c r="AC496">
        <f t="shared" si="127"/>
        <v>0</v>
      </c>
      <c r="AD496">
        <f t="shared" si="128"/>
        <v>98</v>
      </c>
      <c r="AE496">
        <f t="shared" si="129"/>
        <v>0</v>
      </c>
      <c r="AF496">
        <f t="shared" si="130"/>
        <v>0</v>
      </c>
      <c r="AG496">
        <f t="shared" si="131"/>
        <v>0</v>
      </c>
    </row>
    <row r="497" spans="19:33" x14ac:dyDescent="0.35">
      <c r="S497">
        <f t="shared" si="132"/>
        <v>20</v>
      </c>
      <c r="T497">
        <f t="shared" si="133"/>
        <v>22</v>
      </c>
      <c r="U497">
        <f t="shared" si="121"/>
        <v>478</v>
      </c>
      <c r="V497">
        <f t="shared" si="122"/>
        <v>35.511395619511553</v>
      </c>
      <c r="Y497">
        <f t="shared" si="124"/>
        <v>98</v>
      </c>
      <c r="Z497">
        <f t="shared" si="123"/>
        <v>0</v>
      </c>
      <c r="AA497">
        <f t="shared" si="125"/>
        <v>0</v>
      </c>
      <c r="AB497">
        <f t="shared" si="126"/>
        <v>0</v>
      </c>
      <c r="AC497">
        <f t="shared" si="127"/>
        <v>0</v>
      </c>
      <c r="AD497">
        <f t="shared" si="128"/>
        <v>98</v>
      </c>
      <c r="AE497">
        <f t="shared" si="129"/>
        <v>0</v>
      </c>
      <c r="AF497">
        <f t="shared" si="130"/>
        <v>0</v>
      </c>
      <c r="AG497">
        <f t="shared" si="131"/>
        <v>0</v>
      </c>
    </row>
    <row r="498" spans="19:33" x14ac:dyDescent="0.35">
      <c r="S498">
        <f t="shared" si="132"/>
        <v>20</v>
      </c>
      <c r="T498">
        <f t="shared" si="133"/>
        <v>23</v>
      </c>
      <c r="U498">
        <f t="shared" si="121"/>
        <v>479</v>
      </c>
      <c r="V498">
        <f t="shared" si="122"/>
        <v>35.511395619511553</v>
      </c>
      <c r="Y498">
        <f t="shared" si="124"/>
        <v>98</v>
      </c>
      <c r="Z498">
        <f t="shared" si="123"/>
        <v>0</v>
      </c>
      <c r="AA498">
        <f t="shared" si="125"/>
        <v>0</v>
      </c>
      <c r="AB498">
        <f t="shared" si="126"/>
        <v>0</v>
      </c>
      <c r="AC498">
        <f t="shared" si="127"/>
        <v>0</v>
      </c>
      <c r="AD498">
        <f t="shared" si="128"/>
        <v>98</v>
      </c>
      <c r="AE498">
        <f t="shared" si="129"/>
        <v>0</v>
      </c>
      <c r="AF498">
        <f t="shared" si="130"/>
        <v>0</v>
      </c>
      <c r="AG498">
        <f t="shared" si="131"/>
        <v>0</v>
      </c>
    </row>
    <row r="499" spans="19:33" x14ac:dyDescent="0.35">
      <c r="S499">
        <f t="shared" si="132"/>
        <v>20</v>
      </c>
      <c r="T499">
        <f t="shared" si="133"/>
        <v>24</v>
      </c>
      <c r="U499">
        <f t="shared" si="121"/>
        <v>480</v>
      </c>
      <c r="V499">
        <f t="shared" si="122"/>
        <v>35.511395619511553</v>
      </c>
      <c r="Y499">
        <f t="shared" si="124"/>
        <v>98</v>
      </c>
      <c r="Z499">
        <f t="shared" si="123"/>
        <v>0</v>
      </c>
      <c r="AA499">
        <f t="shared" si="125"/>
        <v>0</v>
      </c>
      <c r="AB499">
        <f t="shared" si="126"/>
        <v>0</v>
      </c>
      <c r="AC499">
        <f t="shared" si="127"/>
        <v>0</v>
      </c>
      <c r="AD499">
        <f t="shared" si="128"/>
        <v>98</v>
      </c>
      <c r="AE499">
        <f t="shared" si="129"/>
        <v>0</v>
      </c>
      <c r="AF499">
        <f t="shared" si="130"/>
        <v>0</v>
      </c>
      <c r="AG499">
        <f t="shared" si="131"/>
        <v>0</v>
      </c>
    </row>
    <row r="500" spans="19:33" x14ac:dyDescent="0.35">
      <c r="S500">
        <f t="shared" si="132"/>
        <v>21</v>
      </c>
      <c r="T500">
        <f t="shared" si="133"/>
        <v>1</v>
      </c>
      <c r="U500">
        <f t="shared" ref="U500:U524" si="134">(S500-1)*24+T500</f>
        <v>481</v>
      </c>
      <c r="V500">
        <f t="shared" ref="V500:V524" si="135">V499</f>
        <v>35.511395619511553</v>
      </c>
      <c r="Y500">
        <f t="shared" si="124"/>
        <v>98</v>
      </c>
      <c r="Z500">
        <f t="shared" ref="Z500:Z524" si="136">(V501-V500)*43560/3600</f>
        <v>0</v>
      </c>
      <c r="AA500">
        <f t="shared" si="125"/>
        <v>0</v>
      </c>
      <c r="AB500">
        <f t="shared" si="126"/>
        <v>0</v>
      </c>
      <c r="AC500">
        <f t="shared" si="127"/>
        <v>0</v>
      </c>
      <c r="AD500">
        <f t="shared" si="128"/>
        <v>98</v>
      </c>
      <c r="AE500">
        <f t="shared" si="129"/>
        <v>0</v>
      </c>
      <c r="AF500">
        <f t="shared" si="130"/>
        <v>0</v>
      </c>
      <c r="AG500">
        <f t="shared" si="131"/>
        <v>0</v>
      </c>
    </row>
    <row r="501" spans="19:33" x14ac:dyDescent="0.35">
      <c r="S501">
        <f t="shared" si="132"/>
        <v>21</v>
      </c>
      <c r="T501">
        <f t="shared" si="133"/>
        <v>2</v>
      </c>
      <c r="U501">
        <f t="shared" si="134"/>
        <v>482</v>
      </c>
      <c r="V501">
        <f t="shared" si="135"/>
        <v>35.511395619511553</v>
      </c>
      <c r="Y501">
        <f t="shared" si="124"/>
        <v>98</v>
      </c>
      <c r="Z501">
        <f t="shared" si="136"/>
        <v>0</v>
      </c>
      <c r="AA501">
        <f t="shared" si="125"/>
        <v>0</v>
      </c>
      <c r="AB501">
        <f t="shared" si="126"/>
        <v>0</v>
      </c>
      <c r="AC501">
        <f t="shared" si="127"/>
        <v>0</v>
      </c>
      <c r="AD501">
        <f t="shared" si="128"/>
        <v>98</v>
      </c>
      <c r="AE501">
        <f t="shared" si="129"/>
        <v>0</v>
      </c>
      <c r="AF501">
        <f t="shared" si="130"/>
        <v>0</v>
      </c>
      <c r="AG501">
        <f t="shared" si="131"/>
        <v>0</v>
      </c>
    </row>
    <row r="502" spans="19:33" x14ac:dyDescent="0.35">
      <c r="S502">
        <f t="shared" si="132"/>
        <v>21</v>
      </c>
      <c r="T502">
        <f t="shared" si="133"/>
        <v>3</v>
      </c>
      <c r="U502">
        <f t="shared" si="134"/>
        <v>483</v>
      </c>
      <c r="V502">
        <f t="shared" si="135"/>
        <v>35.511395619511553</v>
      </c>
      <c r="Y502">
        <f t="shared" si="124"/>
        <v>98</v>
      </c>
      <c r="Z502">
        <f t="shared" si="136"/>
        <v>0</v>
      </c>
      <c r="AA502">
        <f t="shared" si="125"/>
        <v>0</v>
      </c>
      <c r="AB502">
        <f t="shared" si="126"/>
        <v>0</v>
      </c>
      <c r="AC502">
        <f t="shared" si="127"/>
        <v>0</v>
      </c>
      <c r="AD502">
        <f t="shared" si="128"/>
        <v>98</v>
      </c>
      <c r="AE502">
        <f t="shared" si="129"/>
        <v>0</v>
      </c>
      <c r="AF502">
        <f t="shared" si="130"/>
        <v>0</v>
      </c>
      <c r="AG502">
        <f t="shared" si="131"/>
        <v>0</v>
      </c>
    </row>
    <row r="503" spans="19:33" x14ac:dyDescent="0.35">
      <c r="S503">
        <f t="shared" si="132"/>
        <v>21</v>
      </c>
      <c r="T503">
        <f t="shared" si="133"/>
        <v>4</v>
      </c>
      <c r="U503">
        <f t="shared" si="134"/>
        <v>484</v>
      </c>
      <c r="V503">
        <f t="shared" si="135"/>
        <v>35.511395619511553</v>
      </c>
      <c r="Y503">
        <f t="shared" si="124"/>
        <v>98</v>
      </c>
      <c r="Z503">
        <f t="shared" si="136"/>
        <v>0</v>
      </c>
      <c r="AA503">
        <f t="shared" si="125"/>
        <v>0</v>
      </c>
      <c r="AB503">
        <f t="shared" si="126"/>
        <v>0</v>
      </c>
      <c r="AC503">
        <f t="shared" si="127"/>
        <v>0</v>
      </c>
      <c r="AD503">
        <f t="shared" si="128"/>
        <v>98</v>
      </c>
      <c r="AE503">
        <f t="shared" si="129"/>
        <v>0</v>
      </c>
      <c r="AF503">
        <f t="shared" si="130"/>
        <v>0</v>
      </c>
      <c r="AG503">
        <f t="shared" si="131"/>
        <v>0</v>
      </c>
    </row>
    <row r="504" spans="19:33" x14ac:dyDescent="0.35">
      <c r="S504">
        <f t="shared" si="132"/>
        <v>21</v>
      </c>
      <c r="T504">
        <f t="shared" si="133"/>
        <v>5</v>
      </c>
      <c r="U504">
        <f t="shared" si="134"/>
        <v>485</v>
      </c>
      <c r="V504">
        <f t="shared" si="135"/>
        <v>35.511395619511553</v>
      </c>
      <c r="Y504">
        <f t="shared" si="124"/>
        <v>98</v>
      </c>
      <c r="Z504">
        <f t="shared" si="136"/>
        <v>0</v>
      </c>
      <c r="AA504">
        <f t="shared" si="125"/>
        <v>0</v>
      </c>
      <c r="AB504">
        <f t="shared" si="126"/>
        <v>0</v>
      </c>
      <c r="AC504">
        <f t="shared" si="127"/>
        <v>0</v>
      </c>
      <c r="AD504">
        <f t="shared" si="128"/>
        <v>98</v>
      </c>
      <c r="AE504">
        <f t="shared" si="129"/>
        <v>0</v>
      </c>
      <c r="AF504">
        <f t="shared" si="130"/>
        <v>0</v>
      </c>
      <c r="AG504">
        <f t="shared" si="131"/>
        <v>0</v>
      </c>
    </row>
    <row r="505" spans="19:33" x14ac:dyDescent="0.35">
      <c r="S505">
        <f t="shared" si="132"/>
        <v>21</v>
      </c>
      <c r="T505">
        <f t="shared" si="133"/>
        <v>6</v>
      </c>
      <c r="U505">
        <f t="shared" si="134"/>
        <v>486</v>
      </c>
      <c r="V505">
        <f t="shared" si="135"/>
        <v>35.511395619511553</v>
      </c>
      <c r="Y505">
        <f t="shared" si="124"/>
        <v>98</v>
      </c>
      <c r="Z505">
        <f t="shared" si="136"/>
        <v>0</v>
      </c>
      <c r="AA505">
        <f t="shared" si="125"/>
        <v>0</v>
      </c>
      <c r="AB505">
        <f t="shared" si="126"/>
        <v>0</v>
      </c>
      <c r="AC505">
        <f t="shared" si="127"/>
        <v>0</v>
      </c>
      <c r="AD505">
        <f t="shared" si="128"/>
        <v>98</v>
      </c>
      <c r="AE505">
        <f t="shared" si="129"/>
        <v>0</v>
      </c>
      <c r="AF505">
        <f t="shared" si="130"/>
        <v>0</v>
      </c>
      <c r="AG505">
        <f t="shared" si="131"/>
        <v>0</v>
      </c>
    </row>
    <row r="506" spans="19:33" x14ac:dyDescent="0.35">
      <c r="S506">
        <f t="shared" si="132"/>
        <v>21</v>
      </c>
      <c r="T506">
        <f t="shared" si="133"/>
        <v>7</v>
      </c>
      <c r="U506">
        <f t="shared" si="134"/>
        <v>487</v>
      </c>
      <c r="V506">
        <f t="shared" si="135"/>
        <v>35.511395619511553</v>
      </c>
      <c r="Y506">
        <f t="shared" si="124"/>
        <v>98</v>
      </c>
      <c r="Z506">
        <f t="shared" si="136"/>
        <v>0</v>
      </c>
      <c r="AA506">
        <f t="shared" si="125"/>
        <v>0</v>
      </c>
      <c r="AB506">
        <f t="shared" si="126"/>
        <v>0</v>
      </c>
      <c r="AC506">
        <f t="shared" si="127"/>
        <v>0</v>
      </c>
      <c r="AD506">
        <f t="shared" si="128"/>
        <v>98</v>
      </c>
      <c r="AE506">
        <f t="shared" si="129"/>
        <v>0</v>
      </c>
      <c r="AF506">
        <f t="shared" si="130"/>
        <v>0</v>
      </c>
      <c r="AG506">
        <f t="shared" si="131"/>
        <v>0</v>
      </c>
    </row>
    <row r="507" spans="19:33" x14ac:dyDescent="0.35">
      <c r="S507">
        <f t="shared" si="132"/>
        <v>21</v>
      </c>
      <c r="T507">
        <f t="shared" si="133"/>
        <v>8</v>
      </c>
      <c r="U507">
        <f t="shared" si="134"/>
        <v>488</v>
      </c>
      <c r="V507">
        <f t="shared" si="135"/>
        <v>35.511395619511553</v>
      </c>
      <c r="Y507">
        <f t="shared" si="124"/>
        <v>98</v>
      </c>
      <c r="Z507">
        <f t="shared" si="136"/>
        <v>0</v>
      </c>
      <c r="AA507">
        <f t="shared" si="125"/>
        <v>0</v>
      </c>
      <c r="AB507">
        <f t="shared" si="126"/>
        <v>0</v>
      </c>
      <c r="AC507">
        <f t="shared" si="127"/>
        <v>0</v>
      </c>
      <c r="AD507">
        <f t="shared" si="128"/>
        <v>98</v>
      </c>
      <c r="AE507">
        <f t="shared" si="129"/>
        <v>0</v>
      </c>
      <c r="AF507">
        <f t="shared" si="130"/>
        <v>0</v>
      </c>
      <c r="AG507">
        <f t="shared" si="131"/>
        <v>0</v>
      </c>
    </row>
    <row r="508" spans="19:33" x14ac:dyDescent="0.35">
      <c r="S508">
        <f t="shared" si="132"/>
        <v>21</v>
      </c>
      <c r="T508">
        <f t="shared" si="133"/>
        <v>9</v>
      </c>
      <c r="U508">
        <f t="shared" si="134"/>
        <v>489</v>
      </c>
      <c r="V508">
        <f t="shared" si="135"/>
        <v>35.511395619511553</v>
      </c>
      <c r="Y508">
        <f t="shared" si="124"/>
        <v>98</v>
      </c>
      <c r="Z508">
        <f t="shared" si="136"/>
        <v>0</v>
      </c>
      <c r="AA508">
        <f t="shared" si="125"/>
        <v>0</v>
      </c>
      <c r="AB508">
        <f t="shared" si="126"/>
        <v>0</v>
      </c>
      <c r="AC508">
        <f t="shared" si="127"/>
        <v>0</v>
      </c>
      <c r="AD508">
        <f t="shared" si="128"/>
        <v>98</v>
      </c>
      <c r="AE508">
        <f t="shared" si="129"/>
        <v>0</v>
      </c>
      <c r="AF508">
        <f t="shared" si="130"/>
        <v>0</v>
      </c>
      <c r="AG508">
        <f t="shared" si="131"/>
        <v>0</v>
      </c>
    </row>
    <row r="509" spans="19:33" x14ac:dyDescent="0.35">
      <c r="S509">
        <f t="shared" si="132"/>
        <v>21</v>
      </c>
      <c r="T509">
        <f t="shared" si="133"/>
        <v>10</v>
      </c>
      <c r="U509">
        <f t="shared" si="134"/>
        <v>490</v>
      </c>
      <c r="V509">
        <f t="shared" si="135"/>
        <v>35.511395619511553</v>
      </c>
      <c r="Y509">
        <f t="shared" si="124"/>
        <v>98</v>
      </c>
      <c r="Z509">
        <f t="shared" si="136"/>
        <v>0</v>
      </c>
      <c r="AA509">
        <f t="shared" si="125"/>
        <v>0</v>
      </c>
      <c r="AB509">
        <f t="shared" si="126"/>
        <v>0</v>
      </c>
      <c r="AC509">
        <f t="shared" si="127"/>
        <v>0</v>
      </c>
      <c r="AD509">
        <f t="shared" si="128"/>
        <v>98</v>
      </c>
      <c r="AE509">
        <f t="shared" si="129"/>
        <v>0</v>
      </c>
      <c r="AF509">
        <f t="shared" si="130"/>
        <v>0</v>
      </c>
      <c r="AG509">
        <f t="shared" si="131"/>
        <v>0</v>
      </c>
    </row>
    <row r="510" spans="19:33" x14ac:dyDescent="0.35">
      <c r="S510">
        <f t="shared" si="132"/>
        <v>21</v>
      </c>
      <c r="T510">
        <f t="shared" si="133"/>
        <v>11</v>
      </c>
      <c r="U510">
        <f t="shared" si="134"/>
        <v>491</v>
      </c>
      <c r="V510">
        <f t="shared" si="135"/>
        <v>35.511395619511553</v>
      </c>
      <c r="Y510">
        <f t="shared" si="124"/>
        <v>98</v>
      </c>
      <c r="Z510">
        <f t="shared" si="136"/>
        <v>0</v>
      </c>
      <c r="AA510">
        <f t="shared" si="125"/>
        <v>0</v>
      </c>
      <c r="AB510">
        <f t="shared" si="126"/>
        <v>0</v>
      </c>
      <c r="AC510">
        <f t="shared" si="127"/>
        <v>0</v>
      </c>
      <c r="AD510">
        <f t="shared" si="128"/>
        <v>98</v>
      </c>
      <c r="AE510">
        <f t="shared" si="129"/>
        <v>0</v>
      </c>
      <c r="AF510">
        <f t="shared" si="130"/>
        <v>0</v>
      </c>
      <c r="AG510">
        <f t="shared" si="131"/>
        <v>0</v>
      </c>
    </row>
    <row r="511" spans="19:33" x14ac:dyDescent="0.35">
      <c r="S511">
        <f t="shared" si="132"/>
        <v>21</v>
      </c>
      <c r="T511">
        <f t="shared" si="133"/>
        <v>12</v>
      </c>
      <c r="U511">
        <f t="shared" si="134"/>
        <v>492</v>
      </c>
      <c r="V511">
        <f t="shared" si="135"/>
        <v>35.511395619511553</v>
      </c>
      <c r="Y511">
        <f t="shared" si="124"/>
        <v>98</v>
      </c>
      <c r="Z511">
        <f t="shared" si="136"/>
        <v>0</v>
      </c>
      <c r="AA511">
        <f t="shared" si="125"/>
        <v>0</v>
      </c>
      <c r="AB511">
        <f t="shared" si="126"/>
        <v>0</v>
      </c>
      <c r="AC511">
        <f t="shared" si="127"/>
        <v>0</v>
      </c>
      <c r="AD511">
        <f t="shared" si="128"/>
        <v>98</v>
      </c>
      <c r="AE511">
        <f t="shared" si="129"/>
        <v>0</v>
      </c>
      <c r="AF511">
        <f t="shared" si="130"/>
        <v>0</v>
      </c>
      <c r="AG511">
        <f t="shared" si="131"/>
        <v>0</v>
      </c>
    </row>
    <row r="512" spans="19:33" x14ac:dyDescent="0.35">
      <c r="S512">
        <f t="shared" si="132"/>
        <v>21</v>
      </c>
      <c r="T512">
        <f t="shared" si="133"/>
        <v>13</v>
      </c>
      <c r="U512">
        <f t="shared" si="134"/>
        <v>493</v>
      </c>
      <c r="V512">
        <f t="shared" si="135"/>
        <v>35.511395619511553</v>
      </c>
      <c r="Y512">
        <f t="shared" si="124"/>
        <v>98</v>
      </c>
      <c r="Z512">
        <f t="shared" si="136"/>
        <v>0</v>
      </c>
      <c r="AA512">
        <f t="shared" si="125"/>
        <v>0</v>
      </c>
      <c r="AB512">
        <f t="shared" si="126"/>
        <v>0</v>
      </c>
      <c r="AC512">
        <f t="shared" si="127"/>
        <v>0</v>
      </c>
      <c r="AD512">
        <f t="shared" si="128"/>
        <v>98</v>
      </c>
      <c r="AE512">
        <f t="shared" si="129"/>
        <v>0</v>
      </c>
      <c r="AF512">
        <f t="shared" si="130"/>
        <v>0</v>
      </c>
      <c r="AG512">
        <f t="shared" si="131"/>
        <v>0</v>
      </c>
    </row>
    <row r="513" spans="19:33" x14ac:dyDescent="0.35">
      <c r="S513">
        <f t="shared" si="132"/>
        <v>21</v>
      </c>
      <c r="T513">
        <f t="shared" si="133"/>
        <v>14</v>
      </c>
      <c r="U513">
        <f t="shared" si="134"/>
        <v>494</v>
      </c>
      <c r="V513">
        <f t="shared" si="135"/>
        <v>35.511395619511553</v>
      </c>
      <c r="Y513">
        <f t="shared" si="124"/>
        <v>98</v>
      </c>
      <c r="Z513">
        <f t="shared" si="136"/>
        <v>0</v>
      </c>
      <c r="AA513">
        <f t="shared" si="125"/>
        <v>0</v>
      </c>
      <c r="AB513">
        <f t="shared" si="126"/>
        <v>0</v>
      </c>
      <c r="AC513">
        <f t="shared" si="127"/>
        <v>0</v>
      </c>
      <c r="AD513">
        <f t="shared" si="128"/>
        <v>98</v>
      </c>
      <c r="AE513">
        <f t="shared" si="129"/>
        <v>0</v>
      </c>
      <c r="AF513">
        <f t="shared" si="130"/>
        <v>0</v>
      </c>
      <c r="AG513">
        <f t="shared" si="131"/>
        <v>0</v>
      </c>
    </row>
    <row r="514" spans="19:33" x14ac:dyDescent="0.35">
      <c r="S514">
        <f t="shared" si="132"/>
        <v>21</v>
      </c>
      <c r="T514">
        <f t="shared" si="133"/>
        <v>15</v>
      </c>
      <c r="U514">
        <f t="shared" si="134"/>
        <v>495</v>
      </c>
      <c r="V514">
        <f t="shared" si="135"/>
        <v>35.511395619511553</v>
      </c>
      <c r="Y514">
        <f t="shared" si="124"/>
        <v>98</v>
      </c>
      <c r="Z514">
        <f t="shared" si="136"/>
        <v>0</v>
      </c>
      <c r="AA514">
        <f t="shared" si="125"/>
        <v>0</v>
      </c>
      <c r="AB514">
        <f t="shared" si="126"/>
        <v>0</v>
      </c>
      <c r="AC514">
        <f t="shared" si="127"/>
        <v>0</v>
      </c>
      <c r="AD514">
        <f t="shared" si="128"/>
        <v>98</v>
      </c>
      <c r="AE514">
        <f t="shared" si="129"/>
        <v>0</v>
      </c>
      <c r="AF514">
        <f t="shared" si="130"/>
        <v>0</v>
      </c>
      <c r="AG514">
        <f t="shared" si="131"/>
        <v>0</v>
      </c>
    </row>
    <row r="515" spans="19:33" x14ac:dyDescent="0.35">
      <c r="S515">
        <f t="shared" si="132"/>
        <v>21</v>
      </c>
      <c r="T515">
        <f t="shared" si="133"/>
        <v>16</v>
      </c>
      <c r="U515">
        <f t="shared" si="134"/>
        <v>496</v>
      </c>
      <c r="V515">
        <f t="shared" si="135"/>
        <v>35.511395619511553</v>
      </c>
      <c r="Y515">
        <f t="shared" si="124"/>
        <v>98</v>
      </c>
      <c r="Z515">
        <f t="shared" si="136"/>
        <v>0</v>
      </c>
      <c r="AA515">
        <f t="shared" si="125"/>
        <v>0</v>
      </c>
      <c r="AB515">
        <f t="shared" si="126"/>
        <v>0</v>
      </c>
      <c r="AC515">
        <f t="shared" si="127"/>
        <v>0</v>
      </c>
      <c r="AD515">
        <f t="shared" si="128"/>
        <v>98</v>
      </c>
      <c r="AE515">
        <f t="shared" si="129"/>
        <v>0</v>
      </c>
      <c r="AF515">
        <f t="shared" si="130"/>
        <v>0</v>
      </c>
      <c r="AG515">
        <f t="shared" si="131"/>
        <v>0</v>
      </c>
    </row>
    <row r="516" spans="19:33" x14ac:dyDescent="0.35">
      <c r="S516">
        <f t="shared" si="132"/>
        <v>21</v>
      </c>
      <c r="T516">
        <f t="shared" si="133"/>
        <v>17</v>
      </c>
      <c r="U516">
        <f t="shared" si="134"/>
        <v>497</v>
      </c>
      <c r="V516">
        <f t="shared" si="135"/>
        <v>35.511395619511553</v>
      </c>
      <c r="Y516">
        <f t="shared" si="124"/>
        <v>98</v>
      </c>
      <c r="Z516">
        <f t="shared" si="136"/>
        <v>0</v>
      </c>
      <c r="AA516">
        <f t="shared" si="125"/>
        <v>0</v>
      </c>
      <c r="AB516">
        <f t="shared" si="126"/>
        <v>0</v>
      </c>
      <c r="AC516">
        <f t="shared" si="127"/>
        <v>0</v>
      </c>
      <c r="AD516">
        <f t="shared" si="128"/>
        <v>98</v>
      </c>
      <c r="AE516">
        <f t="shared" si="129"/>
        <v>0</v>
      </c>
      <c r="AF516">
        <f t="shared" si="130"/>
        <v>0</v>
      </c>
      <c r="AG516">
        <f t="shared" si="131"/>
        <v>0</v>
      </c>
    </row>
    <row r="517" spans="19:33" x14ac:dyDescent="0.35">
      <c r="S517">
        <f t="shared" si="132"/>
        <v>21</v>
      </c>
      <c r="T517">
        <f t="shared" si="133"/>
        <v>18</v>
      </c>
      <c r="U517">
        <f t="shared" si="134"/>
        <v>498</v>
      </c>
      <c r="V517">
        <f t="shared" si="135"/>
        <v>35.511395619511553</v>
      </c>
      <c r="Y517">
        <f t="shared" si="124"/>
        <v>98</v>
      </c>
      <c r="Z517">
        <f t="shared" si="136"/>
        <v>0</v>
      </c>
      <c r="AA517">
        <f t="shared" si="125"/>
        <v>0</v>
      </c>
      <c r="AB517">
        <f t="shared" si="126"/>
        <v>0</v>
      </c>
      <c r="AC517">
        <f t="shared" si="127"/>
        <v>0</v>
      </c>
      <c r="AD517">
        <f t="shared" si="128"/>
        <v>98</v>
      </c>
      <c r="AE517">
        <f t="shared" si="129"/>
        <v>0</v>
      </c>
      <c r="AF517">
        <f t="shared" si="130"/>
        <v>0</v>
      </c>
      <c r="AG517">
        <f t="shared" si="131"/>
        <v>0</v>
      </c>
    </row>
    <row r="518" spans="19:33" x14ac:dyDescent="0.35">
      <c r="S518">
        <f t="shared" si="132"/>
        <v>21</v>
      </c>
      <c r="T518">
        <f t="shared" si="133"/>
        <v>19</v>
      </c>
      <c r="U518">
        <f t="shared" si="134"/>
        <v>499</v>
      </c>
      <c r="V518">
        <f t="shared" si="135"/>
        <v>35.511395619511553</v>
      </c>
      <c r="Y518">
        <f t="shared" ref="Y518:Y524" si="137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98</v>
      </c>
      <c r="Z518">
        <f t="shared" si="136"/>
        <v>0</v>
      </c>
      <c r="AA518">
        <f t="shared" si="125"/>
        <v>0</v>
      </c>
      <c r="AB518">
        <f t="shared" si="126"/>
        <v>0</v>
      </c>
      <c r="AC518">
        <f t="shared" si="127"/>
        <v>0</v>
      </c>
      <c r="AD518">
        <f t="shared" si="128"/>
        <v>98</v>
      </c>
      <c r="AE518">
        <f t="shared" si="129"/>
        <v>0</v>
      </c>
      <c r="AF518">
        <f t="shared" si="130"/>
        <v>0</v>
      </c>
      <c r="AG518">
        <f t="shared" si="131"/>
        <v>0</v>
      </c>
    </row>
    <row r="519" spans="19:33" x14ac:dyDescent="0.35">
      <c r="S519">
        <f t="shared" si="132"/>
        <v>21</v>
      </c>
      <c r="T519">
        <f t="shared" si="133"/>
        <v>20</v>
      </c>
      <c r="U519">
        <f t="shared" si="134"/>
        <v>500</v>
      </c>
      <c r="V519">
        <f t="shared" si="135"/>
        <v>35.511395619511553</v>
      </c>
      <c r="Y519">
        <f t="shared" si="137"/>
        <v>98</v>
      </c>
      <c r="Z519">
        <f t="shared" si="136"/>
        <v>0</v>
      </c>
      <c r="AA519">
        <f t="shared" si="125"/>
        <v>0</v>
      </c>
      <c r="AB519">
        <f t="shared" si="126"/>
        <v>0</v>
      </c>
      <c r="AC519">
        <f t="shared" si="127"/>
        <v>0</v>
      </c>
      <c r="AD519">
        <f t="shared" si="128"/>
        <v>98</v>
      </c>
      <c r="AE519">
        <f t="shared" si="129"/>
        <v>0</v>
      </c>
      <c r="AF519">
        <f t="shared" si="130"/>
        <v>0</v>
      </c>
      <c r="AG519">
        <f t="shared" si="131"/>
        <v>0</v>
      </c>
    </row>
    <row r="520" spans="19:33" x14ac:dyDescent="0.35">
      <c r="S520">
        <f t="shared" si="132"/>
        <v>21</v>
      </c>
      <c r="T520">
        <f t="shared" si="133"/>
        <v>21</v>
      </c>
      <c r="U520">
        <f t="shared" si="134"/>
        <v>501</v>
      </c>
      <c r="V520">
        <f t="shared" si="135"/>
        <v>35.511395619511553</v>
      </c>
      <c r="Y520">
        <f t="shared" si="137"/>
        <v>98</v>
      </c>
      <c r="Z520">
        <f t="shared" si="136"/>
        <v>0</v>
      </c>
      <c r="AA520">
        <f t="shared" si="125"/>
        <v>0</v>
      </c>
      <c r="AB520">
        <f t="shared" si="126"/>
        <v>0</v>
      </c>
      <c r="AC520">
        <f t="shared" si="127"/>
        <v>0</v>
      </c>
      <c r="AD520">
        <f t="shared" si="128"/>
        <v>98</v>
      </c>
      <c r="AE520">
        <f t="shared" si="129"/>
        <v>0</v>
      </c>
      <c r="AF520">
        <f t="shared" si="130"/>
        <v>0</v>
      </c>
      <c r="AG520">
        <f t="shared" si="131"/>
        <v>0</v>
      </c>
    </row>
    <row r="521" spans="19:33" x14ac:dyDescent="0.35">
      <c r="S521">
        <f t="shared" si="132"/>
        <v>21</v>
      </c>
      <c r="T521">
        <f t="shared" si="133"/>
        <v>22</v>
      </c>
      <c r="U521">
        <f t="shared" si="134"/>
        <v>502</v>
      </c>
      <c r="V521">
        <f t="shared" si="135"/>
        <v>35.511395619511553</v>
      </c>
      <c r="Y521">
        <f t="shared" si="137"/>
        <v>98</v>
      </c>
      <c r="Z521">
        <f t="shared" si="136"/>
        <v>0</v>
      </c>
      <c r="AA521">
        <f t="shared" si="125"/>
        <v>0</v>
      </c>
      <c r="AB521">
        <f t="shared" si="126"/>
        <v>0</v>
      </c>
      <c r="AC521">
        <f t="shared" si="127"/>
        <v>0</v>
      </c>
      <c r="AD521">
        <f t="shared" si="128"/>
        <v>98</v>
      </c>
      <c r="AE521">
        <f t="shared" si="129"/>
        <v>0</v>
      </c>
      <c r="AF521">
        <f t="shared" si="130"/>
        <v>0</v>
      </c>
      <c r="AG521">
        <f t="shared" si="131"/>
        <v>0</v>
      </c>
    </row>
    <row r="522" spans="19:33" x14ac:dyDescent="0.35">
      <c r="S522">
        <f t="shared" si="132"/>
        <v>21</v>
      </c>
      <c r="T522">
        <f t="shared" si="133"/>
        <v>23</v>
      </c>
      <c r="U522">
        <f t="shared" si="134"/>
        <v>503</v>
      </c>
      <c r="V522">
        <f t="shared" si="135"/>
        <v>35.511395619511553</v>
      </c>
      <c r="Y522">
        <f t="shared" si="137"/>
        <v>98</v>
      </c>
      <c r="Z522">
        <f t="shared" si="136"/>
        <v>0</v>
      </c>
      <c r="AA522">
        <f t="shared" si="125"/>
        <v>0</v>
      </c>
      <c r="AB522">
        <f t="shared" si="126"/>
        <v>0</v>
      </c>
      <c r="AC522">
        <f t="shared" si="127"/>
        <v>0</v>
      </c>
      <c r="AD522">
        <f t="shared" si="128"/>
        <v>98</v>
      </c>
      <c r="AE522">
        <f t="shared" si="129"/>
        <v>0</v>
      </c>
      <c r="AF522">
        <f t="shared" si="130"/>
        <v>0</v>
      </c>
      <c r="AG522">
        <f t="shared" si="131"/>
        <v>0</v>
      </c>
    </row>
    <row r="523" spans="19:33" x14ac:dyDescent="0.35">
      <c r="S523">
        <f t="shared" si="132"/>
        <v>21</v>
      </c>
      <c r="T523">
        <f t="shared" si="133"/>
        <v>24</v>
      </c>
      <c r="U523">
        <f t="shared" si="134"/>
        <v>504</v>
      </c>
      <c r="V523">
        <f t="shared" si="135"/>
        <v>35.511395619511553</v>
      </c>
      <c r="Y523">
        <f t="shared" si="137"/>
        <v>98</v>
      </c>
      <c r="Z523">
        <f t="shared" si="136"/>
        <v>0</v>
      </c>
      <c r="AA523">
        <f t="shared" si="125"/>
        <v>0</v>
      </c>
      <c r="AB523">
        <f t="shared" si="126"/>
        <v>0</v>
      </c>
      <c r="AC523">
        <f t="shared" si="127"/>
        <v>0</v>
      </c>
      <c r="AD523">
        <f t="shared" si="128"/>
        <v>98</v>
      </c>
      <c r="AE523">
        <f t="shared" si="129"/>
        <v>0</v>
      </c>
      <c r="AF523">
        <f t="shared" si="130"/>
        <v>0</v>
      </c>
      <c r="AG523">
        <f t="shared" si="131"/>
        <v>0</v>
      </c>
    </row>
    <row r="524" spans="19:33" x14ac:dyDescent="0.35">
      <c r="S524">
        <f t="shared" si="132"/>
        <v>22</v>
      </c>
      <c r="T524">
        <f t="shared" si="133"/>
        <v>1</v>
      </c>
      <c r="U524">
        <f t="shared" si="134"/>
        <v>505</v>
      </c>
      <c r="V524">
        <f t="shared" si="135"/>
        <v>35.511395619511553</v>
      </c>
      <c r="Y524">
        <f t="shared" si="137"/>
        <v>98</v>
      </c>
      <c r="Z524">
        <f t="shared" si="136"/>
        <v>-429.68788699608984</v>
      </c>
      <c r="AA524">
        <f t="shared" si="125"/>
        <v>0</v>
      </c>
      <c r="AB524">
        <f t="shared" si="126"/>
        <v>0</v>
      </c>
      <c r="AC524">
        <f t="shared" si="127"/>
        <v>0</v>
      </c>
      <c r="AD524">
        <f t="shared" si="128"/>
        <v>98</v>
      </c>
      <c r="AE524">
        <f t="shared" si="129"/>
        <v>0</v>
      </c>
      <c r="AF524">
        <f t="shared" si="130"/>
        <v>0</v>
      </c>
      <c r="AG524">
        <f t="shared" si="131"/>
        <v>0</v>
      </c>
    </row>
  </sheetData>
  <pageMargins left="0.7" right="0.7" top="0.75" bottom="0.75" header="0.3" footer="0.3"/>
  <pageSetup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2021-07-16T17:53:00Z</dcterms:modified>
</cp:coreProperties>
</file>