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woodrodgers.loc\ProductionData\Jobs\Jobs\8750_City_of_Tracy\8750009_City-of-Tracy-Costco-Depot\Civil\Studies\Drain\"/>
    </mc:Choice>
  </mc:AlternateContent>
  <xr:revisionPtr revIDLastSave="0" documentId="13_ncr:1_{32E48537-6D79-4360-BBAE-FDC178E89391}" xr6:coauthVersionLast="47" xr6:coauthVersionMax="47" xr10:uidLastSave="{00000000-0000-0000-0000-000000000000}"/>
  <bookViews>
    <workbookView xWindow="15890" yWindow="-110" windowWidth="38620" windowHeight="21220" activeTab="4" xr2:uid="{00000000-000D-0000-FFFF-FFFF00000000}"/>
  </bookViews>
  <sheets>
    <sheet name="100yr_24hr_2.99" sheetId="1" r:id="rId1"/>
    <sheet name="10-day-rainfall" sheetId="2" r:id="rId2"/>
    <sheet name="Chart1" sheetId="4" r:id="rId3"/>
    <sheet name="Chart1 (2)" sheetId="5" r:id="rId4"/>
    <sheet name="Basin Evaluation" sheetId="3" r:id="rId5"/>
  </sheets>
  <externalReferences>
    <externalReference r:id="rId6"/>
    <externalReference r:id="rId7"/>
  </externalReferences>
  <definedNames>
    <definedName name="solver_adj" localSheetId="0" hidden="1">'100yr_24hr_2.99'!$Y$6:$Y$8,'100yr_24hr_2.99'!$Y$10</definedName>
    <definedName name="solver_adj" localSheetId="4" hidden="1">'Basin Evaluation'!$C$4,'Basin Evaluation'!$I$4</definedName>
    <definedName name="solver_cvg" localSheetId="0" hidden="1">0.0001</definedName>
    <definedName name="solver_cvg" localSheetId="4" hidden="1">0.0001</definedName>
    <definedName name="solver_drv" localSheetId="0" hidden="1">1</definedName>
    <definedName name="solver_drv" localSheetId="4" hidden="1">2</definedName>
    <definedName name="solver_eng" localSheetId="0" hidden="1">1</definedName>
    <definedName name="solver_eng" localSheetId="4" hidden="1">1</definedName>
    <definedName name="solver_est" localSheetId="0" hidden="1">1</definedName>
    <definedName name="solver_est" localSheetId="4" hidden="1">1</definedName>
    <definedName name="solver_itr" localSheetId="0" hidden="1">5000</definedName>
    <definedName name="solver_itr" localSheetId="4" hidden="1">2147483647</definedName>
    <definedName name="solver_lhs1" localSheetId="0" hidden="1">'100yr_24hr_2.99'!$Y$10</definedName>
    <definedName name="solver_lhs1" localSheetId="4" hidden="1">'Basin Evaluation'!$AI$4</definedName>
    <definedName name="solver_lhs2" localSheetId="0" hidden="1">'100yr_24hr_2.99'!$Y$10</definedName>
    <definedName name="solver_lhs3" localSheetId="0" hidden="1">'100yr_24hr_2.99'!$Y$8</definedName>
    <definedName name="solver_lhs4" localSheetId="0" hidden="1">'100yr_24hr_2.99'!$Z$28</definedName>
    <definedName name="solver_lhs5" localSheetId="0" hidden="1">'100yr_24hr_2.99'!$Z$33</definedName>
    <definedName name="solver_lhs6" localSheetId="0" hidden="1">'100yr_24hr_2.99'!$Z$33</definedName>
    <definedName name="solver_lhs7" localSheetId="0" hidden="1">'100yr_24hr_2.99'!$Z$33</definedName>
    <definedName name="solver_lhs8" localSheetId="0" hidden="1">'100yr_24hr_2.99'!$Z$33</definedName>
    <definedName name="solver_lhs9" localSheetId="0" hidden="1">'100yr_24hr_2.99'!$Z$33</definedName>
    <definedName name="solver_mip" localSheetId="0" hidden="1">10</definedName>
    <definedName name="solver_mip" localSheetId="4" hidden="1">2147483647</definedName>
    <definedName name="solver_mni" localSheetId="0" hidden="1">30</definedName>
    <definedName name="solver_mni" localSheetId="4" hidden="1">30</definedName>
    <definedName name="solver_mrt" localSheetId="0" hidden="1">0.075</definedName>
    <definedName name="solver_mrt" localSheetId="4" hidden="1">0.075</definedName>
    <definedName name="solver_msl" localSheetId="0" hidden="1">2</definedName>
    <definedName name="solver_msl" localSheetId="4" hidden="1">2</definedName>
    <definedName name="solver_neg" localSheetId="0" hidden="1">2</definedName>
    <definedName name="solver_neg" localSheetId="4" hidden="1">1</definedName>
    <definedName name="solver_nod" localSheetId="0" hidden="1">100</definedName>
    <definedName name="solver_nod" localSheetId="4" hidden="1">2147483647</definedName>
    <definedName name="solver_num" localSheetId="0" hidden="1">5</definedName>
    <definedName name="solver_num" localSheetId="4" hidden="1">1</definedName>
    <definedName name="solver_nwt" localSheetId="0" hidden="1">1</definedName>
    <definedName name="solver_nwt" localSheetId="4" hidden="1">1</definedName>
    <definedName name="solver_opt" localSheetId="0" hidden="1">'100yr_24hr_2.99'!$Y$11</definedName>
    <definedName name="solver_opt" localSheetId="4" hidden="1">'Basin Evaluation'!$AG$7</definedName>
    <definedName name="solver_pre" localSheetId="0" hidden="1">0.000001</definedName>
    <definedName name="solver_pre" localSheetId="4" hidden="1">0.000001</definedName>
    <definedName name="solver_rbv" localSheetId="0" hidden="1">2</definedName>
    <definedName name="solver_rbv" localSheetId="4" hidden="1">2</definedName>
    <definedName name="solver_rel1" localSheetId="0" hidden="1">1</definedName>
    <definedName name="solver_rel1" localSheetId="4" hidden="1">1</definedName>
    <definedName name="solver_rel2" localSheetId="0" hidden="1">3</definedName>
    <definedName name="solver_rel3" localSheetId="0" hidden="1">3</definedName>
    <definedName name="solver_rel4" localSheetId="0" hidden="1">2</definedName>
    <definedName name="solver_rel5" localSheetId="0" hidden="1">2</definedName>
    <definedName name="solver_rel6" localSheetId="0" hidden="1">2</definedName>
    <definedName name="solver_rel7" localSheetId="0" hidden="1">2</definedName>
    <definedName name="solver_rel8" localSheetId="0" hidden="1">2</definedName>
    <definedName name="solver_rel9" localSheetId="0" hidden="1">2</definedName>
    <definedName name="solver_rhs1" localSheetId="0" hidden="1">1</definedName>
    <definedName name="solver_rhs1" localSheetId="4" hidden="1">'Basin Evaluation'!$AI$5</definedName>
    <definedName name="solver_rhs2" localSheetId="0" hidden="1">-1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hs6" localSheetId="0" hidden="1">0</definedName>
    <definedName name="solver_rhs7" localSheetId="0" hidden="1">0</definedName>
    <definedName name="solver_rhs8" localSheetId="0" hidden="1">0</definedName>
    <definedName name="solver_rhs9" localSheetId="0" hidden="1">0</definedName>
    <definedName name="solver_rlx" localSheetId="0" hidden="1">2</definedName>
    <definedName name="solver_rlx" localSheetId="4" hidden="1">2</definedName>
    <definedName name="solver_rsd" localSheetId="0" hidden="1">10</definedName>
    <definedName name="solver_rsd" localSheetId="4" hidden="1">0</definedName>
    <definedName name="solver_scl" localSheetId="0" hidden="1">1</definedName>
    <definedName name="solver_scl" localSheetId="4" hidden="1">2</definedName>
    <definedName name="solver_sho" localSheetId="0" hidden="1">2</definedName>
    <definedName name="solver_sho" localSheetId="4" hidden="1">2</definedName>
    <definedName name="solver_ssz" localSheetId="0" hidden="1">100</definedName>
    <definedName name="solver_ssz" localSheetId="4" hidden="1">100</definedName>
    <definedName name="solver_tim" localSheetId="0" hidden="1">30</definedName>
    <definedName name="solver_tim" localSheetId="4" hidden="1">2147483647</definedName>
    <definedName name="solver_tol" localSheetId="0" hidden="1">0.01</definedName>
    <definedName name="solver_tol" localSheetId="4" hidden="1">0.01</definedName>
    <definedName name="solver_typ" localSheetId="0" hidden="1">2</definedName>
    <definedName name="solver_typ" localSheetId="4" hidden="1">3</definedName>
    <definedName name="solver_val" localSheetId="0" hidden="1">0</definedName>
    <definedName name="solver_val" localSheetId="4" hidden="1">0.25</definedName>
    <definedName name="solver_ver" localSheetId="0" hidden="1">3</definedName>
    <definedName name="solver_ver" localSheetId="4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3" l="1"/>
  <c r="AL31" i="3"/>
  <c r="AN31" i="3" s="1"/>
  <c r="AN26" i="3"/>
  <c r="AN27" i="3"/>
  <c r="AN28" i="3"/>
  <c r="AN29" i="3"/>
  <c r="AN25" i="3"/>
  <c r="P12" i="2" l="1"/>
  <c r="F293" i="2" l="1"/>
  <c r="F292" i="2"/>
  <c r="F291" i="2"/>
  <c r="F290" i="2"/>
  <c r="F289" i="2"/>
  <c r="F288" i="2"/>
  <c r="F287" i="2"/>
  <c r="F286" i="2"/>
  <c r="F285" i="2"/>
  <c r="F284" i="2"/>
  <c r="F283" i="2"/>
  <c r="F282" i="2"/>
  <c r="F281" i="2"/>
  <c r="F280" i="2"/>
  <c r="F279" i="2"/>
  <c r="F278" i="2"/>
  <c r="F277" i="2"/>
  <c r="F276" i="2"/>
  <c r="F275" i="2"/>
  <c r="F274" i="2"/>
  <c r="F273" i="2"/>
  <c r="F272" i="2"/>
  <c r="F271" i="2"/>
  <c r="F270" i="2"/>
  <c r="F269" i="2"/>
  <c r="F268" i="2"/>
  <c r="F267" i="2"/>
  <c r="F266" i="2"/>
  <c r="F265" i="2"/>
  <c r="F264" i="2"/>
  <c r="F263" i="2"/>
  <c r="F262" i="2"/>
  <c r="F261" i="2"/>
  <c r="F260" i="2"/>
  <c r="F259" i="2"/>
  <c r="F258" i="2"/>
  <c r="F257" i="2"/>
  <c r="F256" i="2"/>
  <c r="F255" i="2"/>
  <c r="F254" i="2"/>
  <c r="F253" i="2"/>
  <c r="F252" i="2"/>
  <c r="F251" i="2"/>
  <c r="F250" i="2"/>
  <c r="F249" i="2"/>
  <c r="F248" i="2"/>
  <c r="F247" i="2"/>
  <c r="F246" i="2"/>
  <c r="F245" i="2"/>
  <c r="F244" i="2"/>
  <c r="F243" i="2"/>
  <c r="F242" i="2"/>
  <c r="F241" i="2"/>
  <c r="F240" i="2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S54" i="2"/>
  <c r="S78" i="2" s="1"/>
  <c r="S102" i="2" s="1"/>
  <c r="S126" i="2" s="1"/>
  <c r="S150" i="2" s="1"/>
  <c r="S174" i="2" s="1"/>
  <c r="S198" i="2" s="1"/>
  <c r="S222" i="2" s="1"/>
  <c r="S246" i="2" s="1"/>
  <c r="R54" i="2"/>
  <c r="F54" i="2"/>
  <c r="S53" i="2"/>
  <c r="S77" i="2" s="1"/>
  <c r="S101" i="2" s="1"/>
  <c r="S125" i="2" s="1"/>
  <c r="S149" i="2" s="1"/>
  <c r="S173" i="2" s="1"/>
  <c r="S197" i="2" s="1"/>
  <c r="S221" i="2" s="1"/>
  <c r="S245" i="2" s="1"/>
  <c r="R53" i="2"/>
  <c r="R77" i="2" s="1"/>
  <c r="F53" i="2"/>
  <c r="S52" i="2"/>
  <c r="S76" i="2" s="1"/>
  <c r="S100" i="2" s="1"/>
  <c r="S124" i="2" s="1"/>
  <c r="S148" i="2" s="1"/>
  <c r="S172" i="2" s="1"/>
  <c r="S196" i="2" s="1"/>
  <c r="S220" i="2" s="1"/>
  <c r="S244" i="2" s="1"/>
  <c r="R52" i="2"/>
  <c r="F52" i="2"/>
  <c r="S51" i="2"/>
  <c r="S75" i="2" s="1"/>
  <c r="S99" i="2" s="1"/>
  <c r="S123" i="2" s="1"/>
  <c r="S147" i="2" s="1"/>
  <c r="S171" i="2" s="1"/>
  <c r="S195" i="2" s="1"/>
  <c r="S219" i="2" s="1"/>
  <c r="S243" i="2" s="1"/>
  <c r="R51" i="2"/>
  <c r="R75" i="2" s="1"/>
  <c r="F51" i="2"/>
  <c r="S50" i="2"/>
  <c r="S74" i="2" s="1"/>
  <c r="S98" i="2" s="1"/>
  <c r="S122" i="2" s="1"/>
  <c r="S146" i="2" s="1"/>
  <c r="S170" i="2" s="1"/>
  <c r="S194" i="2" s="1"/>
  <c r="S218" i="2" s="1"/>
  <c r="S242" i="2" s="1"/>
  <c r="R50" i="2"/>
  <c r="F50" i="2"/>
  <c r="S49" i="2"/>
  <c r="S73" i="2" s="1"/>
  <c r="S97" i="2" s="1"/>
  <c r="S121" i="2" s="1"/>
  <c r="S145" i="2" s="1"/>
  <c r="S169" i="2" s="1"/>
  <c r="S193" i="2" s="1"/>
  <c r="S217" i="2" s="1"/>
  <c r="S241" i="2" s="1"/>
  <c r="R49" i="2"/>
  <c r="R73" i="2" s="1"/>
  <c r="F49" i="2"/>
  <c r="S48" i="2"/>
  <c r="S72" i="2" s="1"/>
  <c r="S96" i="2" s="1"/>
  <c r="S120" i="2" s="1"/>
  <c r="S144" i="2" s="1"/>
  <c r="S168" i="2" s="1"/>
  <c r="S192" i="2" s="1"/>
  <c r="S216" i="2" s="1"/>
  <c r="S240" i="2" s="1"/>
  <c r="R48" i="2"/>
  <c r="F48" i="2"/>
  <c r="S47" i="2"/>
  <c r="S71" i="2" s="1"/>
  <c r="S95" i="2" s="1"/>
  <c r="S119" i="2" s="1"/>
  <c r="S143" i="2" s="1"/>
  <c r="S167" i="2" s="1"/>
  <c r="S191" i="2" s="1"/>
  <c r="S215" i="2" s="1"/>
  <c r="S239" i="2" s="1"/>
  <c r="R47" i="2"/>
  <c r="R71" i="2" s="1"/>
  <c r="F47" i="2"/>
  <c r="S46" i="2"/>
  <c r="S70" i="2" s="1"/>
  <c r="S94" i="2" s="1"/>
  <c r="S118" i="2" s="1"/>
  <c r="S142" i="2" s="1"/>
  <c r="S166" i="2" s="1"/>
  <c r="S190" i="2" s="1"/>
  <c r="S214" i="2" s="1"/>
  <c r="S238" i="2" s="1"/>
  <c r="R46" i="2"/>
  <c r="F46" i="2"/>
  <c r="S45" i="2"/>
  <c r="S69" i="2" s="1"/>
  <c r="S93" i="2" s="1"/>
  <c r="S117" i="2" s="1"/>
  <c r="S141" i="2" s="1"/>
  <c r="S165" i="2" s="1"/>
  <c r="S189" i="2" s="1"/>
  <c r="S213" i="2" s="1"/>
  <c r="S237" i="2" s="1"/>
  <c r="R45" i="2"/>
  <c r="R69" i="2" s="1"/>
  <c r="F45" i="2"/>
  <c r="S44" i="2"/>
  <c r="S68" i="2" s="1"/>
  <c r="S92" i="2" s="1"/>
  <c r="S116" i="2" s="1"/>
  <c r="S140" i="2" s="1"/>
  <c r="S164" i="2" s="1"/>
  <c r="S188" i="2" s="1"/>
  <c r="S212" i="2" s="1"/>
  <c r="S236" i="2" s="1"/>
  <c r="R44" i="2"/>
  <c r="F44" i="2"/>
  <c r="S43" i="2"/>
  <c r="S67" i="2" s="1"/>
  <c r="S91" i="2" s="1"/>
  <c r="S115" i="2" s="1"/>
  <c r="S139" i="2" s="1"/>
  <c r="S163" i="2" s="1"/>
  <c r="S187" i="2" s="1"/>
  <c r="S211" i="2" s="1"/>
  <c r="S235" i="2" s="1"/>
  <c r="R43" i="2"/>
  <c r="R67" i="2" s="1"/>
  <c r="F43" i="2"/>
  <c r="S42" i="2"/>
  <c r="S66" i="2" s="1"/>
  <c r="S90" i="2" s="1"/>
  <c r="S114" i="2" s="1"/>
  <c r="S138" i="2" s="1"/>
  <c r="S162" i="2" s="1"/>
  <c r="S186" i="2" s="1"/>
  <c r="S210" i="2" s="1"/>
  <c r="S234" i="2" s="1"/>
  <c r="R42" i="2"/>
  <c r="F42" i="2"/>
  <c r="S41" i="2"/>
  <c r="S65" i="2" s="1"/>
  <c r="S89" i="2" s="1"/>
  <c r="S113" i="2" s="1"/>
  <c r="S137" i="2" s="1"/>
  <c r="S161" i="2" s="1"/>
  <c r="S185" i="2" s="1"/>
  <c r="S209" i="2" s="1"/>
  <c r="S233" i="2" s="1"/>
  <c r="R41" i="2"/>
  <c r="R65" i="2" s="1"/>
  <c r="F41" i="2"/>
  <c r="S40" i="2"/>
  <c r="S64" i="2" s="1"/>
  <c r="S88" i="2" s="1"/>
  <c r="S112" i="2" s="1"/>
  <c r="S136" i="2" s="1"/>
  <c r="S160" i="2" s="1"/>
  <c r="S184" i="2" s="1"/>
  <c r="S208" i="2" s="1"/>
  <c r="S232" i="2" s="1"/>
  <c r="R40" i="2"/>
  <c r="F40" i="2"/>
  <c r="S39" i="2"/>
  <c r="S63" i="2" s="1"/>
  <c r="S87" i="2" s="1"/>
  <c r="S111" i="2" s="1"/>
  <c r="S135" i="2" s="1"/>
  <c r="S159" i="2" s="1"/>
  <c r="S183" i="2" s="1"/>
  <c r="S207" i="2" s="1"/>
  <c r="S231" i="2" s="1"/>
  <c r="R39" i="2"/>
  <c r="R63" i="2" s="1"/>
  <c r="F39" i="2"/>
  <c r="S38" i="2"/>
  <c r="S62" i="2" s="1"/>
  <c r="S86" i="2" s="1"/>
  <c r="S110" i="2" s="1"/>
  <c r="S134" i="2" s="1"/>
  <c r="S158" i="2" s="1"/>
  <c r="S182" i="2" s="1"/>
  <c r="S206" i="2" s="1"/>
  <c r="S230" i="2" s="1"/>
  <c r="R38" i="2"/>
  <c r="F38" i="2"/>
  <c r="S37" i="2"/>
  <c r="S61" i="2" s="1"/>
  <c r="S85" i="2" s="1"/>
  <c r="S109" i="2" s="1"/>
  <c r="S133" i="2" s="1"/>
  <c r="S157" i="2" s="1"/>
  <c r="S181" i="2" s="1"/>
  <c r="S205" i="2" s="1"/>
  <c r="S229" i="2" s="1"/>
  <c r="R37" i="2"/>
  <c r="R61" i="2" s="1"/>
  <c r="F37" i="2"/>
  <c r="S36" i="2"/>
  <c r="S60" i="2" s="1"/>
  <c r="S84" i="2" s="1"/>
  <c r="S108" i="2" s="1"/>
  <c r="S132" i="2" s="1"/>
  <c r="S156" i="2" s="1"/>
  <c r="S180" i="2" s="1"/>
  <c r="S204" i="2" s="1"/>
  <c r="S228" i="2" s="1"/>
  <c r="R36" i="2"/>
  <c r="F36" i="2"/>
  <c r="S35" i="2"/>
  <c r="S59" i="2" s="1"/>
  <c r="S83" i="2" s="1"/>
  <c r="S107" i="2" s="1"/>
  <c r="S131" i="2" s="1"/>
  <c r="S155" i="2" s="1"/>
  <c r="S179" i="2" s="1"/>
  <c r="S203" i="2" s="1"/>
  <c r="S227" i="2" s="1"/>
  <c r="R35" i="2"/>
  <c r="R59" i="2" s="1"/>
  <c r="F35" i="2"/>
  <c r="S34" i="2"/>
  <c r="S58" i="2" s="1"/>
  <c r="S82" i="2" s="1"/>
  <c r="S106" i="2" s="1"/>
  <c r="S130" i="2" s="1"/>
  <c r="S154" i="2" s="1"/>
  <c r="S178" i="2" s="1"/>
  <c r="S202" i="2" s="1"/>
  <c r="S226" i="2" s="1"/>
  <c r="R34" i="2"/>
  <c r="F34" i="2"/>
  <c r="S33" i="2"/>
  <c r="S57" i="2" s="1"/>
  <c r="S81" i="2" s="1"/>
  <c r="S105" i="2" s="1"/>
  <c r="S129" i="2" s="1"/>
  <c r="S153" i="2" s="1"/>
  <c r="S177" i="2" s="1"/>
  <c r="S201" i="2" s="1"/>
  <c r="S225" i="2" s="1"/>
  <c r="R33" i="2"/>
  <c r="F33" i="2"/>
  <c r="S32" i="2"/>
  <c r="S56" i="2" s="1"/>
  <c r="S80" i="2" s="1"/>
  <c r="S104" i="2" s="1"/>
  <c r="S128" i="2" s="1"/>
  <c r="S152" i="2" s="1"/>
  <c r="S176" i="2" s="1"/>
  <c r="S200" i="2" s="1"/>
  <c r="S224" i="2" s="1"/>
  <c r="R32" i="2"/>
  <c r="F32" i="2"/>
  <c r="S31" i="2"/>
  <c r="S55" i="2" s="1"/>
  <c r="S79" i="2" s="1"/>
  <c r="S103" i="2" s="1"/>
  <c r="S127" i="2" s="1"/>
  <c r="S151" i="2" s="1"/>
  <c r="S175" i="2" s="1"/>
  <c r="S199" i="2" s="1"/>
  <c r="S223" i="2" s="1"/>
  <c r="R31" i="2"/>
  <c r="F31" i="2"/>
  <c r="T30" i="2"/>
  <c r="F30" i="2"/>
  <c r="T29" i="2"/>
  <c r="F29" i="2"/>
  <c r="T28" i="2"/>
  <c r="F28" i="2"/>
  <c r="T27" i="2"/>
  <c r="F27" i="2"/>
  <c r="T26" i="2"/>
  <c r="F26" i="2"/>
  <c r="T25" i="2"/>
  <c r="F25" i="2"/>
  <c r="T24" i="2"/>
  <c r="F24" i="2"/>
  <c r="T23" i="2"/>
  <c r="F23" i="2"/>
  <c r="T22" i="2"/>
  <c r="F22" i="2"/>
  <c r="T21" i="2"/>
  <c r="F21" i="2"/>
  <c r="T20" i="2"/>
  <c r="F20" i="2"/>
  <c r="T19" i="2"/>
  <c r="F19" i="2"/>
  <c r="T18" i="2"/>
  <c r="F18" i="2"/>
  <c r="T17" i="2"/>
  <c r="F17" i="2"/>
  <c r="T16" i="2"/>
  <c r="F16" i="2"/>
  <c r="T15" i="2"/>
  <c r="F15" i="2"/>
  <c r="T14" i="2"/>
  <c r="F14" i="2"/>
  <c r="T13" i="2"/>
  <c r="F13" i="2"/>
  <c r="T12" i="2"/>
  <c r="P11" i="2"/>
  <c r="F12" i="2"/>
  <c r="T11" i="2"/>
  <c r="F11" i="2"/>
  <c r="T10" i="2"/>
  <c r="P10" i="2"/>
  <c r="F10" i="2"/>
  <c r="T9" i="2"/>
  <c r="F9" i="2"/>
  <c r="T8" i="2"/>
  <c r="P8" i="2"/>
  <c r="H8" i="2"/>
  <c r="H9" i="2" s="1"/>
  <c r="F8" i="2"/>
  <c r="T7" i="2"/>
  <c r="P7" i="2"/>
  <c r="M12" i="2" s="1"/>
  <c r="H7" i="2"/>
  <c r="G7" i="2"/>
  <c r="F7" i="2"/>
  <c r="B7" i="2"/>
  <c r="B8" i="2" s="1"/>
  <c r="F6" i="2"/>
  <c r="BH5" i="2"/>
  <c r="BB8" i="2" s="1"/>
  <c r="M11" i="2" l="1"/>
  <c r="H10" i="2"/>
  <c r="R83" i="2"/>
  <c r="T59" i="2"/>
  <c r="R85" i="2"/>
  <c r="T61" i="2"/>
  <c r="R87" i="2"/>
  <c r="T63" i="2"/>
  <c r="R89" i="2"/>
  <c r="T65" i="2"/>
  <c r="R91" i="2"/>
  <c r="T67" i="2"/>
  <c r="R93" i="2"/>
  <c r="T69" i="2"/>
  <c r="R95" i="2"/>
  <c r="T71" i="2"/>
  <c r="R97" i="2"/>
  <c r="T73" i="2"/>
  <c r="R99" i="2"/>
  <c r="T75" i="2"/>
  <c r="R101" i="2"/>
  <c r="T77" i="2"/>
  <c r="B9" i="2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N14" i="2"/>
  <c r="N12" i="2"/>
  <c r="N8" i="2"/>
  <c r="N16" i="2"/>
  <c r="N9" i="2"/>
  <c r="N11" i="2"/>
  <c r="M15" i="2"/>
  <c r="N15" i="2" s="1"/>
  <c r="M7" i="2"/>
  <c r="T31" i="2"/>
  <c r="T32" i="2"/>
  <c r="T33" i="2"/>
  <c r="T34" i="2"/>
  <c r="T35" i="2"/>
  <c r="T36" i="2"/>
  <c r="T37" i="2"/>
  <c r="T38" i="2"/>
  <c r="T39" i="2"/>
  <c r="T40" i="2"/>
  <c r="T41" i="2"/>
  <c r="T42" i="2"/>
  <c r="T43" i="2"/>
  <c r="T44" i="2"/>
  <c r="T45" i="2"/>
  <c r="T46" i="2"/>
  <c r="T47" i="2"/>
  <c r="T48" i="2"/>
  <c r="T49" i="2"/>
  <c r="T50" i="2"/>
  <c r="T51" i="2"/>
  <c r="T52" i="2"/>
  <c r="T53" i="2"/>
  <c r="T54" i="2"/>
  <c r="R55" i="2"/>
  <c r="R56" i="2"/>
  <c r="R57" i="2"/>
  <c r="R58" i="2"/>
  <c r="R60" i="2"/>
  <c r="R62" i="2"/>
  <c r="R64" i="2"/>
  <c r="R66" i="2"/>
  <c r="R68" i="2"/>
  <c r="R70" i="2"/>
  <c r="R72" i="2"/>
  <c r="R74" i="2"/>
  <c r="R76" i="2"/>
  <c r="R78" i="2"/>
  <c r="G8" i="2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P9" i="2"/>
  <c r="M13" i="2" l="1"/>
  <c r="N13" i="2" s="1"/>
  <c r="M10" i="2"/>
  <c r="N10" i="2" s="1"/>
  <c r="T76" i="2"/>
  <c r="R100" i="2"/>
  <c r="T72" i="2"/>
  <c r="R96" i="2"/>
  <c r="T68" i="2"/>
  <c r="R92" i="2"/>
  <c r="T64" i="2"/>
  <c r="R88" i="2"/>
  <c r="T60" i="2"/>
  <c r="R84" i="2"/>
  <c r="R81" i="2"/>
  <c r="T57" i="2"/>
  <c r="R79" i="2"/>
  <c r="U55" i="2"/>
  <c r="T55" i="2"/>
  <c r="U247" i="2"/>
  <c r="R125" i="2"/>
  <c r="T101" i="2"/>
  <c r="R123" i="2"/>
  <c r="T99" i="2"/>
  <c r="R121" i="2"/>
  <c r="T97" i="2"/>
  <c r="R119" i="2"/>
  <c r="T95" i="2"/>
  <c r="R117" i="2"/>
  <c r="T93" i="2"/>
  <c r="R115" i="2"/>
  <c r="T91" i="2"/>
  <c r="R113" i="2"/>
  <c r="T89" i="2"/>
  <c r="R111" i="2"/>
  <c r="T87" i="2"/>
  <c r="R109" i="2"/>
  <c r="T85" i="2"/>
  <c r="R107" i="2"/>
  <c r="T83" i="2"/>
  <c r="H11" i="2"/>
  <c r="I10" i="2"/>
  <c r="I8" i="2"/>
  <c r="T78" i="2"/>
  <c r="R102" i="2"/>
  <c r="T74" i="2"/>
  <c r="R98" i="2"/>
  <c r="T70" i="2"/>
  <c r="R94" i="2"/>
  <c r="T66" i="2"/>
  <c r="R90" i="2"/>
  <c r="T62" i="2"/>
  <c r="R86" i="2"/>
  <c r="T58" i="2"/>
  <c r="R82" i="2"/>
  <c r="R80" i="2"/>
  <c r="T56" i="2"/>
  <c r="I7" i="2"/>
  <c r="J7" i="2" s="1"/>
  <c r="U32" i="2" s="1"/>
  <c r="N7" i="2"/>
  <c r="U7" i="2"/>
  <c r="V7" i="2" s="1"/>
  <c r="W7" i="2" s="1"/>
  <c r="I6" i="2"/>
  <c r="J6" i="2" s="1"/>
  <c r="U31" i="2" s="1"/>
  <c r="I9" i="2"/>
  <c r="J9" i="2" l="1"/>
  <c r="U34" i="2" s="1"/>
  <c r="AE7" i="2"/>
  <c r="AC7" i="2"/>
  <c r="AF7" i="2"/>
  <c r="AD7" i="2"/>
  <c r="U80" i="2"/>
  <c r="T80" i="2"/>
  <c r="R104" i="2"/>
  <c r="H12" i="2"/>
  <c r="I11" i="2"/>
  <c r="J11" i="2" s="1"/>
  <c r="R131" i="2"/>
  <c r="T107" i="2"/>
  <c r="R137" i="2"/>
  <c r="T113" i="2"/>
  <c r="R139" i="2"/>
  <c r="T115" i="2"/>
  <c r="R145" i="2"/>
  <c r="T121" i="2"/>
  <c r="R147" i="2"/>
  <c r="T123" i="2"/>
  <c r="U79" i="2"/>
  <c r="R103" i="2"/>
  <c r="T79" i="2"/>
  <c r="R105" i="2"/>
  <c r="T81" i="2"/>
  <c r="U8" i="2"/>
  <c r="V8" i="2" s="1"/>
  <c r="W8" i="2" s="1"/>
  <c r="M17" i="2"/>
  <c r="U56" i="2"/>
  <c r="T82" i="2"/>
  <c r="R106" i="2"/>
  <c r="U58" i="2"/>
  <c r="T86" i="2"/>
  <c r="R110" i="2"/>
  <c r="T90" i="2"/>
  <c r="R114" i="2"/>
  <c r="T94" i="2"/>
  <c r="R118" i="2"/>
  <c r="T98" i="2"/>
  <c r="R122" i="2"/>
  <c r="T102" i="2"/>
  <c r="R126" i="2"/>
  <c r="J8" i="2"/>
  <c r="J10" i="2"/>
  <c r="R133" i="2"/>
  <c r="T109" i="2"/>
  <c r="R135" i="2"/>
  <c r="T111" i="2"/>
  <c r="R141" i="2"/>
  <c r="T117" i="2"/>
  <c r="R143" i="2"/>
  <c r="T119" i="2"/>
  <c r="R149" i="2"/>
  <c r="T125" i="2"/>
  <c r="U84" i="2"/>
  <c r="T84" i="2"/>
  <c r="R108" i="2"/>
  <c r="T88" i="2"/>
  <c r="R112" i="2"/>
  <c r="T92" i="2"/>
  <c r="R116" i="2"/>
  <c r="T96" i="2"/>
  <c r="R120" i="2"/>
  <c r="T100" i="2"/>
  <c r="R124" i="2"/>
  <c r="U82" i="2" l="1"/>
  <c r="U10" i="2"/>
  <c r="R173" i="2"/>
  <c r="T149" i="2"/>
  <c r="R159" i="2"/>
  <c r="T135" i="2"/>
  <c r="R157" i="2"/>
  <c r="T133" i="2"/>
  <c r="U57" i="2"/>
  <c r="U9" i="2"/>
  <c r="V9" i="2" s="1"/>
  <c r="W9" i="2" s="1"/>
  <c r="U33" i="2"/>
  <c r="U106" i="2"/>
  <c r="T106" i="2"/>
  <c r="R130" i="2"/>
  <c r="AE8" i="2"/>
  <c r="Z8" i="2" s="1"/>
  <c r="AC8" i="2"/>
  <c r="X8" i="2" s="1"/>
  <c r="AF8" i="2"/>
  <c r="AA8" i="2" s="1"/>
  <c r="AD8" i="2"/>
  <c r="Y8" i="2" s="1"/>
  <c r="U81" i="2"/>
  <c r="R171" i="2"/>
  <c r="T147" i="2"/>
  <c r="R169" i="2"/>
  <c r="T145" i="2"/>
  <c r="R163" i="2"/>
  <c r="T139" i="2"/>
  <c r="R161" i="2"/>
  <c r="T137" i="2"/>
  <c r="R155" i="2"/>
  <c r="U131" i="2"/>
  <c r="T131" i="2"/>
  <c r="H13" i="2"/>
  <c r="I12" i="2"/>
  <c r="J12" i="2" s="1"/>
  <c r="T124" i="2"/>
  <c r="R148" i="2"/>
  <c r="T120" i="2"/>
  <c r="R144" i="2"/>
  <c r="T116" i="2"/>
  <c r="R140" i="2"/>
  <c r="T112" i="2"/>
  <c r="R136" i="2"/>
  <c r="U108" i="2"/>
  <c r="T108" i="2"/>
  <c r="R132" i="2"/>
  <c r="R167" i="2"/>
  <c r="T143" i="2"/>
  <c r="R165" i="2"/>
  <c r="T141" i="2"/>
  <c r="U83" i="2"/>
  <c r="U35" i="2"/>
  <c r="U59" i="2"/>
  <c r="U11" i="2"/>
  <c r="R150" i="2"/>
  <c r="T126" i="2"/>
  <c r="T122" i="2"/>
  <c r="R146" i="2"/>
  <c r="T118" i="2"/>
  <c r="R142" i="2"/>
  <c r="T114" i="2"/>
  <c r="R138" i="2"/>
  <c r="T110" i="2"/>
  <c r="R134" i="2"/>
  <c r="U105" i="2"/>
  <c r="R129" i="2"/>
  <c r="T105" i="2"/>
  <c r="U103" i="2"/>
  <c r="R127" i="2"/>
  <c r="T103" i="2"/>
  <c r="U107" i="2"/>
  <c r="U60" i="2"/>
  <c r="U12" i="2"/>
  <c r="U36" i="2"/>
  <c r="U104" i="2"/>
  <c r="T104" i="2"/>
  <c r="R128" i="2"/>
  <c r="R152" i="2" l="1"/>
  <c r="U128" i="2"/>
  <c r="T128" i="2"/>
  <c r="R174" i="2"/>
  <c r="T150" i="2"/>
  <c r="U37" i="2"/>
  <c r="U85" i="2"/>
  <c r="U13" i="2"/>
  <c r="U61" i="2"/>
  <c r="U109" i="2"/>
  <c r="R179" i="2"/>
  <c r="T155" i="2"/>
  <c r="U155" i="2"/>
  <c r="R185" i="2"/>
  <c r="T161" i="2"/>
  <c r="R187" i="2"/>
  <c r="T163" i="2"/>
  <c r="R193" i="2"/>
  <c r="T169" i="2"/>
  <c r="R195" i="2"/>
  <c r="T171" i="2"/>
  <c r="AF9" i="2"/>
  <c r="AA9" i="2" s="1"/>
  <c r="AD9" i="2"/>
  <c r="Y9" i="2" s="1"/>
  <c r="AE9" i="2"/>
  <c r="Z9" i="2" s="1"/>
  <c r="AC9" i="2"/>
  <c r="X9" i="2" s="1"/>
  <c r="R151" i="2"/>
  <c r="U127" i="2"/>
  <c r="T127" i="2"/>
  <c r="R153" i="2"/>
  <c r="U129" i="2"/>
  <c r="T129" i="2"/>
  <c r="R158" i="2"/>
  <c r="T134" i="2"/>
  <c r="R162" i="2"/>
  <c r="T138" i="2"/>
  <c r="R166" i="2"/>
  <c r="T142" i="2"/>
  <c r="R170" i="2"/>
  <c r="T146" i="2"/>
  <c r="R189" i="2"/>
  <c r="T165" i="2"/>
  <c r="R191" i="2"/>
  <c r="T167" i="2"/>
  <c r="R156" i="2"/>
  <c r="U132" i="2"/>
  <c r="T132" i="2"/>
  <c r="R160" i="2"/>
  <c r="T136" i="2"/>
  <c r="R164" i="2"/>
  <c r="T140" i="2"/>
  <c r="R168" i="2"/>
  <c r="T144" i="2"/>
  <c r="R172" i="2"/>
  <c r="T148" i="2"/>
  <c r="V10" i="2"/>
  <c r="W10" i="2" s="1"/>
  <c r="I13" i="2"/>
  <c r="J13" i="2" s="1"/>
  <c r="H14" i="2"/>
  <c r="R154" i="2"/>
  <c r="U130" i="2"/>
  <c r="T130" i="2"/>
  <c r="U133" i="2"/>
  <c r="R181" i="2"/>
  <c r="T157" i="2"/>
  <c r="U157" i="2"/>
  <c r="R183" i="2"/>
  <c r="T159" i="2"/>
  <c r="R197" i="2"/>
  <c r="T173" i="2"/>
  <c r="H15" i="2" l="1"/>
  <c r="I14" i="2"/>
  <c r="J14" i="2" s="1"/>
  <c r="AE10" i="2"/>
  <c r="Z10" i="2" s="1"/>
  <c r="AC10" i="2"/>
  <c r="X10" i="2" s="1"/>
  <c r="AF10" i="2"/>
  <c r="AA10" i="2" s="1"/>
  <c r="AD10" i="2"/>
  <c r="Y10" i="2" s="1"/>
  <c r="R196" i="2"/>
  <c r="T172" i="2"/>
  <c r="R192" i="2"/>
  <c r="T168" i="2"/>
  <c r="R188" i="2"/>
  <c r="T164" i="2"/>
  <c r="R184" i="2"/>
  <c r="T160" i="2"/>
  <c r="R219" i="2"/>
  <c r="T195" i="2"/>
  <c r="R217" i="2"/>
  <c r="T193" i="2"/>
  <c r="R211" i="2"/>
  <c r="T187" i="2"/>
  <c r="R209" i="2"/>
  <c r="T185" i="2"/>
  <c r="R203" i="2"/>
  <c r="U179" i="2"/>
  <c r="T179" i="2"/>
  <c r="R198" i="2"/>
  <c r="T174" i="2"/>
  <c r="R221" i="2"/>
  <c r="T197" i="2"/>
  <c r="R207" i="2"/>
  <c r="T183" i="2"/>
  <c r="U183" i="2"/>
  <c r="R205" i="2"/>
  <c r="T181" i="2"/>
  <c r="U181" i="2"/>
  <c r="R178" i="2"/>
  <c r="T154" i="2"/>
  <c r="U154" i="2"/>
  <c r="U38" i="2"/>
  <c r="U62" i="2"/>
  <c r="U14" i="2"/>
  <c r="U86" i="2"/>
  <c r="U110" i="2"/>
  <c r="R180" i="2"/>
  <c r="T156" i="2"/>
  <c r="U156" i="2"/>
  <c r="R215" i="2"/>
  <c r="T191" i="2"/>
  <c r="R213" i="2"/>
  <c r="T189" i="2"/>
  <c r="V11" i="2"/>
  <c r="R194" i="2"/>
  <c r="T170" i="2"/>
  <c r="R190" i="2"/>
  <c r="T166" i="2"/>
  <c r="R186" i="2"/>
  <c r="T162" i="2"/>
  <c r="U134" i="2"/>
  <c r="R182" i="2"/>
  <c r="U158" i="2"/>
  <c r="T158" i="2"/>
  <c r="R177" i="2"/>
  <c r="T153" i="2"/>
  <c r="U153" i="2"/>
  <c r="R175" i="2"/>
  <c r="T151" i="2"/>
  <c r="U151" i="2"/>
  <c r="R176" i="2"/>
  <c r="T152" i="2"/>
  <c r="U152" i="2"/>
  <c r="R200" i="2" l="1"/>
  <c r="U176" i="2"/>
  <c r="T176" i="2"/>
  <c r="R199" i="2"/>
  <c r="U175" i="2"/>
  <c r="T175" i="2"/>
  <c r="R206" i="2"/>
  <c r="T182" i="2"/>
  <c r="U182" i="2"/>
  <c r="W11" i="2"/>
  <c r="V12" i="2"/>
  <c r="R237" i="2"/>
  <c r="T213" i="2"/>
  <c r="R239" i="2"/>
  <c r="T215" i="2"/>
  <c r="R204" i="2"/>
  <c r="U180" i="2"/>
  <c r="T180" i="2"/>
  <c r="R202" i="2"/>
  <c r="U178" i="2"/>
  <c r="T178" i="2"/>
  <c r="R227" i="2"/>
  <c r="T203" i="2"/>
  <c r="U203" i="2"/>
  <c r="R233" i="2"/>
  <c r="T209" i="2"/>
  <c r="R235" i="2"/>
  <c r="T211" i="2"/>
  <c r="R241" i="2"/>
  <c r="T217" i="2"/>
  <c r="R243" i="2"/>
  <c r="T219" i="2"/>
  <c r="R208" i="2"/>
  <c r="T184" i="2"/>
  <c r="R212" i="2"/>
  <c r="T188" i="2"/>
  <c r="R216" i="2"/>
  <c r="T192" i="2"/>
  <c r="R220" i="2"/>
  <c r="T196" i="2"/>
  <c r="H16" i="2"/>
  <c r="I15" i="2"/>
  <c r="J15" i="2" s="1"/>
  <c r="U184" i="2" s="1"/>
  <c r="R201" i="2"/>
  <c r="U177" i="2"/>
  <c r="T177" i="2"/>
  <c r="R210" i="2"/>
  <c r="T186" i="2"/>
  <c r="R214" i="2"/>
  <c r="T190" i="2"/>
  <c r="R218" i="2"/>
  <c r="T194" i="2"/>
  <c r="R229" i="2"/>
  <c r="T205" i="2"/>
  <c r="U205" i="2"/>
  <c r="R231" i="2"/>
  <c r="T207" i="2"/>
  <c r="U207" i="2"/>
  <c r="R245" i="2"/>
  <c r="T221" i="2"/>
  <c r="R222" i="2"/>
  <c r="T198" i="2"/>
  <c r="U39" i="2"/>
  <c r="U63" i="2"/>
  <c r="U87" i="2"/>
  <c r="U15" i="2"/>
  <c r="U111" i="2"/>
  <c r="U135" i="2"/>
  <c r="U159" i="2"/>
  <c r="R246" i="2" l="1"/>
  <c r="T222" i="2"/>
  <c r="T245" i="2"/>
  <c r="T231" i="2"/>
  <c r="U231" i="2"/>
  <c r="R242" i="2"/>
  <c r="T218" i="2"/>
  <c r="R238" i="2"/>
  <c r="T214" i="2"/>
  <c r="R234" i="2"/>
  <c r="T210" i="2"/>
  <c r="H17" i="2"/>
  <c r="I16" i="2"/>
  <c r="J16" i="2" s="1"/>
  <c r="U233" i="2" s="1"/>
  <c r="R244" i="2"/>
  <c r="T220" i="2"/>
  <c r="R240" i="2"/>
  <c r="T216" i="2"/>
  <c r="R236" i="2"/>
  <c r="T212" i="2"/>
  <c r="R232" i="2"/>
  <c r="T208" i="2"/>
  <c r="U208" i="2"/>
  <c r="T243" i="2"/>
  <c r="T241" i="2"/>
  <c r="T235" i="2"/>
  <c r="T233" i="2"/>
  <c r="T227" i="2"/>
  <c r="U227" i="2"/>
  <c r="R228" i="2"/>
  <c r="T204" i="2"/>
  <c r="U204" i="2"/>
  <c r="T239" i="2"/>
  <c r="T237" i="2"/>
  <c r="AF11" i="2"/>
  <c r="AA11" i="2" s="1"/>
  <c r="AD11" i="2"/>
  <c r="Y11" i="2" s="1"/>
  <c r="AE11" i="2"/>
  <c r="Z11" i="2" s="1"/>
  <c r="AC11" i="2"/>
  <c r="X11" i="2" s="1"/>
  <c r="R230" i="2"/>
  <c r="T206" i="2"/>
  <c r="U206" i="2"/>
  <c r="R223" i="2"/>
  <c r="T199" i="2"/>
  <c r="U199" i="2"/>
  <c r="R224" i="2"/>
  <c r="T200" i="2"/>
  <c r="U200" i="2"/>
  <c r="T229" i="2"/>
  <c r="U229" i="2"/>
  <c r="R225" i="2"/>
  <c r="T201" i="2"/>
  <c r="U201" i="2"/>
  <c r="U64" i="2"/>
  <c r="U16" i="2"/>
  <c r="U40" i="2"/>
  <c r="U88" i="2"/>
  <c r="U112" i="2"/>
  <c r="U136" i="2"/>
  <c r="U160" i="2"/>
  <c r="R226" i="2"/>
  <c r="T202" i="2"/>
  <c r="U202" i="2"/>
  <c r="W12" i="2"/>
  <c r="V13" i="2"/>
  <c r="AE12" i="2" l="1"/>
  <c r="AC12" i="2"/>
  <c r="X12" i="2" s="1"/>
  <c r="AF12" i="2"/>
  <c r="AD12" i="2"/>
  <c r="Y12" i="2" s="1"/>
  <c r="T226" i="2"/>
  <c r="U226" i="2"/>
  <c r="T225" i="2"/>
  <c r="U225" i="2"/>
  <c r="T223" i="2"/>
  <c r="U223" i="2"/>
  <c r="T232" i="2"/>
  <c r="U232" i="2"/>
  <c r="U41" i="2"/>
  <c r="U89" i="2"/>
  <c r="U17" i="2"/>
  <c r="U65" i="2"/>
  <c r="U113" i="2"/>
  <c r="U137" i="2"/>
  <c r="U161" i="2"/>
  <c r="U185" i="2"/>
  <c r="U209" i="2"/>
  <c r="T246" i="2"/>
  <c r="W13" i="2"/>
  <c r="V14" i="2"/>
  <c r="T224" i="2"/>
  <c r="U224" i="2"/>
  <c r="T230" i="2"/>
  <c r="U230" i="2"/>
  <c r="Z12" i="2"/>
  <c r="AA12" i="2"/>
  <c r="T228" i="2"/>
  <c r="U228" i="2"/>
  <c r="T236" i="2"/>
  <c r="T240" i="2"/>
  <c r="T244" i="2"/>
  <c r="H18" i="2"/>
  <c r="I17" i="2"/>
  <c r="J17" i="2" s="1"/>
  <c r="U234" i="2" s="1"/>
  <c r="T234" i="2"/>
  <c r="T238" i="2"/>
  <c r="T242" i="2"/>
  <c r="H19" i="2" l="1"/>
  <c r="I18" i="2"/>
  <c r="J18" i="2" s="1"/>
  <c r="W14" i="2"/>
  <c r="V15" i="2"/>
  <c r="U42" i="2"/>
  <c r="U66" i="2"/>
  <c r="U18" i="2"/>
  <c r="U90" i="2"/>
  <c r="U114" i="2"/>
  <c r="U138" i="2"/>
  <c r="U162" i="2"/>
  <c r="U186" i="2"/>
  <c r="U210" i="2"/>
  <c r="AE13" i="2"/>
  <c r="Z13" i="2" s="1"/>
  <c r="AC13" i="2"/>
  <c r="X13" i="2" s="1"/>
  <c r="AF13" i="2"/>
  <c r="AA13" i="2" s="1"/>
  <c r="AD13" i="2"/>
  <c r="Y13" i="2" s="1"/>
  <c r="W15" i="2" l="1"/>
  <c r="V16" i="2"/>
  <c r="H20" i="2"/>
  <c r="I19" i="2"/>
  <c r="J19" i="2" s="1"/>
  <c r="AF14" i="2"/>
  <c r="AA14" i="2" s="1"/>
  <c r="AD14" i="2"/>
  <c r="Y14" i="2" s="1"/>
  <c r="AE14" i="2"/>
  <c r="Z14" i="2" s="1"/>
  <c r="AC14" i="2"/>
  <c r="X14" i="2" s="1"/>
  <c r="U91" i="2"/>
  <c r="U43" i="2"/>
  <c r="U67" i="2"/>
  <c r="U19" i="2"/>
  <c r="U115" i="2"/>
  <c r="U139" i="2"/>
  <c r="U163" i="2"/>
  <c r="U187" i="2"/>
  <c r="U211" i="2"/>
  <c r="U235" i="2"/>
  <c r="H21" i="2" l="1"/>
  <c r="I20" i="2"/>
  <c r="J20" i="2" s="1"/>
  <c r="AF15" i="2"/>
  <c r="AA15" i="2" s="1"/>
  <c r="AD15" i="2"/>
  <c r="Y15" i="2" s="1"/>
  <c r="AE15" i="2"/>
  <c r="Z15" i="2" s="1"/>
  <c r="AC15" i="2"/>
  <c r="X15" i="2" s="1"/>
  <c r="U68" i="2"/>
  <c r="U20" i="2"/>
  <c r="U44" i="2"/>
  <c r="U92" i="2"/>
  <c r="U116" i="2"/>
  <c r="U140" i="2"/>
  <c r="U164" i="2"/>
  <c r="U188" i="2"/>
  <c r="U212" i="2"/>
  <c r="U236" i="2"/>
  <c r="W16" i="2"/>
  <c r="V17" i="2"/>
  <c r="W17" i="2" l="1"/>
  <c r="V18" i="2"/>
  <c r="H22" i="2"/>
  <c r="I21" i="2"/>
  <c r="J21" i="2" s="1"/>
  <c r="AE16" i="2"/>
  <c r="Z16" i="2" s="1"/>
  <c r="AC16" i="2"/>
  <c r="X16" i="2" s="1"/>
  <c r="AF16" i="2"/>
  <c r="AA16" i="2" s="1"/>
  <c r="AD16" i="2"/>
  <c r="Y16" i="2" s="1"/>
  <c r="U45" i="2"/>
  <c r="U93" i="2"/>
  <c r="U21" i="2"/>
  <c r="U69" i="2"/>
  <c r="U117" i="2"/>
  <c r="U141" i="2"/>
  <c r="U165" i="2"/>
  <c r="U189" i="2"/>
  <c r="U213" i="2"/>
  <c r="U237" i="2"/>
  <c r="H23" i="2" l="1"/>
  <c r="I22" i="2"/>
  <c r="J22" i="2" s="1"/>
  <c r="W18" i="2"/>
  <c r="V19" i="2"/>
  <c r="U46" i="2"/>
  <c r="U70" i="2"/>
  <c r="U22" i="2"/>
  <c r="U94" i="2"/>
  <c r="U118" i="2"/>
  <c r="U142" i="2"/>
  <c r="U166" i="2"/>
  <c r="U190" i="2"/>
  <c r="U214" i="2"/>
  <c r="U238" i="2"/>
  <c r="AF17" i="2"/>
  <c r="AA17" i="2" s="1"/>
  <c r="AD17" i="2"/>
  <c r="Y17" i="2" s="1"/>
  <c r="AE17" i="2"/>
  <c r="Z17" i="2" s="1"/>
  <c r="AC17" i="2"/>
  <c r="X17" i="2" s="1"/>
  <c r="AF18" i="2" l="1"/>
  <c r="AA18" i="2" s="1"/>
  <c r="AD18" i="2"/>
  <c r="Y18" i="2" s="1"/>
  <c r="AE18" i="2"/>
  <c r="Z18" i="2" s="1"/>
  <c r="AC18" i="2"/>
  <c r="X18" i="2" s="1"/>
  <c r="H24" i="2"/>
  <c r="I23" i="2"/>
  <c r="J23" i="2" s="1"/>
  <c r="W19" i="2"/>
  <c r="V20" i="2"/>
  <c r="U47" i="2"/>
  <c r="U71" i="2"/>
  <c r="U95" i="2"/>
  <c r="U23" i="2"/>
  <c r="U119" i="2"/>
  <c r="U143" i="2"/>
  <c r="U167" i="2"/>
  <c r="U191" i="2"/>
  <c r="U215" i="2"/>
  <c r="U239" i="2"/>
  <c r="W20" i="2" l="1"/>
  <c r="V21" i="2"/>
  <c r="H25" i="2"/>
  <c r="I24" i="2"/>
  <c r="J24" i="2" s="1"/>
  <c r="AF19" i="2"/>
  <c r="AA19" i="2" s="1"/>
  <c r="AD19" i="2"/>
  <c r="Y19" i="2" s="1"/>
  <c r="AE19" i="2"/>
  <c r="Z19" i="2" s="1"/>
  <c r="AC19" i="2"/>
  <c r="X19" i="2" s="1"/>
  <c r="U72" i="2"/>
  <c r="U24" i="2"/>
  <c r="U48" i="2"/>
  <c r="U96" i="2"/>
  <c r="U120" i="2"/>
  <c r="U144" i="2"/>
  <c r="U168" i="2"/>
  <c r="U192" i="2"/>
  <c r="U216" i="2"/>
  <c r="U240" i="2"/>
  <c r="H26" i="2" l="1"/>
  <c r="I25" i="2"/>
  <c r="J25" i="2" s="1"/>
  <c r="AF20" i="2"/>
  <c r="AA20" i="2" s="1"/>
  <c r="AD20" i="2"/>
  <c r="Y20" i="2" s="1"/>
  <c r="AE20" i="2"/>
  <c r="Z20" i="2" s="1"/>
  <c r="AC20" i="2"/>
  <c r="X20" i="2" s="1"/>
  <c r="U49" i="2"/>
  <c r="U97" i="2"/>
  <c r="U25" i="2"/>
  <c r="U73" i="2"/>
  <c r="U121" i="2"/>
  <c r="U145" i="2"/>
  <c r="U169" i="2"/>
  <c r="U193" i="2"/>
  <c r="U217" i="2"/>
  <c r="U241" i="2"/>
  <c r="W21" i="2"/>
  <c r="V22" i="2"/>
  <c r="W22" i="2" l="1"/>
  <c r="V23" i="2"/>
  <c r="U50" i="2"/>
  <c r="U74" i="2"/>
  <c r="U26" i="2"/>
  <c r="U98" i="2"/>
  <c r="U122" i="2"/>
  <c r="U146" i="2"/>
  <c r="U170" i="2"/>
  <c r="U194" i="2"/>
  <c r="U218" i="2"/>
  <c r="U242" i="2"/>
  <c r="AF21" i="2"/>
  <c r="AA21" i="2" s="1"/>
  <c r="AD21" i="2"/>
  <c r="Y21" i="2" s="1"/>
  <c r="AE21" i="2"/>
  <c r="Z21" i="2" s="1"/>
  <c r="AC21" i="2"/>
  <c r="X21" i="2" s="1"/>
  <c r="H27" i="2"/>
  <c r="I26" i="2"/>
  <c r="J26" i="2" s="1"/>
  <c r="U99" i="2" l="1"/>
  <c r="U51" i="2"/>
  <c r="U75" i="2"/>
  <c r="U27" i="2"/>
  <c r="U123" i="2"/>
  <c r="U147" i="2"/>
  <c r="U171" i="2"/>
  <c r="U195" i="2"/>
  <c r="U219" i="2"/>
  <c r="U243" i="2"/>
  <c r="W23" i="2"/>
  <c r="V24" i="2"/>
  <c r="H28" i="2"/>
  <c r="I27" i="2"/>
  <c r="J27" i="2" s="1"/>
  <c r="AF22" i="2"/>
  <c r="AA22" i="2" s="1"/>
  <c r="AD22" i="2"/>
  <c r="Y22" i="2" s="1"/>
  <c r="AE22" i="2"/>
  <c r="Z22" i="2" s="1"/>
  <c r="AC22" i="2"/>
  <c r="X22" i="2" s="1"/>
  <c r="H29" i="2" l="1"/>
  <c r="I29" i="2" s="1"/>
  <c r="I28" i="2"/>
  <c r="J28" i="2" s="1"/>
  <c r="AF23" i="2"/>
  <c r="AA23" i="2" s="1"/>
  <c r="AD23" i="2"/>
  <c r="Y23" i="2" s="1"/>
  <c r="AE23" i="2"/>
  <c r="Z23" i="2" s="1"/>
  <c r="AC23" i="2"/>
  <c r="X23" i="2" s="1"/>
  <c r="U76" i="2"/>
  <c r="U28" i="2"/>
  <c r="U52" i="2"/>
  <c r="U100" i="2"/>
  <c r="U124" i="2"/>
  <c r="U148" i="2"/>
  <c r="U172" i="2"/>
  <c r="U196" i="2"/>
  <c r="U220" i="2"/>
  <c r="U244" i="2"/>
  <c r="W24" i="2"/>
  <c r="V25" i="2"/>
  <c r="AF24" i="2" l="1"/>
  <c r="AA24" i="2" s="1"/>
  <c r="AD24" i="2"/>
  <c r="Y24" i="2" s="1"/>
  <c r="AE24" i="2"/>
  <c r="Z24" i="2" s="1"/>
  <c r="AC24" i="2"/>
  <c r="X24" i="2" s="1"/>
  <c r="U53" i="2"/>
  <c r="U101" i="2"/>
  <c r="U29" i="2"/>
  <c r="U77" i="2"/>
  <c r="U125" i="2"/>
  <c r="U149" i="2"/>
  <c r="U173" i="2"/>
  <c r="U197" i="2"/>
  <c r="U221" i="2"/>
  <c r="U245" i="2"/>
  <c r="W25" i="2"/>
  <c r="V26" i="2"/>
  <c r="J29" i="2"/>
  <c r="AF25" i="2" l="1"/>
  <c r="AA25" i="2" s="1"/>
  <c r="AD25" i="2"/>
  <c r="Y25" i="2" s="1"/>
  <c r="AE25" i="2"/>
  <c r="Z25" i="2" s="1"/>
  <c r="AC25" i="2"/>
  <c r="X25" i="2" s="1"/>
  <c r="U54" i="2"/>
  <c r="U78" i="2"/>
  <c r="U30" i="2"/>
  <c r="U102" i="2"/>
  <c r="U126" i="2"/>
  <c r="U150" i="2"/>
  <c r="U174" i="2"/>
  <c r="U198" i="2"/>
  <c r="U222" i="2"/>
  <c r="U246" i="2"/>
  <c r="W26" i="2"/>
  <c r="V27" i="2"/>
  <c r="AF26" i="2" l="1"/>
  <c r="AA26" i="2" s="1"/>
  <c r="AD26" i="2"/>
  <c r="Y26" i="2" s="1"/>
  <c r="AE26" i="2"/>
  <c r="Z26" i="2" s="1"/>
  <c r="AC26" i="2"/>
  <c r="X26" i="2" s="1"/>
  <c r="W27" i="2"/>
  <c r="V28" i="2"/>
  <c r="AF27" i="2" l="1"/>
  <c r="AA27" i="2" s="1"/>
  <c r="AD27" i="2"/>
  <c r="Y27" i="2" s="1"/>
  <c r="AE27" i="2"/>
  <c r="Z27" i="2" s="1"/>
  <c r="AC27" i="2"/>
  <c r="X27" i="2" s="1"/>
  <c r="W28" i="2"/>
  <c r="V29" i="2"/>
  <c r="W29" i="2" l="1"/>
  <c r="V30" i="2"/>
  <c r="AF28" i="2"/>
  <c r="AA28" i="2" s="1"/>
  <c r="AD28" i="2"/>
  <c r="Y28" i="2" s="1"/>
  <c r="AE28" i="2"/>
  <c r="Z28" i="2" s="1"/>
  <c r="AC28" i="2"/>
  <c r="X28" i="2" s="1"/>
  <c r="W30" i="2" l="1"/>
  <c r="V31" i="2"/>
  <c r="AF29" i="2"/>
  <c r="AA29" i="2" s="1"/>
  <c r="AD29" i="2"/>
  <c r="Y29" i="2" s="1"/>
  <c r="AE29" i="2"/>
  <c r="Z29" i="2" s="1"/>
  <c r="AC29" i="2"/>
  <c r="X29" i="2" s="1"/>
  <c r="W31" i="2" l="1"/>
  <c r="V32" i="2"/>
  <c r="AF30" i="2"/>
  <c r="AA30" i="2" s="1"/>
  <c r="AD30" i="2"/>
  <c r="Y30" i="2" s="1"/>
  <c r="AE30" i="2"/>
  <c r="Z30" i="2" s="1"/>
  <c r="AC30" i="2"/>
  <c r="X30" i="2" s="1"/>
  <c r="AF31" i="2" l="1"/>
  <c r="AD31" i="2"/>
  <c r="Y31" i="2" s="1"/>
  <c r="AE31" i="2"/>
  <c r="Z31" i="2" s="1"/>
  <c r="AC31" i="2"/>
  <c r="X31" i="2" s="1"/>
  <c r="AA31" i="2"/>
  <c r="W32" i="2"/>
  <c r="V33" i="2"/>
  <c r="W33" i="2" l="1"/>
  <c r="V34" i="2"/>
  <c r="AF32" i="2"/>
  <c r="AA32" i="2" s="1"/>
  <c r="AD32" i="2"/>
  <c r="Y32" i="2" s="1"/>
  <c r="AE32" i="2"/>
  <c r="Z32" i="2" s="1"/>
  <c r="AC32" i="2"/>
  <c r="X32" i="2" s="1"/>
  <c r="W34" i="2" l="1"/>
  <c r="V35" i="2"/>
  <c r="AF33" i="2"/>
  <c r="AA33" i="2" s="1"/>
  <c r="AD33" i="2"/>
  <c r="Y33" i="2" s="1"/>
  <c r="AE33" i="2"/>
  <c r="Z33" i="2" s="1"/>
  <c r="AC33" i="2"/>
  <c r="X33" i="2" s="1"/>
  <c r="W35" i="2" l="1"/>
  <c r="V36" i="2"/>
  <c r="AF34" i="2"/>
  <c r="AA34" i="2" s="1"/>
  <c r="AD34" i="2"/>
  <c r="Y34" i="2" s="1"/>
  <c r="AE34" i="2"/>
  <c r="Z34" i="2" s="1"/>
  <c r="AC34" i="2"/>
  <c r="X34" i="2" s="1"/>
  <c r="AF35" i="2" l="1"/>
  <c r="AD35" i="2"/>
  <c r="Y35" i="2" s="1"/>
  <c r="AE35" i="2"/>
  <c r="Z35" i="2" s="1"/>
  <c r="AC35" i="2"/>
  <c r="X35" i="2" s="1"/>
  <c r="AA35" i="2"/>
  <c r="W36" i="2"/>
  <c r="V37" i="2"/>
  <c r="W37" i="2" l="1"/>
  <c r="V38" i="2"/>
  <c r="AF36" i="2"/>
  <c r="AA36" i="2" s="1"/>
  <c r="AD36" i="2"/>
  <c r="Y36" i="2" s="1"/>
  <c r="AE36" i="2"/>
  <c r="Z36" i="2" s="1"/>
  <c r="AC36" i="2"/>
  <c r="X36" i="2" s="1"/>
  <c r="W38" i="2" l="1"/>
  <c r="V39" i="2"/>
  <c r="AF37" i="2"/>
  <c r="AA37" i="2" s="1"/>
  <c r="AD37" i="2"/>
  <c r="Y37" i="2" s="1"/>
  <c r="AE37" i="2"/>
  <c r="Z37" i="2" s="1"/>
  <c r="AC37" i="2"/>
  <c r="X37" i="2" s="1"/>
  <c r="W39" i="2" l="1"/>
  <c r="V40" i="2"/>
  <c r="AF38" i="2"/>
  <c r="AA38" i="2" s="1"/>
  <c r="AD38" i="2"/>
  <c r="Y38" i="2" s="1"/>
  <c r="AE38" i="2"/>
  <c r="Z38" i="2" s="1"/>
  <c r="AC38" i="2"/>
  <c r="X38" i="2" s="1"/>
  <c r="W40" i="2" l="1"/>
  <c r="V41" i="2"/>
  <c r="AF39" i="2"/>
  <c r="AA39" i="2" s="1"/>
  <c r="AD39" i="2"/>
  <c r="Y39" i="2" s="1"/>
  <c r="AE39" i="2"/>
  <c r="Z39" i="2" s="1"/>
  <c r="AC39" i="2"/>
  <c r="X39" i="2" s="1"/>
  <c r="AF40" i="2" l="1"/>
  <c r="AD40" i="2"/>
  <c r="Y40" i="2" s="1"/>
  <c r="AE40" i="2"/>
  <c r="Z40" i="2" s="1"/>
  <c r="AC40" i="2"/>
  <c r="X40" i="2" s="1"/>
  <c r="AA40" i="2"/>
  <c r="W41" i="2"/>
  <c r="V42" i="2"/>
  <c r="W42" i="2" l="1"/>
  <c r="V43" i="2"/>
  <c r="AF41" i="2"/>
  <c r="AA41" i="2" s="1"/>
  <c r="AD41" i="2"/>
  <c r="Y41" i="2" s="1"/>
  <c r="AE41" i="2"/>
  <c r="Z41" i="2" s="1"/>
  <c r="AC41" i="2"/>
  <c r="X41" i="2" s="1"/>
  <c r="W43" i="2" l="1"/>
  <c r="V44" i="2"/>
  <c r="AF42" i="2"/>
  <c r="AA42" i="2" s="1"/>
  <c r="AD42" i="2"/>
  <c r="Y42" i="2" s="1"/>
  <c r="AE42" i="2"/>
  <c r="Z42" i="2" s="1"/>
  <c r="AC42" i="2"/>
  <c r="X42" i="2" s="1"/>
  <c r="W44" i="2" l="1"/>
  <c r="V45" i="2"/>
  <c r="AF43" i="2"/>
  <c r="AA43" i="2" s="1"/>
  <c r="AD43" i="2"/>
  <c r="Y43" i="2" s="1"/>
  <c r="AE43" i="2"/>
  <c r="Z43" i="2" s="1"/>
  <c r="AC43" i="2"/>
  <c r="X43" i="2" s="1"/>
  <c r="W45" i="2" l="1"/>
  <c r="V46" i="2"/>
  <c r="AF44" i="2"/>
  <c r="AA44" i="2" s="1"/>
  <c r="AD44" i="2"/>
  <c r="Y44" i="2" s="1"/>
  <c r="AE44" i="2"/>
  <c r="Z44" i="2" s="1"/>
  <c r="AC44" i="2"/>
  <c r="X44" i="2" s="1"/>
  <c r="W46" i="2" l="1"/>
  <c r="V47" i="2"/>
  <c r="AF45" i="2"/>
  <c r="AA45" i="2" s="1"/>
  <c r="AD45" i="2"/>
  <c r="Y45" i="2" s="1"/>
  <c r="AE45" i="2"/>
  <c r="Z45" i="2" s="1"/>
  <c r="AC45" i="2"/>
  <c r="X45" i="2" s="1"/>
  <c r="AF46" i="2" l="1"/>
  <c r="AD46" i="2"/>
  <c r="Y46" i="2" s="1"/>
  <c r="AE46" i="2"/>
  <c r="Z46" i="2" s="1"/>
  <c r="AC46" i="2"/>
  <c r="X46" i="2" s="1"/>
  <c r="AA46" i="2"/>
  <c r="W47" i="2"/>
  <c r="V48" i="2"/>
  <c r="W48" i="2" l="1"/>
  <c r="V49" i="2"/>
  <c r="AF47" i="2"/>
  <c r="AA47" i="2" s="1"/>
  <c r="AD47" i="2"/>
  <c r="Y47" i="2" s="1"/>
  <c r="AE47" i="2"/>
  <c r="Z47" i="2" s="1"/>
  <c r="AC47" i="2"/>
  <c r="X47" i="2" s="1"/>
  <c r="AF48" i="2" l="1"/>
  <c r="AA48" i="2" s="1"/>
  <c r="AD48" i="2"/>
  <c r="Y48" i="2" s="1"/>
  <c r="AE48" i="2"/>
  <c r="Z48" i="2" s="1"/>
  <c r="AC48" i="2"/>
  <c r="X48" i="2" s="1"/>
  <c r="W49" i="2"/>
  <c r="V50" i="2"/>
  <c r="W50" i="2" l="1"/>
  <c r="V51" i="2"/>
  <c r="AF49" i="2"/>
  <c r="AA49" i="2" s="1"/>
  <c r="AD49" i="2"/>
  <c r="Y49" i="2" s="1"/>
  <c r="AE49" i="2"/>
  <c r="Z49" i="2" s="1"/>
  <c r="AC49" i="2"/>
  <c r="X49" i="2" s="1"/>
  <c r="AF50" i="2" l="1"/>
  <c r="AD50" i="2"/>
  <c r="Y50" i="2" s="1"/>
  <c r="AE50" i="2"/>
  <c r="Z50" i="2" s="1"/>
  <c r="AC50" i="2"/>
  <c r="X50" i="2" s="1"/>
  <c r="AA50" i="2"/>
  <c r="W51" i="2"/>
  <c r="V52" i="2"/>
  <c r="W52" i="2" l="1"/>
  <c r="V53" i="2"/>
  <c r="AF51" i="2"/>
  <c r="AA51" i="2" s="1"/>
  <c r="AD51" i="2"/>
  <c r="Y51" i="2" s="1"/>
  <c r="AE51" i="2"/>
  <c r="Z51" i="2" s="1"/>
  <c r="AC51" i="2"/>
  <c r="X51" i="2" s="1"/>
  <c r="W53" i="2" l="1"/>
  <c r="V54" i="2"/>
  <c r="AF52" i="2"/>
  <c r="AA52" i="2" s="1"/>
  <c r="AD52" i="2"/>
  <c r="Y52" i="2" s="1"/>
  <c r="AE52" i="2"/>
  <c r="Z52" i="2" s="1"/>
  <c r="AC52" i="2"/>
  <c r="X52" i="2" s="1"/>
  <c r="W54" i="2" l="1"/>
  <c r="V55" i="2"/>
  <c r="AF53" i="2"/>
  <c r="AA53" i="2" s="1"/>
  <c r="AD53" i="2"/>
  <c r="Y53" i="2" s="1"/>
  <c r="AE53" i="2"/>
  <c r="Z53" i="2" s="1"/>
  <c r="AC53" i="2"/>
  <c r="X53" i="2" s="1"/>
  <c r="W55" i="2" l="1"/>
  <c r="V56" i="2"/>
  <c r="AF54" i="2"/>
  <c r="AA54" i="2" s="1"/>
  <c r="AD54" i="2"/>
  <c r="Y54" i="2" s="1"/>
  <c r="AE54" i="2"/>
  <c r="Z54" i="2" s="1"/>
  <c r="AC54" i="2"/>
  <c r="X54" i="2" s="1"/>
  <c r="AF55" i="2" l="1"/>
  <c r="AA55" i="2" s="1"/>
  <c r="AD55" i="2"/>
  <c r="AE55" i="2"/>
  <c r="Z55" i="2" s="1"/>
  <c r="AC55" i="2"/>
  <c r="X55" i="2" s="1"/>
  <c r="W56" i="2"/>
  <c r="V57" i="2"/>
  <c r="Y55" i="2"/>
  <c r="AF56" i="2" l="1"/>
  <c r="AA56" i="2" s="1"/>
  <c r="AD56" i="2"/>
  <c r="Y56" i="2" s="1"/>
  <c r="AE56" i="2"/>
  <c r="Z56" i="2" s="1"/>
  <c r="AC56" i="2"/>
  <c r="X56" i="2" s="1"/>
  <c r="W57" i="2"/>
  <c r="V58" i="2"/>
  <c r="W58" i="2" l="1"/>
  <c r="V59" i="2"/>
  <c r="AF57" i="2"/>
  <c r="AA57" i="2" s="1"/>
  <c r="AD57" i="2"/>
  <c r="Y57" i="2" s="1"/>
  <c r="AE57" i="2"/>
  <c r="Z57" i="2" s="1"/>
  <c r="AC57" i="2"/>
  <c r="X57" i="2" s="1"/>
  <c r="W59" i="2" l="1"/>
  <c r="V60" i="2"/>
  <c r="AF58" i="2"/>
  <c r="AA58" i="2" s="1"/>
  <c r="AD58" i="2"/>
  <c r="Y58" i="2" s="1"/>
  <c r="AC58" i="2"/>
  <c r="X58" i="2" s="1"/>
  <c r="AE58" i="2"/>
  <c r="Z58" i="2" s="1"/>
  <c r="W60" i="2" l="1"/>
  <c r="V61" i="2"/>
  <c r="AF59" i="2"/>
  <c r="AA59" i="2" s="1"/>
  <c r="AD59" i="2"/>
  <c r="AE59" i="2"/>
  <c r="Z59" i="2" s="1"/>
  <c r="AC59" i="2"/>
  <c r="X59" i="2" s="1"/>
  <c r="Y59" i="2"/>
  <c r="AF60" i="2" l="1"/>
  <c r="AA60" i="2" s="1"/>
  <c r="AD60" i="2"/>
  <c r="Y60" i="2" s="1"/>
  <c r="AC60" i="2"/>
  <c r="X60" i="2" s="1"/>
  <c r="AE60" i="2"/>
  <c r="Z60" i="2" s="1"/>
  <c r="W61" i="2"/>
  <c r="V62" i="2"/>
  <c r="W62" i="2" l="1"/>
  <c r="V63" i="2"/>
  <c r="AF61" i="2"/>
  <c r="AA61" i="2" s="1"/>
  <c r="AD61" i="2"/>
  <c r="Y61" i="2" s="1"/>
  <c r="AE61" i="2"/>
  <c r="Z61" i="2" s="1"/>
  <c r="AC61" i="2"/>
  <c r="X61" i="2" s="1"/>
  <c r="W63" i="2" l="1"/>
  <c r="V64" i="2"/>
  <c r="AF62" i="2"/>
  <c r="AA62" i="2" s="1"/>
  <c r="AD62" i="2"/>
  <c r="Y62" i="2" s="1"/>
  <c r="AC62" i="2"/>
  <c r="X62" i="2" s="1"/>
  <c r="AE62" i="2"/>
  <c r="Z62" i="2" s="1"/>
  <c r="W64" i="2" l="1"/>
  <c r="V65" i="2"/>
  <c r="AF63" i="2"/>
  <c r="AA63" i="2" s="1"/>
  <c r="AD63" i="2"/>
  <c r="Y63" i="2" s="1"/>
  <c r="AE63" i="2"/>
  <c r="Z63" i="2" s="1"/>
  <c r="AC63" i="2"/>
  <c r="X63" i="2" s="1"/>
  <c r="W65" i="2" l="1"/>
  <c r="V66" i="2"/>
  <c r="AF64" i="2"/>
  <c r="AA64" i="2" s="1"/>
  <c r="AD64" i="2"/>
  <c r="Y64" i="2" s="1"/>
  <c r="AC64" i="2"/>
  <c r="X64" i="2" s="1"/>
  <c r="AE64" i="2"/>
  <c r="Z64" i="2" s="1"/>
  <c r="W66" i="2" l="1"/>
  <c r="V67" i="2"/>
  <c r="AF65" i="2"/>
  <c r="AA65" i="2" s="1"/>
  <c r="AD65" i="2"/>
  <c r="Y65" i="2" s="1"/>
  <c r="AE65" i="2"/>
  <c r="Z65" i="2" s="1"/>
  <c r="AC65" i="2"/>
  <c r="X65" i="2" s="1"/>
  <c r="AF66" i="2" l="1"/>
  <c r="AA66" i="2" s="1"/>
  <c r="AD66" i="2"/>
  <c r="Y66" i="2" s="1"/>
  <c r="AC66" i="2"/>
  <c r="X66" i="2" s="1"/>
  <c r="AE66" i="2"/>
  <c r="Z66" i="2" s="1"/>
  <c r="W67" i="2"/>
  <c r="V68" i="2"/>
  <c r="W68" i="2" l="1"/>
  <c r="V69" i="2"/>
  <c r="AF67" i="2"/>
  <c r="AA67" i="2" s="1"/>
  <c r="AD67" i="2"/>
  <c r="Y67" i="2" s="1"/>
  <c r="AE67" i="2"/>
  <c r="Z67" i="2" s="1"/>
  <c r="AC67" i="2"/>
  <c r="X67" i="2" s="1"/>
  <c r="W69" i="2" l="1"/>
  <c r="V70" i="2"/>
  <c r="AF68" i="2"/>
  <c r="AA68" i="2" s="1"/>
  <c r="AD68" i="2"/>
  <c r="Y68" i="2" s="1"/>
  <c r="AC68" i="2"/>
  <c r="X68" i="2" s="1"/>
  <c r="AE68" i="2"/>
  <c r="Z68" i="2" s="1"/>
  <c r="W70" i="2" l="1"/>
  <c r="V71" i="2"/>
  <c r="AF69" i="2"/>
  <c r="AA69" i="2" s="1"/>
  <c r="AD69" i="2"/>
  <c r="Y69" i="2" s="1"/>
  <c r="AE69" i="2"/>
  <c r="Z69" i="2" s="1"/>
  <c r="AC69" i="2"/>
  <c r="X69" i="2" s="1"/>
  <c r="W71" i="2" l="1"/>
  <c r="V72" i="2"/>
  <c r="AF70" i="2"/>
  <c r="AA70" i="2" s="1"/>
  <c r="AD70" i="2"/>
  <c r="Y70" i="2" s="1"/>
  <c r="AC70" i="2"/>
  <c r="X70" i="2" s="1"/>
  <c r="AE70" i="2"/>
  <c r="Z70" i="2" s="1"/>
  <c r="AF71" i="2" l="1"/>
  <c r="AA71" i="2" s="1"/>
  <c r="AD71" i="2"/>
  <c r="Y71" i="2" s="1"/>
  <c r="AE71" i="2"/>
  <c r="Z71" i="2" s="1"/>
  <c r="AC71" i="2"/>
  <c r="X71" i="2" s="1"/>
  <c r="W72" i="2"/>
  <c r="V73" i="2"/>
  <c r="W73" i="2" l="1"/>
  <c r="V74" i="2"/>
  <c r="AF72" i="2"/>
  <c r="AA72" i="2" s="1"/>
  <c r="AD72" i="2"/>
  <c r="Y72" i="2" s="1"/>
  <c r="AC72" i="2"/>
  <c r="X72" i="2" s="1"/>
  <c r="AE72" i="2"/>
  <c r="Z72" i="2" s="1"/>
  <c r="W74" i="2" l="1"/>
  <c r="V75" i="2"/>
  <c r="AF73" i="2"/>
  <c r="AA73" i="2" s="1"/>
  <c r="AD73" i="2"/>
  <c r="Y73" i="2" s="1"/>
  <c r="AE73" i="2"/>
  <c r="Z73" i="2" s="1"/>
  <c r="AC73" i="2"/>
  <c r="X73" i="2" s="1"/>
  <c r="W75" i="2" l="1"/>
  <c r="V76" i="2"/>
  <c r="AF74" i="2"/>
  <c r="AA74" i="2" s="1"/>
  <c r="AD74" i="2"/>
  <c r="Y74" i="2" s="1"/>
  <c r="AC74" i="2"/>
  <c r="X74" i="2" s="1"/>
  <c r="AE74" i="2"/>
  <c r="Z74" i="2" s="1"/>
  <c r="AF75" i="2" l="1"/>
  <c r="AA75" i="2" s="1"/>
  <c r="AD75" i="2"/>
  <c r="Y75" i="2" s="1"/>
  <c r="AE75" i="2"/>
  <c r="Z75" i="2" s="1"/>
  <c r="AC75" i="2"/>
  <c r="X75" i="2" s="1"/>
  <c r="W76" i="2"/>
  <c r="V77" i="2"/>
  <c r="W77" i="2" l="1"/>
  <c r="V78" i="2"/>
  <c r="AF76" i="2"/>
  <c r="AA76" i="2" s="1"/>
  <c r="AD76" i="2"/>
  <c r="Y76" i="2" s="1"/>
  <c r="AC76" i="2"/>
  <c r="X76" i="2" s="1"/>
  <c r="AE76" i="2"/>
  <c r="Z76" i="2" s="1"/>
  <c r="W78" i="2" l="1"/>
  <c r="V79" i="2"/>
  <c r="AF77" i="2"/>
  <c r="AA77" i="2" s="1"/>
  <c r="AD77" i="2"/>
  <c r="Y77" i="2" s="1"/>
  <c r="AE77" i="2"/>
  <c r="Z77" i="2" s="1"/>
  <c r="AC77" i="2"/>
  <c r="X77" i="2" s="1"/>
  <c r="W79" i="2" l="1"/>
  <c r="V80" i="2"/>
  <c r="AF78" i="2"/>
  <c r="AA78" i="2" s="1"/>
  <c r="AD78" i="2"/>
  <c r="Y78" i="2" s="1"/>
  <c r="AC78" i="2"/>
  <c r="X78" i="2" s="1"/>
  <c r="AE78" i="2"/>
  <c r="Z78" i="2" s="1"/>
  <c r="W80" i="2" l="1"/>
  <c r="V81" i="2"/>
  <c r="AF79" i="2"/>
  <c r="AA79" i="2" s="1"/>
  <c r="AD79" i="2"/>
  <c r="Y79" i="2" s="1"/>
  <c r="AE79" i="2"/>
  <c r="Z79" i="2" s="1"/>
  <c r="AC79" i="2"/>
  <c r="X79" i="2" s="1"/>
  <c r="AF80" i="2" l="1"/>
  <c r="AA80" i="2" s="1"/>
  <c r="AD80" i="2"/>
  <c r="Y80" i="2" s="1"/>
  <c r="AC80" i="2"/>
  <c r="X80" i="2" s="1"/>
  <c r="AE80" i="2"/>
  <c r="Z80" i="2" s="1"/>
  <c r="W81" i="2"/>
  <c r="V82" i="2"/>
  <c r="W82" i="2" l="1"/>
  <c r="V83" i="2"/>
  <c r="AF81" i="2"/>
  <c r="AA81" i="2" s="1"/>
  <c r="AD81" i="2"/>
  <c r="Y81" i="2" s="1"/>
  <c r="AE81" i="2"/>
  <c r="Z81" i="2" s="1"/>
  <c r="AC81" i="2"/>
  <c r="X81" i="2" s="1"/>
  <c r="AF82" i="2" l="1"/>
  <c r="AA82" i="2" s="1"/>
  <c r="AD82" i="2"/>
  <c r="Y82" i="2" s="1"/>
  <c r="AC82" i="2"/>
  <c r="X82" i="2" s="1"/>
  <c r="AE82" i="2"/>
  <c r="Z82" i="2" s="1"/>
  <c r="W83" i="2"/>
  <c r="V84" i="2"/>
  <c r="W84" i="2" l="1"/>
  <c r="V85" i="2"/>
  <c r="AF83" i="2"/>
  <c r="AA83" i="2" s="1"/>
  <c r="AD83" i="2"/>
  <c r="Y83" i="2" s="1"/>
  <c r="AE83" i="2"/>
  <c r="Z83" i="2" s="1"/>
  <c r="AC83" i="2"/>
  <c r="X83" i="2" s="1"/>
  <c r="W85" i="2" l="1"/>
  <c r="V86" i="2"/>
  <c r="AF84" i="2"/>
  <c r="AA84" i="2" s="1"/>
  <c r="AD84" i="2"/>
  <c r="Y84" i="2" s="1"/>
  <c r="AC84" i="2"/>
  <c r="X84" i="2" s="1"/>
  <c r="AE84" i="2"/>
  <c r="Z84" i="2" s="1"/>
  <c r="W86" i="2" l="1"/>
  <c r="V87" i="2"/>
  <c r="AF85" i="2"/>
  <c r="AA85" i="2" s="1"/>
  <c r="AD85" i="2"/>
  <c r="Y85" i="2" s="1"/>
  <c r="AE85" i="2"/>
  <c r="Z85" i="2" s="1"/>
  <c r="AC85" i="2"/>
  <c r="X85" i="2" s="1"/>
  <c r="W87" i="2" l="1"/>
  <c r="V88" i="2"/>
  <c r="AF86" i="2"/>
  <c r="AA86" i="2" s="1"/>
  <c r="AD86" i="2"/>
  <c r="Y86" i="2" s="1"/>
  <c r="AC86" i="2"/>
  <c r="X86" i="2" s="1"/>
  <c r="AE86" i="2"/>
  <c r="Z86" i="2" s="1"/>
  <c r="AF87" i="2" l="1"/>
  <c r="AA87" i="2" s="1"/>
  <c r="AD87" i="2"/>
  <c r="Y87" i="2" s="1"/>
  <c r="AE87" i="2"/>
  <c r="Z87" i="2" s="1"/>
  <c r="AC87" i="2"/>
  <c r="X87" i="2" s="1"/>
  <c r="W88" i="2"/>
  <c r="V89" i="2"/>
  <c r="W89" i="2" l="1"/>
  <c r="V90" i="2"/>
  <c r="AF88" i="2"/>
  <c r="AA88" i="2" s="1"/>
  <c r="AD88" i="2"/>
  <c r="Y88" i="2" s="1"/>
  <c r="AC88" i="2"/>
  <c r="X88" i="2" s="1"/>
  <c r="AE88" i="2"/>
  <c r="Z88" i="2" s="1"/>
  <c r="AF89" i="2" l="1"/>
  <c r="AA89" i="2" s="1"/>
  <c r="AD89" i="2"/>
  <c r="Y89" i="2" s="1"/>
  <c r="AE89" i="2"/>
  <c r="Z89" i="2" s="1"/>
  <c r="AC89" i="2"/>
  <c r="X89" i="2" s="1"/>
  <c r="W90" i="2"/>
  <c r="V91" i="2"/>
  <c r="W91" i="2" l="1"/>
  <c r="V92" i="2"/>
  <c r="AF90" i="2"/>
  <c r="AA90" i="2" s="1"/>
  <c r="AD90" i="2"/>
  <c r="Y90" i="2" s="1"/>
  <c r="AC90" i="2"/>
  <c r="X90" i="2" s="1"/>
  <c r="AE90" i="2"/>
  <c r="Z90" i="2" s="1"/>
  <c r="AF91" i="2" l="1"/>
  <c r="AA91" i="2" s="1"/>
  <c r="AD91" i="2"/>
  <c r="Y91" i="2" s="1"/>
  <c r="AE91" i="2"/>
  <c r="Z91" i="2" s="1"/>
  <c r="AC91" i="2"/>
  <c r="X91" i="2" s="1"/>
  <c r="W92" i="2"/>
  <c r="V93" i="2"/>
  <c r="W93" i="2" l="1"/>
  <c r="V94" i="2"/>
  <c r="AF92" i="2"/>
  <c r="AA92" i="2" s="1"/>
  <c r="AD92" i="2"/>
  <c r="Y92" i="2" s="1"/>
  <c r="AC92" i="2"/>
  <c r="X92" i="2" s="1"/>
  <c r="AE92" i="2"/>
  <c r="Z92" i="2" s="1"/>
  <c r="W94" i="2" l="1"/>
  <c r="V95" i="2"/>
  <c r="AF93" i="2"/>
  <c r="AA93" i="2" s="1"/>
  <c r="AD93" i="2"/>
  <c r="Y93" i="2" s="1"/>
  <c r="AE93" i="2"/>
  <c r="Z93" i="2" s="1"/>
  <c r="AC93" i="2"/>
  <c r="X93" i="2" s="1"/>
  <c r="W95" i="2" l="1"/>
  <c r="V96" i="2"/>
  <c r="AF94" i="2"/>
  <c r="AA94" i="2" s="1"/>
  <c r="AD94" i="2"/>
  <c r="Y94" i="2" s="1"/>
  <c r="AC94" i="2"/>
  <c r="X94" i="2" s="1"/>
  <c r="AE94" i="2"/>
  <c r="Z94" i="2" s="1"/>
  <c r="W96" i="2" l="1"/>
  <c r="V97" i="2"/>
  <c r="AF95" i="2"/>
  <c r="AA95" i="2" s="1"/>
  <c r="AD95" i="2"/>
  <c r="Y95" i="2" s="1"/>
  <c r="AE95" i="2"/>
  <c r="Z95" i="2" s="1"/>
  <c r="AC95" i="2"/>
  <c r="X95" i="2" s="1"/>
  <c r="W97" i="2" l="1"/>
  <c r="V98" i="2"/>
  <c r="AF96" i="2"/>
  <c r="AA96" i="2" s="1"/>
  <c r="AD96" i="2"/>
  <c r="Y96" i="2" s="1"/>
  <c r="AC96" i="2"/>
  <c r="X96" i="2" s="1"/>
  <c r="AE96" i="2"/>
  <c r="Z96" i="2" s="1"/>
  <c r="W98" i="2" l="1"/>
  <c r="V99" i="2"/>
  <c r="AF97" i="2"/>
  <c r="AA97" i="2" s="1"/>
  <c r="AD97" i="2"/>
  <c r="Y97" i="2" s="1"/>
  <c r="AE97" i="2"/>
  <c r="Z97" i="2" s="1"/>
  <c r="AC97" i="2"/>
  <c r="X97" i="2" s="1"/>
  <c r="W99" i="2" l="1"/>
  <c r="V100" i="2"/>
  <c r="AF98" i="2"/>
  <c r="AA98" i="2" s="1"/>
  <c r="AD98" i="2"/>
  <c r="Y98" i="2" s="1"/>
  <c r="AC98" i="2"/>
  <c r="X98" i="2" s="1"/>
  <c r="AE98" i="2"/>
  <c r="Z98" i="2" s="1"/>
  <c r="AF99" i="2" l="1"/>
  <c r="AD99" i="2"/>
  <c r="Y99" i="2" s="1"/>
  <c r="AE99" i="2"/>
  <c r="Z99" i="2" s="1"/>
  <c r="AC99" i="2"/>
  <c r="X99" i="2" s="1"/>
  <c r="AA99" i="2"/>
  <c r="W100" i="2"/>
  <c r="V101" i="2"/>
  <c r="W101" i="2" l="1"/>
  <c r="V102" i="2"/>
  <c r="AF100" i="2"/>
  <c r="AA100" i="2" s="1"/>
  <c r="AD100" i="2"/>
  <c r="Y100" i="2" s="1"/>
  <c r="AC100" i="2"/>
  <c r="X100" i="2" s="1"/>
  <c r="AE100" i="2"/>
  <c r="Z100" i="2" s="1"/>
  <c r="AF101" i="2" l="1"/>
  <c r="AD101" i="2"/>
  <c r="Y101" i="2" s="1"/>
  <c r="AE101" i="2"/>
  <c r="Z101" i="2" s="1"/>
  <c r="AC101" i="2"/>
  <c r="X101" i="2" s="1"/>
  <c r="AA101" i="2"/>
  <c r="W102" i="2"/>
  <c r="V103" i="2"/>
  <c r="W103" i="2" l="1"/>
  <c r="V104" i="2"/>
  <c r="AF102" i="2"/>
  <c r="AA102" i="2" s="1"/>
  <c r="AD102" i="2"/>
  <c r="Y102" i="2" s="1"/>
  <c r="AC102" i="2"/>
  <c r="X102" i="2" s="1"/>
  <c r="AE102" i="2"/>
  <c r="Z102" i="2" s="1"/>
  <c r="W104" i="2" l="1"/>
  <c r="V105" i="2"/>
  <c r="AF103" i="2"/>
  <c r="AA103" i="2" s="1"/>
  <c r="AD103" i="2"/>
  <c r="Y103" i="2" s="1"/>
  <c r="AE103" i="2"/>
  <c r="Z103" i="2" s="1"/>
  <c r="AC103" i="2"/>
  <c r="X103" i="2" s="1"/>
  <c r="AF104" i="2" l="1"/>
  <c r="AA104" i="2" s="1"/>
  <c r="AD104" i="2"/>
  <c r="Y104" i="2" s="1"/>
  <c r="AC104" i="2"/>
  <c r="X104" i="2" s="1"/>
  <c r="AE104" i="2"/>
  <c r="Z104" i="2" s="1"/>
  <c r="W105" i="2"/>
  <c r="V106" i="2"/>
  <c r="W106" i="2" l="1"/>
  <c r="V107" i="2"/>
  <c r="AF105" i="2"/>
  <c r="AA105" i="2" s="1"/>
  <c r="AD105" i="2"/>
  <c r="Y105" i="2" s="1"/>
  <c r="AE105" i="2"/>
  <c r="Z105" i="2" s="1"/>
  <c r="AC105" i="2"/>
  <c r="X105" i="2" s="1"/>
  <c r="W107" i="2" l="1"/>
  <c r="V108" i="2"/>
  <c r="AF106" i="2"/>
  <c r="AA106" i="2" s="1"/>
  <c r="AD106" i="2"/>
  <c r="Y106" i="2" s="1"/>
  <c r="AC106" i="2"/>
  <c r="X106" i="2" s="1"/>
  <c r="AE106" i="2"/>
  <c r="Z106" i="2" s="1"/>
  <c r="W108" i="2" l="1"/>
  <c r="V109" i="2"/>
  <c r="AF107" i="2"/>
  <c r="AA107" i="2" s="1"/>
  <c r="AD107" i="2"/>
  <c r="Y107" i="2" s="1"/>
  <c r="AE107" i="2"/>
  <c r="Z107" i="2" s="1"/>
  <c r="AC107" i="2"/>
  <c r="X107" i="2" s="1"/>
  <c r="W109" i="2" l="1"/>
  <c r="V110" i="2"/>
  <c r="AF108" i="2"/>
  <c r="AA108" i="2" s="1"/>
  <c r="AD108" i="2"/>
  <c r="Y108" i="2" s="1"/>
  <c r="AC108" i="2"/>
  <c r="X108" i="2" s="1"/>
  <c r="AE108" i="2"/>
  <c r="Z108" i="2" s="1"/>
  <c r="AF109" i="2" l="1"/>
  <c r="AA109" i="2" s="1"/>
  <c r="AD109" i="2"/>
  <c r="Y109" i="2" s="1"/>
  <c r="AE109" i="2"/>
  <c r="Z109" i="2" s="1"/>
  <c r="AC109" i="2"/>
  <c r="X109" i="2" s="1"/>
  <c r="W110" i="2"/>
  <c r="V111" i="2"/>
  <c r="W111" i="2" l="1"/>
  <c r="V112" i="2"/>
  <c r="AF110" i="2"/>
  <c r="AA110" i="2" s="1"/>
  <c r="AD110" i="2"/>
  <c r="Y110" i="2" s="1"/>
  <c r="AC110" i="2"/>
  <c r="X110" i="2" s="1"/>
  <c r="AE110" i="2"/>
  <c r="Z110" i="2" s="1"/>
  <c r="W112" i="2" l="1"/>
  <c r="V113" i="2"/>
  <c r="AF111" i="2"/>
  <c r="AA111" i="2" s="1"/>
  <c r="AD111" i="2"/>
  <c r="Y111" i="2" s="1"/>
  <c r="AE111" i="2"/>
  <c r="Z111" i="2" s="1"/>
  <c r="AC111" i="2"/>
  <c r="X111" i="2" s="1"/>
  <c r="W113" i="2" l="1"/>
  <c r="V114" i="2"/>
  <c r="AF112" i="2"/>
  <c r="AA112" i="2" s="1"/>
  <c r="AD112" i="2"/>
  <c r="Y112" i="2" s="1"/>
  <c r="AC112" i="2"/>
  <c r="X112" i="2" s="1"/>
  <c r="AE112" i="2"/>
  <c r="Z112" i="2" s="1"/>
  <c r="W114" i="2" l="1"/>
  <c r="V115" i="2"/>
  <c r="AF113" i="2"/>
  <c r="AA113" i="2" s="1"/>
  <c r="AD113" i="2"/>
  <c r="Y113" i="2" s="1"/>
  <c r="AE113" i="2"/>
  <c r="Z113" i="2" s="1"/>
  <c r="AC113" i="2"/>
  <c r="X113" i="2" s="1"/>
  <c r="W115" i="2" l="1"/>
  <c r="V116" i="2"/>
  <c r="AF114" i="2"/>
  <c r="AA114" i="2" s="1"/>
  <c r="AD114" i="2"/>
  <c r="Y114" i="2" s="1"/>
  <c r="AC114" i="2"/>
  <c r="X114" i="2" s="1"/>
  <c r="AE114" i="2"/>
  <c r="Z114" i="2" s="1"/>
  <c r="W116" i="2" l="1"/>
  <c r="V117" i="2"/>
  <c r="AF115" i="2"/>
  <c r="AA115" i="2" s="1"/>
  <c r="AD115" i="2"/>
  <c r="Y115" i="2" s="1"/>
  <c r="AE115" i="2"/>
  <c r="Z115" i="2" s="1"/>
  <c r="AC115" i="2"/>
  <c r="X115" i="2" s="1"/>
  <c r="W117" i="2" l="1"/>
  <c r="V118" i="2"/>
  <c r="AF116" i="2"/>
  <c r="AA116" i="2" s="1"/>
  <c r="AD116" i="2"/>
  <c r="Y116" i="2" s="1"/>
  <c r="AC116" i="2"/>
  <c r="X116" i="2" s="1"/>
  <c r="AE116" i="2"/>
  <c r="Z116" i="2" s="1"/>
  <c r="W118" i="2" l="1"/>
  <c r="V119" i="2"/>
  <c r="AF117" i="2"/>
  <c r="AA117" i="2" s="1"/>
  <c r="AD117" i="2"/>
  <c r="Y117" i="2" s="1"/>
  <c r="AE117" i="2"/>
  <c r="Z117" i="2" s="1"/>
  <c r="AC117" i="2"/>
  <c r="X117" i="2" s="1"/>
  <c r="W119" i="2" l="1"/>
  <c r="V120" i="2"/>
  <c r="AF118" i="2"/>
  <c r="AA118" i="2" s="1"/>
  <c r="AD118" i="2"/>
  <c r="Y118" i="2" s="1"/>
  <c r="AC118" i="2"/>
  <c r="X118" i="2" s="1"/>
  <c r="AE118" i="2"/>
  <c r="Z118" i="2" s="1"/>
  <c r="W120" i="2" l="1"/>
  <c r="V121" i="2"/>
  <c r="AF119" i="2"/>
  <c r="AA119" i="2" s="1"/>
  <c r="AD119" i="2"/>
  <c r="Y119" i="2" s="1"/>
  <c r="AE119" i="2"/>
  <c r="Z119" i="2" s="1"/>
  <c r="AC119" i="2"/>
  <c r="X119" i="2" s="1"/>
  <c r="AF120" i="2" l="1"/>
  <c r="AA120" i="2" s="1"/>
  <c r="AD120" i="2"/>
  <c r="Y120" i="2" s="1"/>
  <c r="AC120" i="2"/>
  <c r="X120" i="2" s="1"/>
  <c r="AE120" i="2"/>
  <c r="Z120" i="2" s="1"/>
  <c r="W121" i="2"/>
  <c r="V122" i="2"/>
  <c r="W122" i="2" l="1"/>
  <c r="V123" i="2"/>
  <c r="AF121" i="2"/>
  <c r="AA121" i="2" s="1"/>
  <c r="AD121" i="2"/>
  <c r="Y121" i="2" s="1"/>
  <c r="AE121" i="2"/>
  <c r="Z121" i="2" s="1"/>
  <c r="AC121" i="2"/>
  <c r="X121" i="2" s="1"/>
  <c r="W123" i="2" l="1"/>
  <c r="V124" i="2"/>
  <c r="AF122" i="2"/>
  <c r="AA122" i="2" s="1"/>
  <c r="AD122" i="2"/>
  <c r="Y122" i="2" s="1"/>
  <c r="AC122" i="2"/>
  <c r="X122" i="2" s="1"/>
  <c r="AE122" i="2"/>
  <c r="Z122" i="2" s="1"/>
  <c r="W124" i="2" l="1"/>
  <c r="V125" i="2"/>
  <c r="AF123" i="2"/>
  <c r="AA123" i="2" s="1"/>
  <c r="AD123" i="2"/>
  <c r="Y123" i="2" s="1"/>
  <c r="AE123" i="2"/>
  <c r="Z123" i="2" s="1"/>
  <c r="AC123" i="2"/>
  <c r="X123" i="2" s="1"/>
  <c r="AF124" i="2" l="1"/>
  <c r="AA124" i="2" s="1"/>
  <c r="AD124" i="2"/>
  <c r="Y124" i="2" s="1"/>
  <c r="AC124" i="2"/>
  <c r="AE124" i="2"/>
  <c r="Z124" i="2" s="1"/>
  <c r="W125" i="2"/>
  <c r="V126" i="2"/>
  <c r="X124" i="2"/>
  <c r="AF125" i="2" l="1"/>
  <c r="AA125" i="2" s="1"/>
  <c r="AD125" i="2"/>
  <c r="Y125" i="2" s="1"/>
  <c r="AE125" i="2"/>
  <c r="Z125" i="2" s="1"/>
  <c r="AC125" i="2"/>
  <c r="X125" i="2" s="1"/>
  <c r="W126" i="2"/>
  <c r="V127" i="2"/>
  <c r="W127" i="2" l="1"/>
  <c r="V128" i="2"/>
  <c r="AF126" i="2"/>
  <c r="AA126" i="2" s="1"/>
  <c r="AD126" i="2"/>
  <c r="Y126" i="2" s="1"/>
  <c r="AC126" i="2"/>
  <c r="X126" i="2" s="1"/>
  <c r="AE126" i="2"/>
  <c r="Z126" i="2" s="1"/>
  <c r="W128" i="2" l="1"/>
  <c r="V129" i="2"/>
  <c r="AF127" i="2"/>
  <c r="AA127" i="2" s="1"/>
  <c r="AD127" i="2"/>
  <c r="Y127" i="2" s="1"/>
  <c r="AE127" i="2"/>
  <c r="Z127" i="2" s="1"/>
  <c r="AC127" i="2"/>
  <c r="X127" i="2" s="1"/>
  <c r="W129" i="2" l="1"/>
  <c r="V130" i="2"/>
  <c r="AF128" i="2"/>
  <c r="AA128" i="2" s="1"/>
  <c r="AD128" i="2"/>
  <c r="Y128" i="2" s="1"/>
  <c r="AC128" i="2"/>
  <c r="X128" i="2" s="1"/>
  <c r="AE128" i="2"/>
  <c r="Z128" i="2" s="1"/>
  <c r="V131" i="2" l="1"/>
  <c r="W130" i="2"/>
  <c r="AF129" i="2"/>
  <c r="AA129" i="2" s="1"/>
  <c r="AD129" i="2"/>
  <c r="Y129" i="2" s="1"/>
  <c r="AE129" i="2"/>
  <c r="Z129" i="2" s="1"/>
  <c r="AC129" i="2"/>
  <c r="X129" i="2" s="1"/>
  <c r="AF130" i="2" l="1"/>
  <c r="AA130" i="2" s="1"/>
  <c r="AD130" i="2"/>
  <c r="Y130" i="2" s="1"/>
  <c r="AC130" i="2"/>
  <c r="X130" i="2" s="1"/>
  <c r="AE130" i="2"/>
  <c r="Z130" i="2" s="1"/>
  <c r="W131" i="2"/>
  <c r="V132" i="2"/>
  <c r="W132" i="2" l="1"/>
  <c r="V133" i="2"/>
  <c r="AF131" i="2"/>
  <c r="AA131" i="2" s="1"/>
  <c r="AD131" i="2"/>
  <c r="Y131" i="2" s="1"/>
  <c r="AE131" i="2"/>
  <c r="Z131" i="2" s="1"/>
  <c r="AC131" i="2"/>
  <c r="X131" i="2" s="1"/>
  <c r="W133" i="2" l="1"/>
  <c r="V134" i="2"/>
  <c r="AF132" i="2"/>
  <c r="AA132" i="2" s="1"/>
  <c r="AD132" i="2"/>
  <c r="Y132" i="2" s="1"/>
  <c r="AC132" i="2"/>
  <c r="X132" i="2" s="1"/>
  <c r="AE132" i="2"/>
  <c r="Z132" i="2" s="1"/>
  <c r="W134" i="2" l="1"/>
  <c r="V135" i="2"/>
  <c r="AF133" i="2"/>
  <c r="AA133" i="2" s="1"/>
  <c r="AD133" i="2"/>
  <c r="Y133" i="2" s="1"/>
  <c r="AE133" i="2"/>
  <c r="Z133" i="2" s="1"/>
  <c r="AC133" i="2"/>
  <c r="X133" i="2" s="1"/>
  <c r="W135" i="2" l="1"/>
  <c r="V136" i="2"/>
  <c r="AF134" i="2"/>
  <c r="AA134" i="2" s="1"/>
  <c r="AD134" i="2"/>
  <c r="Y134" i="2" s="1"/>
  <c r="AC134" i="2"/>
  <c r="X134" i="2" s="1"/>
  <c r="AE134" i="2"/>
  <c r="Z134" i="2" s="1"/>
  <c r="W136" i="2" l="1"/>
  <c r="V137" i="2"/>
  <c r="AF135" i="2"/>
  <c r="AA135" i="2" s="1"/>
  <c r="AD135" i="2"/>
  <c r="Y135" i="2" s="1"/>
  <c r="AE135" i="2"/>
  <c r="Z135" i="2" s="1"/>
  <c r="AC135" i="2"/>
  <c r="X135" i="2" s="1"/>
  <c r="W137" i="2" l="1"/>
  <c r="V138" i="2"/>
  <c r="AF136" i="2"/>
  <c r="AA136" i="2" s="1"/>
  <c r="AD136" i="2"/>
  <c r="Y136" i="2" s="1"/>
  <c r="AC136" i="2"/>
  <c r="X136" i="2" s="1"/>
  <c r="AE136" i="2"/>
  <c r="Z136" i="2" s="1"/>
  <c r="W138" i="2" l="1"/>
  <c r="V139" i="2"/>
  <c r="AF137" i="2"/>
  <c r="AA137" i="2" s="1"/>
  <c r="AD137" i="2"/>
  <c r="Y137" i="2" s="1"/>
  <c r="AE137" i="2"/>
  <c r="Z137" i="2" s="1"/>
  <c r="AC137" i="2"/>
  <c r="X137" i="2" s="1"/>
  <c r="W139" i="2" l="1"/>
  <c r="V140" i="2"/>
  <c r="AF138" i="2"/>
  <c r="AA138" i="2" s="1"/>
  <c r="AD138" i="2"/>
  <c r="Y138" i="2" s="1"/>
  <c r="AC138" i="2"/>
  <c r="X138" i="2" s="1"/>
  <c r="AE138" i="2"/>
  <c r="Z138" i="2" s="1"/>
  <c r="W140" i="2" l="1"/>
  <c r="V141" i="2"/>
  <c r="AF139" i="2"/>
  <c r="AA139" i="2" s="1"/>
  <c r="AD139" i="2"/>
  <c r="Y139" i="2" s="1"/>
  <c r="AE139" i="2"/>
  <c r="Z139" i="2" s="1"/>
  <c r="AC139" i="2"/>
  <c r="X139" i="2" s="1"/>
  <c r="W141" i="2" l="1"/>
  <c r="V142" i="2"/>
  <c r="AF140" i="2"/>
  <c r="AA140" i="2" s="1"/>
  <c r="AD140" i="2"/>
  <c r="Y140" i="2" s="1"/>
  <c r="AC140" i="2"/>
  <c r="X140" i="2" s="1"/>
  <c r="AE140" i="2"/>
  <c r="Z140" i="2" s="1"/>
  <c r="W142" i="2" l="1"/>
  <c r="V143" i="2"/>
  <c r="AF141" i="2"/>
  <c r="AA141" i="2" s="1"/>
  <c r="AD141" i="2"/>
  <c r="Y141" i="2" s="1"/>
  <c r="AE141" i="2"/>
  <c r="Z141" i="2" s="1"/>
  <c r="AC141" i="2"/>
  <c r="X141" i="2" s="1"/>
  <c r="W143" i="2" l="1"/>
  <c r="V144" i="2"/>
  <c r="AF142" i="2"/>
  <c r="AA142" i="2" s="1"/>
  <c r="AD142" i="2"/>
  <c r="Y142" i="2" s="1"/>
  <c r="AC142" i="2"/>
  <c r="X142" i="2" s="1"/>
  <c r="AE142" i="2"/>
  <c r="Z142" i="2" s="1"/>
  <c r="W144" i="2" l="1"/>
  <c r="V145" i="2"/>
  <c r="AF143" i="2"/>
  <c r="AA143" i="2" s="1"/>
  <c r="AD143" i="2"/>
  <c r="Y143" i="2" s="1"/>
  <c r="AE143" i="2"/>
  <c r="Z143" i="2" s="1"/>
  <c r="AC143" i="2"/>
  <c r="X143" i="2" s="1"/>
  <c r="W145" i="2" l="1"/>
  <c r="V146" i="2"/>
  <c r="AF144" i="2"/>
  <c r="AA144" i="2" s="1"/>
  <c r="AD144" i="2"/>
  <c r="Y144" i="2" s="1"/>
  <c r="AC144" i="2"/>
  <c r="X144" i="2" s="1"/>
  <c r="AE144" i="2"/>
  <c r="Z144" i="2" s="1"/>
  <c r="W146" i="2" l="1"/>
  <c r="V147" i="2"/>
  <c r="AF145" i="2"/>
  <c r="AA145" i="2" s="1"/>
  <c r="AD145" i="2"/>
  <c r="Y145" i="2" s="1"/>
  <c r="AE145" i="2"/>
  <c r="Z145" i="2" s="1"/>
  <c r="AC145" i="2"/>
  <c r="X145" i="2" s="1"/>
  <c r="W147" i="2" l="1"/>
  <c r="V148" i="2"/>
  <c r="AF146" i="2"/>
  <c r="AA146" i="2" s="1"/>
  <c r="AD146" i="2"/>
  <c r="Y146" i="2" s="1"/>
  <c r="AC146" i="2"/>
  <c r="X146" i="2" s="1"/>
  <c r="AE146" i="2"/>
  <c r="Z146" i="2" s="1"/>
  <c r="W148" i="2" l="1"/>
  <c r="V149" i="2"/>
  <c r="AF147" i="2"/>
  <c r="AA147" i="2" s="1"/>
  <c r="AD147" i="2"/>
  <c r="Y147" i="2" s="1"/>
  <c r="AE147" i="2"/>
  <c r="Z147" i="2" s="1"/>
  <c r="AC147" i="2"/>
  <c r="X147" i="2" s="1"/>
  <c r="W149" i="2" l="1"/>
  <c r="V150" i="2"/>
  <c r="AF148" i="2"/>
  <c r="AA148" i="2" s="1"/>
  <c r="AD148" i="2"/>
  <c r="Y148" i="2" s="1"/>
  <c r="AC148" i="2"/>
  <c r="X148" i="2" s="1"/>
  <c r="AE148" i="2"/>
  <c r="Z148" i="2" s="1"/>
  <c r="W150" i="2" l="1"/>
  <c r="V151" i="2"/>
  <c r="AF149" i="2"/>
  <c r="AA149" i="2" s="1"/>
  <c r="AD149" i="2"/>
  <c r="Y149" i="2" s="1"/>
  <c r="AE149" i="2"/>
  <c r="Z149" i="2" s="1"/>
  <c r="AC149" i="2"/>
  <c r="X149" i="2" s="1"/>
  <c r="AE150" i="2" l="1"/>
  <c r="Z150" i="2" s="1"/>
  <c r="AC150" i="2"/>
  <c r="X150" i="2" s="1"/>
  <c r="AF150" i="2"/>
  <c r="AA150" i="2" s="1"/>
  <c r="AD150" i="2"/>
  <c r="Y150" i="2" s="1"/>
  <c r="W151" i="2"/>
  <c r="V152" i="2"/>
  <c r="W152" i="2" l="1"/>
  <c r="V153" i="2"/>
  <c r="AE151" i="2"/>
  <c r="Z151" i="2" s="1"/>
  <c r="AC151" i="2"/>
  <c r="X151" i="2" s="1"/>
  <c r="AF151" i="2"/>
  <c r="AA151" i="2" s="1"/>
  <c r="AD151" i="2"/>
  <c r="Y151" i="2" s="1"/>
  <c r="W153" i="2" l="1"/>
  <c r="V154" i="2"/>
  <c r="AE152" i="2"/>
  <c r="Z152" i="2" s="1"/>
  <c r="AC152" i="2"/>
  <c r="X152" i="2" s="1"/>
  <c r="AF152" i="2"/>
  <c r="AA152" i="2" s="1"/>
  <c r="AD152" i="2"/>
  <c r="Y152" i="2" s="1"/>
  <c r="W154" i="2" l="1"/>
  <c r="V155" i="2"/>
  <c r="AE153" i="2"/>
  <c r="Z153" i="2" s="1"/>
  <c r="AC153" i="2"/>
  <c r="X153" i="2" s="1"/>
  <c r="AF153" i="2"/>
  <c r="AA153" i="2" s="1"/>
  <c r="AD153" i="2"/>
  <c r="Y153" i="2" s="1"/>
  <c r="W155" i="2" l="1"/>
  <c r="V156" i="2"/>
  <c r="AE154" i="2"/>
  <c r="Z154" i="2" s="1"/>
  <c r="AC154" i="2"/>
  <c r="X154" i="2" s="1"/>
  <c r="AF154" i="2"/>
  <c r="AA154" i="2" s="1"/>
  <c r="AD154" i="2"/>
  <c r="Y154" i="2" s="1"/>
  <c r="V157" i="2" l="1"/>
  <c r="W156" i="2"/>
  <c r="AE155" i="2"/>
  <c r="Z155" i="2" s="1"/>
  <c r="AC155" i="2"/>
  <c r="X155" i="2" s="1"/>
  <c r="AF155" i="2"/>
  <c r="AA155" i="2" s="1"/>
  <c r="AD155" i="2"/>
  <c r="Y155" i="2" s="1"/>
  <c r="AE156" i="2" l="1"/>
  <c r="Z156" i="2" s="1"/>
  <c r="AC156" i="2"/>
  <c r="X156" i="2" s="1"/>
  <c r="AF156" i="2"/>
  <c r="AA156" i="2" s="1"/>
  <c r="AD156" i="2"/>
  <c r="Y156" i="2" s="1"/>
  <c r="W157" i="2"/>
  <c r="V158" i="2"/>
  <c r="W158" i="2" l="1"/>
  <c r="V159" i="2"/>
  <c r="AE157" i="2"/>
  <c r="Z157" i="2" s="1"/>
  <c r="AC157" i="2"/>
  <c r="X157" i="2" s="1"/>
  <c r="AF157" i="2"/>
  <c r="AA157" i="2" s="1"/>
  <c r="AD157" i="2"/>
  <c r="Y157" i="2" s="1"/>
  <c r="AF158" i="2" l="1"/>
  <c r="AA158" i="2" s="1"/>
  <c r="AD158" i="2"/>
  <c r="Y158" i="2" s="1"/>
  <c r="AE158" i="2"/>
  <c r="Z158" i="2" s="1"/>
  <c r="AC158" i="2"/>
  <c r="X158" i="2" s="1"/>
  <c r="W159" i="2"/>
  <c r="V160" i="2"/>
  <c r="W160" i="2" l="1"/>
  <c r="V161" i="2"/>
  <c r="AF159" i="2"/>
  <c r="AA159" i="2" s="1"/>
  <c r="AD159" i="2"/>
  <c r="Y159" i="2" s="1"/>
  <c r="AE159" i="2"/>
  <c r="Z159" i="2" s="1"/>
  <c r="AC159" i="2"/>
  <c r="X159" i="2" s="1"/>
  <c r="W161" i="2" l="1"/>
  <c r="V162" i="2"/>
  <c r="AF160" i="2"/>
  <c r="AA160" i="2" s="1"/>
  <c r="AD160" i="2"/>
  <c r="Y160" i="2" s="1"/>
  <c r="AE160" i="2"/>
  <c r="Z160" i="2" s="1"/>
  <c r="AC160" i="2"/>
  <c r="X160" i="2" s="1"/>
  <c r="W162" i="2" l="1"/>
  <c r="V163" i="2"/>
  <c r="AF161" i="2"/>
  <c r="AA161" i="2" s="1"/>
  <c r="AD161" i="2"/>
  <c r="Y161" i="2" s="1"/>
  <c r="AE161" i="2"/>
  <c r="Z161" i="2" s="1"/>
  <c r="AC161" i="2"/>
  <c r="X161" i="2" s="1"/>
  <c r="W163" i="2" l="1"/>
  <c r="V164" i="2"/>
  <c r="AF162" i="2"/>
  <c r="AA162" i="2" s="1"/>
  <c r="AD162" i="2"/>
  <c r="Y162" i="2" s="1"/>
  <c r="AE162" i="2"/>
  <c r="Z162" i="2" s="1"/>
  <c r="AC162" i="2"/>
  <c r="X162" i="2" s="1"/>
  <c r="W164" i="2" l="1"/>
  <c r="V165" i="2"/>
  <c r="AF163" i="2"/>
  <c r="AA163" i="2" s="1"/>
  <c r="AD163" i="2"/>
  <c r="Y163" i="2" s="1"/>
  <c r="AE163" i="2"/>
  <c r="Z163" i="2" s="1"/>
  <c r="AC163" i="2"/>
  <c r="X163" i="2" s="1"/>
  <c r="W165" i="2" l="1"/>
  <c r="V166" i="2"/>
  <c r="AF164" i="2"/>
  <c r="AA164" i="2" s="1"/>
  <c r="AD164" i="2"/>
  <c r="Y164" i="2" s="1"/>
  <c r="AE164" i="2"/>
  <c r="Z164" i="2" s="1"/>
  <c r="AC164" i="2"/>
  <c r="X164" i="2" s="1"/>
  <c r="W166" i="2" l="1"/>
  <c r="V167" i="2"/>
  <c r="AF165" i="2"/>
  <c r="AA165" i="2" s="1"/>
  <c r="AD165" i="2"/>
  <c r="Y165" i="2" s="1"/>
  <c r="AE165" i="2"/>
  <c r="Z165" i="2" s="1"/>
  <c r="AC165" i="2"/>
  <c r="X165" i="2" s="1"/>
  <c r="W167" i="2" l="1"/>
  <c r="V168" i="2"/>
  <c r="AF166" i="2"/>
  <c r="AA166" i="2" s="1"/>
  <c r="AD166" i="2"/>
  <c r="Y166" i="2" s="1"/>
  <c r="AE166" i="2"/>
  <c r="Z166" i="2" s="1"/>
  <c r="AC166" i="2"/>
  <c r="X166" i="2" s="1"/>
  <c r="W168" i="2" l="1"/>
  <c r="V169" i="2"/>
  <c r="AF167" i="2"/>
  <c r="AA167" i="2" s="1"/>
  <c r="AD167" i="2"/>
  <c r="Y167" i="2" s="1"/>
  <c r="AE167" i="2"/>
  <c r="Z167" i="2" s="1"/>
  <c r="AC167" i="2"/>
  <c r="X167" i="2" s="1"/>
  <c r="W169" i="2" l="1"/>
  <c r="V170" i="2"/>
  <c r="AF168" i="2"/>
  <c r="AA168" i="2" s="1"/>
  <c r="AD168" i="2"/>
  <c r="Y168" i="2" s="1"/>
  <c r="AE168" i="2"/>
  <c r="Z168" i="2" s="1"/>
  <c r="AC168" i="2"/>
  <c r="X168" i="2" s="1"/>
  <c r="W170" i="2" l="1"/>
  <c r="V171" i="2"/>
  <c r="AF169" i="2"/>
  <c r="AA169" i="2" s="1"/>
  <c r="AD169" i="2"/>
  <c r="Y169" i="2" s="1"/>
  <c r="AE169" i="2"/>
  <c r="Z169" i="2" s="1"/>
  <c r="AC169" i="2"/>
  <c r="X169" i="2" s="1"/>
  <c r="W171" i="2" l="1"/>
  <c r="V172" i="2"/>
  <c r="AF170" i="2"/>
  <c r="AA170" i="2" s="1"/>
  <c r="AD170" i="2"/>
  <c r="Y170" i="2" s="1"/>
  <c r="AE170" i="2"/>
  <c r="Z170" i="2" s="1"/>
  <c r="AC170" i="2"/>
  <c r="X170" i="2" s="1"/>
  <c r="W172" i="2" l="1"/>
  <c r="V173" i="2"/>
  <c r="AF171" i="2"/>
  <c r="AA171" i="2" s="1"/>
  <c r="AD171" i="2"/>
  <c r="Y171" i="2" s="1"/>
  <c r="AE171" i="2"/>
  <c r="Z171" i="2" s="1"/>
  <c r="AC171" i="2"/>
  <c r="X171" i="2" s="1"/>
  <c r="W173" i="2" l="1"/>
  <c r="V174" i="2"/>
  <c r="AF172" i="2"/>
  <c r="AA172" i="2" s="1"/>
  <c r="AD172" i="2"/>
  <c r="Y172" i="2" s="1"/>
  <c r="AE172" i="2"/>
  <c r="Z172" i="2" s="1"/>
  <c r="AC172" i="2"/>
  <c r="X172" i="2" s="1"/>
  <c r="W174" i="2" l="1"/>
  <c r="V175" i="2"/>
  <c r="AF173" i="2"/>
  <c r="AA173" i="2" s="1"/>
  <c r="AD173" i="2"/>
  <c r="Y173" i="2" s="1"/>
  <c r="AE173" i="2"/>
  <c r="Z173" i="2" s="1"/>
  <c r="AC173" i="2"/>
  <c r="X173" i="2" s="1"/>
  <c r="AF174" i="2" l="1"/>
  <c r="AA174" i="2" s="1"/>
  <c r="AD174" i="2"/>
  <c r="Y174" i="2" s="1"/>
  <c r="AE174" i="2"/>
  <c r="Z174" i="2" s="1"/>
  <c r="AC174" i="2"/>
  <c r="X174" i="2" s="1"/>
  <c r="W175" i="2"/>
  <c r="V176" i="2"/>
  <c r="W176" i="2" l="1"/>
  <c r="V177" i="2"/>
  <c r="AF175" i="2"/>
  <c r="AA175" i="2" s="1"/>
  <c r="AD175" i="2"/>
  <c r="Y175" i="2" s="1"/>
  <c r="AE175" i="2"/>
  <c r="Z175" i="2" s="1"/>
  <c r="AC175" i="2"/>
  <c r="X175" i="2" s="1"/>
  <c r="W177" i="2" l="1"/>
  <c r="V178" i="2"/>
  <c r="AF176" i="2"/>
  <c r="AA176" i="2" s="1"/>
  <c r="AD176" i="2"/>
  <c r="Y176" i="2" s="1"/>
  <c r="AE176" i="2"/>
  <c r="Z176" i="2" s="1"/>
  <c r="AC176" i="2"/>
  <c r="X176" i="2" s="1"/>
  <c r="AF177" i="2" l="1"/>
  <c r="AA177" i="2" s="1"/>
  <c r="AD177" i="2"/>
  <c r="Y177" i="2" s="1"/>
  <c r="AE177" i="2"/>
  <c r="Z177" i="2" s="1"/>
  <c r="AC177" i="2"/>
  <c r="X177" i="2" s="1"/>
  <c r="V179" i="2"/>
  <c r="W178" i="2"/>
  <c r="AF178" i="2" l="1"/>
  <c r="AD178" i="2"/>
  <c r="Y178" i="2" s="1"/>
  <c r="AE178" i="2"/>
  <c r="Z178" i="2" s="1"/>
  <c r="AC178" i="2"/>
  <c r="X178" i="2" s="1"/>
  <c r="AA178" i="2"/>
  <c r="W179" i="2"/>
  <c r="V180" i="2"/>
  <c r="W180" i="2" l="1"/>
  <c r="V181" i="2"/>
  <c r="AF179" i="2"/>
  <c r="AA179" i="2" s="1"/>
  <c r="AD179" i="2"/>
  <c r="Y179" i="2" s="1"/>
  <c r="AE179" i="2"/>
  <c r="Z179" i="2" s="1"/>
  <c r="AC179" i="2"/>
  <c r="X179" i="2" s="1"/>
  <c r="W181" i="2" l="1"/>
  <c r="V182" i="2"/>
  <c r="AE180" i="2"/>
  <c r="Z180" i="2" s="1"/>
  <c r="AC180" i="2"/>
  <c r="X180" i="2" s="1"/>
  <c r="AF180" i="2"/>
  <c r="AA180" i="2" s="1"/>
  <c r="AD180" i="2"/>
  <c r="Y180" i="2" s="1"/>
  <c r="V183" i="2" l="1"/>
  <c r="W182" i="2"/>
  <c r="AE181" i="2"/>
  <c r="Z181" i="2" s="1"/>
  <c r="AC181" i="2"/>
  <c r="X181" i="2" s="1"/>
  <c r="AF181" i="2"/>
  <c r="AA181" i="2" s="1"/>
  <c r="AD181" i="2"/>
  <c r="Y181" i="2" s="1"/>
  <c r="AE182" i="2" l="1"/>
  <c r="Z182" i="2" s="1"/>
  <c r="AC182" i="2"/>
  <c r="X182" i="2" s="1"/>
  <c r="AF182" i="2"/>
  <c r="AD182" i="2"/>
  <c r="Y182" i="2" s="1"/>
  <c r="AA182" i="2"/>
  <c r="W183" i="2"/>
  <c r="V184" i="2"/>
  <c r="W184" i="2" l="1"/>
  <c r="V185" i="2"/>
  <c r="AE183" i="2"/>
  <c r="Z183" i="2" s="1"/>
  <c r="AC183" i="2"/>
  <c r="X183" i="2" s="1"/>
  <c r="AD183" i="2"/>
  <c r="Y183" i="2" s="1"/>
  <c r="AF183" i="2"/>
  <c r="AA183" i="2" s="1"/>
  <c r="W185" i="2" l="1"/>
  <c r="V186" i="2"/>
  <c r="AE184" i="2"/>
  <c r="Z184" i="2" s="1"/>
  <c r="AC184" i="2"/>
  <c r="X184" i="2" s="1"/>
  <c r="AD184" i="2"/>
  <c r="Y184" i="2" s="1"/>
  <c r="AF184" i="2"/>
  <c r="AA184" i="2" s="1"/>
  <c r="W186" i="2" l="1"/>
  <c r="V187" i="2"/>
  <c r="AE185" i="2"/>
  <c r="Z185" i="2" s="1"/>
  <c r="AC185" i="2"/>
  <c r="X185" i="2" s="1"/>
  <c r="AD185" i="2"/>
  <c r="Y185" i="2" s="1"/>
  <c r="AF185" i="2"/>
  <c r="AA185" i="2" s="1"/>
  <c r="AE186" i="2" l="1"/>
  <c r="Z186" i="2" s="1"/>
  <c r="AC186" i="2"/>
  <c r="X186" i="2" s="1"/>
  <c r="AD186" i="2"/>
  <c r="Y186" i="2" s="1"/>
  <c r="AF186" i="2"/>
  <c r="AA186" i="2" s="1"/>
  <c r="W187" i="2"/>
  <c r="V188" i="2"/>
  <c r="W188" i="2" l="1"/>
  <c r="V189" i="2"/>
  <c r="AE187" i="2"/>
  <c r="Z187" i="2" s="1"/>
  <c r="AC187" i="2"/>
  <c r="X187" i="2" s="1"/>
  <c r="AD187" i="2"/>
  <c r="Y187" i="2" s="1"/>
  <c r="AF187" i="2"/>
  <c r="AA187" i="2" s="1"/>
  <c r="W189" i="2" l="1"/>
  <c r="V190" i="2"/>
  <c r="AE188" i="2"/>
  <c r="Z188" i="2" s="1"/>
  <c r="AC188" i="2"/>
  <c r="X188" i="2" s="1"/>
  <c r="AD188" i="2"/>
  <c r="Y188" i="2" s="1"/>
  <c r="AF188" i="2"/>
  <c r="AA188" i="2" s="1"/>
  <c r="AE189" i="2" l="1"/>
  <c r="AC189" i="2"/>
  <c r="X189" i="2" s="1"/>
  <c r="AD189" i="2"/>
  <c r="Y189" i="2" s="1"/>
  <c r="AF189" i="2"/>
  <c r="AA189" i="2" s="1"/>
  <c r="Z189" i="2"/>
  <c r="W190" i="2"/>
  <c r="V191" i="2"/>
  <c r="W191" i="2" l="1"/>
  <c r="V192" i="2"/>
  <c r="AE190" i="2"/>
  <c r="Z190" i="2" s="1"/>
  <c r="AC190" i="2"/>
  <c r="X190" i="2" s="1"/>
  <c r="AD190" i="2"/>
  <c r="Y190" i="2" s="1"/>
  <c r="AF190" i="2"/>
  <c r="AA190" i="2" s="1"/>
  <c r="W192" i="2" l="1"/>
  <c r="V193" i="2"/>
  <c r="AE191" i="2"/>
  <c r="Z191" i="2" s="1"/>
  <c r="AC191" i="2"/>
  <c r="X191" i="2" s="1"/>
  <c r="AD191" i="2"/>
  <c r="Y191" i="2" s="1"/>
  <c r="AF191" i="2"/>
  <c r="AA191" i="2" s="1"/>
  <c r="W193" i="2" l="1"/>
  <c r="V194" i="2"/>
  <c r="AE192" i="2"/>
  <c r="Z192" i="2" s="1"/>
  <c r="AC192" i="2"/>
  <c r="X192" i="2" s="1"/>
  <c r="AD192" i="2"/>
  <c r="Y192" i="2" s="1"/>
  <c r="AF192" i="2"/>
  <c r="AA192" i="2" s="1"/>
  <c r="W194" i="2" l="1"/>
  <c r="V195" i="2"/>
  <c r="AE193" i="2"/>
  <c r="Z193" i="2" s="1"/>
  <c r="AC193" i="2"/>
  <c r="X193" i="2" s="1"/>
  <c r="AD193" i="2"/>
  <c r="Y193" i="2" s="1"/>
  <c r="AF193" i="2"/>
  <c r="AA193" i="2" s="1"/>
  <c r="AE194" i="2" l="1"/>
  <c r="Z194" i="2" s="1"/>
  <c r="AC194" i="2"/>
  <c r="X194" i="2" s="1"/>
  <c r="AD194" i="2"/>
  <c r="Y194" i="2" s="1"/>
  <c r="AF194" i="2"/>
  <c r="AA194" i="2" s="1"/>
  <c r="W195" i="2"/>
  <c r="V196" i="2"/>
  <c r="W196" i="2" l="1"/>
  <c r="V197" i="2"/>
  <c r="AE195" i="2"/>
  <c r="Z195" i="2" s="1"/>
  <c r="AC195" i="2"/>
  <c r="X195" i="2" s="1"/>
  <c r="AD195" i="2"/>
  <c r="Y195" i="2" s="1"/>
  <c r="AF195" i="2"/>
  <c r="AA195" i="2" s="1"/>
  <c r="AE196" i="2" l="1"/>
  <c r="AC196" i="2"/>
  <c r="X196" i="2" s="1"/>
  <c r="AD196" i="2"/>
  <c r="Y196" i="2" s="1"/>
  <c r="AF196" i="2"/>
  <c r="AA196" i="2" s="1"/>
  <c r="Z196" i="2"/>
  <c r="W197" i="2"/>
  <c r="V198" i="2"/>
  <c r="AE197" i="2" l="1"/>
  <c r="AC197" i="2"/>
  <c r="X197" i="2" s="1"/>
  <c r="AD197" i="2"/>
  <c r="Y197" i="2" s="1"/>
  <c r="AF197" i="2"/>
  <c r="AA197" i="2" s="1"/>
  <c r="W198" i="2"/>
  <c r="V199" i="2"/>
  <c r="Z197" i="2"/>
  <c r="W199" i="2" l="1"/>
  <c r="V200" i="2"/>
  <c r="AE198" i="2"/>
  <c r="Z198" i="2" s="1"/>
  <c r="AC198" i="2"/>
  <c r="X198" i="2" s="1"/>
  <c r="AD198" i="2"/>
  <c r="Y198" i="2" s="1"/>
  <c r="AF198" i="2"/>
  <c r="AA198" i="2" s="1"/>
  <c r="AE199" i="2" l="1"/>
  <c r="Z199" i="2" s="1"/>
  <c r="AC199" i="2"/>
  <c r="X199" i="2" s="1"/>
  <c r="AD199" i="2"/>
  <c r="Y199" i="2" s="1"/>
  <c r="AF199" i="2"/>
  <c r="AA199" i="2" s="1"/>
  <c r="W200" i="2"/>
  <c r="V201" i="2"/>
  <c r="W201" i="2" l="1"/>
  <c r="V202" i="2"/>
  <c r="AE200" i="2"/>
  <c r="Z200" i="2" s="1"/>
  <c r="AC200" i="2"/>
  <c r="X200" i="2" s="1"/>
  <c r="AD200" i="2"/>
  <c r="Y200" i="2" s="1"/>
  <c r="AF200" i="2"/>
  <c r="AA200" i="2" s="1"/>
  <c r="AE201" i="2" l="1"/>
  <c r="Z201" i="2" s="1"/>
  <c r="AC201" i="2"/>
  <c r="X201" i="2" s="1"/>
  <c r="AD201" i="2"/>
  <c r="Y201" i="2" s="1"/>
  <c r="AF201" i="2"/>
  <c r="AA201" i="2" s="1"/>
  <c r="W202" i="2"/>
  <c r="V203" i="2"/>
  <c r="W203" i="2" l="1"/>
  <c r="V204" i="2"/>
  <c r="AE202" i="2"/>
  <c r="Z202" i="2" s="1"/>
  <c r="AC202" i="2"/>
  <c r="X202" i="2" s="1"/>
  <c r="AD202" i="2"/>
  <c r="Y202" i="2" s="1"/>
  <c r="AF202" i="2"/>
  <c r="AA202" i="2" s="1"/>
  <c r="AE203" i="2" l="1"/>
  <c r="Z203" i="2" s="1"/>
  <c r="AC203" i="2"/>
  <c r="X203" i="2" s="1"/>
  <c r="AD203" i="2"/>
  <c r="Y203" i="2" s="1"/>
  <c r="AF203" i="2"/>
  <c r="AA203" i="2" s="1"/>
  <c r="V205" i="2"/>
  <c r="W204" i="2"/>
  <c r="W205" i="2" l="1"/>
  <c r="V206" i="2"/>
  <c r="AE204" i="2"/>
  <c r="Z204" i="2" s="1"/>
  <c r="AC204" i="2"/>
  <c r="X204" i="2" s="1"/>
  <c r="AD204" i="2"/>
  <c r="Y204" i="2" s="1"/>
  <c r="AF204" i="2"/>
  <c r="AA204" i="2" s="1"/>
  <c r="V207" i="2" l="1"/>
  <c r="W206" i="2"/>
  <c r="AE205" i="2"/>
  <c r="Z205" i="2" s="1"/>
  <c r="AC205" i="2"/>
  <c r="X205" i="2" s="1"/>
  <c r="AD205" i="2"/>
  <c r="Y205" i="2" s="1"/>
  <c r="AF205" i="2"/>
  <c r="AA205" i="2" s="1"/>
  <c r="AE206" i="2" l="1"/>
  <c r="Z206" i="2" s="1"/>
  <c r="AC206" i="2"/>
  <c r="X206" i="2" s="1"/>
  <c r="AD206" i="2"/>
  <c r="Y206" i="2" s="1"/>
  <c r="AF206" i="2"/>
  <c r="AA206" i="2" s="1"/>
  <c r="W207" i="2"/>
  <c r="V208" i="2"/>
  <c r="W208" i="2" l="1"/>
  <c r="V209" i="2"/>
  <c r="AE207" i="2"/>
  <c r="Z207" i="2" s="1"/>
  <c r="AC207" i="2"/>
  <c r="X207" i="2" s="1"/>
  <c r="AD207" i="2"/>
  <c r="Y207" i="2" s="1"/>
  <c r="AF207" i="2"/>
  <c r="AA207" i="2" s="1"/>
  <c r="W209" i="2" l="1"/>
  <c r="V210" i="2"/>
  <c r="AE208" i="2"/>
  <c r="Z208" i="2" s="1"/>
  <c r="AC208" i="2"/>
  <c r="X208" i="2" s="1"/>
  <c r="AD208" i="2"/>
  <c r="Y208" i="2" s="1"/>
  <c r="AF208" i="2"/>
  <c r="AA208" i="2" s="1"/>
  <c r="AE209" i="2" l="1"/>
  <c r="Z209" i="2" s="1"/>
  <c r="AC209" i="2"/>
  <c r="X209" i="2" s="1"/>
  <c r="AD209" i="2"/>
  <c r="Y209" i="2" s="1"/>
  <c r="AF209" i="2"/>
  <c r="AA209" i="2" s="1"/>
  <c r="W210" i="2"/>
  <c r="V211" i="2"/>
  <c r="W211" i="2" l="1"/>
  <c r="V212" i="2"/>
  <c r="AE210" i="2"/>
  <c r="Z210" i="2" s="1"/>
  <c r="AC210" i="2"/>
  <c r="X210" i="2" s="1"/>
  <c r="AD210" i="2"/>
  <c r="Y210" i="2" s="1"/>
  <c r="AF210" i="2"/>
  <c r="AA210" i="2" s="1"/>
  <c r="AE211" i="2" l="1"/>
  <c r="Z211" i="2" s="1"/>
  <c r="AC211" i="2"/>
  <c r="X211" i="2" s="1"/>
  <c r="AD211" i="2"/>
  <c r="Y211" i="2" s="1"/>
  <c r="AF211" i="2"/>
  <c r="AA211" i="2" s="1"/>
  <c r="W212" i="2"/>
  <c r="V213" i="2"/>
  <c r="AE212" i="2" l="1"/>
  <c r="Z212" i="2" s="1"/>
  <c r="AC212" i="2"/>
  <c r="X212" i="2" s="1"/>
  <c r="AD212" i="2"/>
  <c r="Y212" i="2" s="1"/>
  <c r="AF212" i="2"/>
  <c r="AA212" i="2" s="1"/>
  <c r="W213" i="2"/>
  <c r="V214" i="2"/>
  <c r="AE213" i="2" l="1"/>
  <c r="Z213" i="2" s="1"/>
  <c r="AC213" i="2"/>
  <c r="X213" i="2" s="1"/>
  <c r="AD213" i="2"/>
  <c r="AF213" i="2"/>
  <c r="AA213" i="2" s="1"/>
  <c r="Y213" i="2"/>
  <c r="W214" i="2"/>
  <c r="V215" i="2"/>
  <c r="AE214" i="2" l="1"/>
  <c r="AC214" i="2"/>
  <c r="X214" i="2" s="1"/>
  <c r="AD214" i="2"/>
  <c r="Y214" i="2" s="1"/>
  <c r="AF214" i="2"/>
  <c r="AA214" i="2" s="1"/>
  <c r="Z214" i="2"/>
  <c r="W215" i="2"/>
  <c r="V216" i="2"/>
  <c r="W216" i="2" l="1"/>
  <c r="V217" i="2"/>
  <c r="AE215" i="2"/>
  <c r="Z215" i="2" s="1"/>
  <c r="AC215" i="2"/>
  <c r="X215" i="2" s="1"/>
  <c r="AD215" i="2"/>
  <c r="Y215" i="2" s="1"/>
  <c r="AF215" i="2"/>
  <c r="AA215" i="2" s="1"/>
  <c r="AE216" i="2" l="1"/>
  <c r="Z216" i="2" s="1"/>
  <c r="AC216" i="2"/>
  <c r="X216" i="2" s="1"/>
  <c r="AD216" i="2"/>
  <c r="Y216" i="2" s="1"/>
  <c r="AF216" i="2"/>
  <c r="AA216" i="2" s="1"/>
  <c r="W217" i="2"/>
  <c r="V218" i="2"/>
  <c r="AE217" i="2" l="1"/>
  <c r="Z217" i="2" s="1"/>
  <c r="AC217" i="2"/>
  <c r="X217" i="2" s="1"/>
  <c r="AD217" i="2"/>
  <c r="Y217" i="2" s="1"/>
  <c r="AF217" i="2"/>
  <c r="AA217" i="2" s="1"/>
  <c r="W218" i="2"/>
  <c r="V219" i="2"/>
  <c r="AE218" i="2" l="1"/>
  <c r="Z218" i="2" s="1"/>
  <c r="AC218" i="2"/>
  <c r="X218" i="2" s="1"/>
  <c r="AD218" i="2"/>
  <c r="AF218" i="2"/>
  <c r="AA218" i="2" s="1"/>
  <c r="Y218" i="2"/>
  <c r="W219" i="2"/>
  <c r="V220" i="2"/>
  <c r="AE219" i="2" l="1"/>
  <c r="AC219" i="2"/>
  <c r="X219" i="2" s="1"/>
  <c r="AD219" i="2"/>
  <c r="Y219" i="2" s="1"/>
  <c r="AF219" i="2"/>
  <c r="AA219" i="2" s="1"/>
  <c r="Z219" i="2"/>
  <c r="W220" i="2"/>
  <c r="V221" i="2"/>
  <c r="W221" i="2" l="1"/>
  <c r="V222" i="2"/>
  <c r="AE220" i="2"/>
  <c r="Z220" i="2" s="1"/>
  <c r="AC220" i="2"/>
  <c r="X220" i="2" s="1"/>
  <c r="AD220" i="2"/>
  <c r="Y220" i="2" s="1"/>
  <c r="AF220" i="2"/>
  <c r="AA220" i="2" s="1"/>
  <c r="AE221" i="2" l="1"/>
  <c r="Z221" i="2" s="1"/>
  <c r="AC221" i="2"/>
  <c r="X221" i="2" s="1"/>
  <c r="AD221" i="2"/>
  <c r="Y221" i="2" s="1"/>
  <c r="AF221" i="2"/>
  <c r="AA221" i="2" s="1"/>
  <c r="W222" i="2"/>
  <c r="V223" i="2"/>
  <c r="AE222" i="2" l="1"/>
  <c r="Z222" i="2" s="1"/>
  <c r="AC222" i="2"/>
  <c r="X222" i="2" s="1"/>
  <c r="AD222" i="2"/>
  <c r="Y222" i="2" s="1"/>
  <c r="AF222" i="2"/>
  <c r="AA222" i="2" s="1"/>
  <c r="W223" i="2"/>
  <c r="V224" i="2"/>
  <c r="AE223" i="2" l="1"/>
  <c r="Z223" i="2" s="1"/>
  <c r="AC223" i="2"/>
  <c r="X223" i="2" s="1"/>
  <c r="AD223" i="2"/>
  <c r="AF223" i="2"/>
  <c r="AA223" i="2" s="1"/>
  <c r="Y223" i="2"/>
  <c r="W224" i="2"/>
  <c r="V225" i="2"/>
  <c r="AE224" i="2" l="1"/>
  <c r="AC224" i="2"/>
  <c r="X224" i="2" s="1"/>
  <c r="AD224" i="2"/>
  <c r="Y224" i="2" s="1"/>
  <c r="AF224" i="2"/>
  <c r="AA224" i="2" s="1"/>
  <c r="Z224" i="2"/>
  <c r="W225" i="2"/>
  <c r="V226" i="2"/>
  <c r="V227" i="2" l="1"/>
  <c r="W226" i="2"/>
  <c r="AE225" i="2"/>
  <c r="Z225" i="2" s="1"/>
  <c r="AC225" i="2"/>
  <c r="X225" i="2" s="1"/>
  <c r="AD225" i="2"/>
  <c r="Y225" i="2" s="1"/>
  <c r="AF225" i="2"/>
  <c r="AA225" i="2" s="1"/>
  <c r="W227" i="2" l="1"/>
  <c r="V228" i="2"/>
  <c r="AE226" i="2"/>
  <c r="Z226" i="2" s="1"/>
  <c r="AC226" i="2"/>
  <c r="X226" i="2" s="1"/>
  <c r="AD226" i="2"/>
  <c r="Y226" i="2" s="1"/>
  <c r="AF226" i="2"/>
  <c r="AA226" i="2" s="1"/>
  <c r="AE227" i="2" l="1"/>
  <c r="Z227" i="2" s="1"/>
  <c r="AC227" i="2"/>
  <c r="X227" i="2" s="1"/>
  <c r="AD227" i="2"/>
  <c r="Y227" i="2" s="1"/>
  <c r="AF227" i="2"/>
  <c r="AA227" i="2" s="1"/>
  <c r="V229" i="2"/>
  <c r="W228" i="2"/>
  <c r="W229" i="2" l="1"/>
  <c r="V230" i="2"/>
  <c r="AE228" i="2"/>
  <c r="Z228" i="2" s="1"/>
  <c r="AC228" i="2"/>
  <c r="X228" i="2" s="1"/>
  <c r="AD228" i="2"/>
  <c r="Y228" i="2" s="1"/>
  <c r="AF228" i="2"/>
  <c r="AA228" i="2" s="1"/>
  <c r="V231" i="2" l="1"/>
  <c r="W230" i="2"/>
  <c r="AE229" i="2"/>
  <c r="Z229" i="2" s="1"/>
  <c r="AC229" i="2"/>
  <c r="X229" i="2" s="1"/>
  <c r="AD229" i="2"/>
  <c r="Y229" i="2" s="1"/>
  <c r="AF229" i="2"/>
  <c r="AA229" i="2" s="1"/>
  <c r="AE230" i="2" l="1"/>
  <c r="Z230" i="2" s="1"/>
  <c r="AC230" i="2"/>
  <c r="X230" i="2" s="1"/>
  <c r="AD230" i="2"/>
  <c r="Y230" i="2" s="1"/>
  <c r="AF230" i="2"/>
  <c r="AA230" i="2" s="1"/>
  <c r="W231" i="2"/>
  <c r="V232" i="2"/>
  <c r="V233" i="2" l="1"/>
  <c r="W232" i="2"/>
  <c r="AE231" i="2"/>
  <c r="Z231" i="2" s="1"/>
  <c r="AC231" i="2"/>
  <c r="X231" i="2" s="1"/>
  <c r="AD231" i="2"/>
  <c r="Y231" i="2" s="1"/>
  <c r="AF231" i="2"/>
  <c r="AA231" i="2" s="1"/>
  <c r="AE232" i="2" l="1"/>
  <c r="Z232" i="2" s="1"/>
  <c r="AC232" i="2"/>
  <c r="X232" i="2" s="1"/>
  <c r="AD232" i="2"/>
  <c r="Y232" i="2" s="1"/>
  <c r="AF232" i="2"/>
  <c r="AA232" i="2" s="1"/>
  <c r="W233" i="2"/>
  <c r="V234" i="2"/>
  <c r="W234" i="2" l="1"/>
  <c r="V235" i="2"/>
  <c r="AE233" i="2"/>
  <c r="Z233" i="2" s="1"/>
  <c r="AC233" i="2"/>
  <c r="X233" i="2" s="1"/>
  <c r="AD233" i="2"/>
  <c r="Y233" i="2" s="1"/>
  <c r="AF233" i="2"/>
  <c r="AA233" i="2" s="1"/>
  <c r="W235" i="2" l="1"/>
  <c r="V236" i="2"/>
  <c r="AE234" i="2"/>
  <c r="Z234" i="2" s="1"/>
  <c r="AC234" i="2"/>
  <c r="X234" i="2" s="1"/>
  <c r="AD234" i="2"/>
  <c r="Y234" i="2" s="1"/>
  <c r="AF234" i="2"/>
  <c r="AA234" i="2" s="1"/>
  <c r="AE235" i="2" l="1"/>
  <c r="AC235" i="2"/>
  <c r="X235" i="2" s="1"/>
  <c r="AD235" i="2"/>
  <c r="Y235" i="2" s="1"/>
  <c r="AF235" i="2"/>
  <c r="AA235" i="2" s="1"/>
  <c r="Z235" i="2"/>
  <c r="W236" i="2"/>
  <c r="V237" i="2"/>
  <c r="W237" i="2" l="1"/>
  <c r="V238" i="2"/>
  <c r="AE236" i="2"/>
  <c r="Z236" i="2" s="1"/>
  <c r="AC236" i="2"/>
  <c r="X236" i="2" s="1"/>
  <c r="AF236" i="2"/>
  <c r="AA236" i="2" s="1"/>
  <c r="AD236" i="2"/>
  <c r="Y236" i="2" s="1"/>
  <c r="AE237" i="2" l="1"/>
  <c r="Z237" i="2" s="1"/>
  <c r="AC237" i="2"/>
  <c r="X237" i="2" s="1"/>
  <c r="AF237" i="2"/>
  <c r="AA237" i="2" s="1"/>
  <c r="AD237" i="2"/>
  <c r="Y237" i="2" s="1"/>
  <c r="W238" i="2"/>
  <c r="V239" i="2"/>
  <c r="W239" i="2" l="1"/>
  <c r="V240" i="2"/>
  <c r="AE238" i="2"/>
  <c r="Z238" i="2" s="1"/>
  <c r="AC238" i="2"/>
  <c r="X238" i="2" s="1"/>
  <c r="AF238" i="2"/>
  <c r="AA238" i="2" s="1"/>
  <c r="AD238" i="2"/>
  <c r="Y238" i="2" s="1"/>
  <c r="W240" i="2" l="1"/>
  <c r="V241" i="2"/>
  <c r="AE239" i="2"/>
  <c r="Z239" i="2" s="1"/>
  <c r="AC239" i="2"/>
  <c r="X239" i="2" s="1"/>
  <c r="AF239" i="2"/>
  <c r="AA239" i="2" s="1"/>
  <c r="AD239" i="2"/>
  <c r="Y239" i="2" s="1"/>
  <c r="AE240" i="2" l="1"/>
  <c r="Z240" i="2" s="1"/>
  <c r="AC240" i="2"/>
  <c r="X240" i="2" s="1"/>
  <c r="AF240" i="2"/>
  <c r="AA240" i="2" s="1"/>
  <c r="AD240" i="2"/>
  <c r="Y240" i="2" s="1"/>
  <c r="W241" i="2"/>
  <c r="V242" i="2"/>
  <c r="AE241" i="2" l="1"/>
  <c r="Z241" i="2" s="1"/>
  <c r="AC241" i="2"/>
  <c r="X241" i="2" s="1"/>
  <c r="AF241" i="2"/>
  <c r="AA241" i="2" s="1"/>
  <c r="AD241" i="2"/>
  <c r="Y241" i="2" s="1"/>
  <c r="W242" i="2"/>
  <c r="V243" i="2"/>
  <c r="W243" i="2" l="1"/>
  <c r="V244" i="2"/>
  <c r="AE242" i="2"/>
  <c r="Z242" i="2" s="1"/>
  <c r="AC242" i="2"/>
  <c r="X242" i="2" s="1"/>
  <c r="AF242" i="2"/>
  <c r="AA242" i="2" s="1"/>
  <c r="AD242" i="2"/>
  <c r="Y242" i="2" s="1"/>
  <c r="W244" i="2" l="1"/>
  <c r="V245" i="2"/>
  <c r="AE243" i="2"/>
  <c r="Z243" i="2" s="1"/>
  <c r="AC243" i="2"/>
  <c r="X243" i="2" s="1"/>
  <c r="AF243" i="2"/>
  <c r="AA243" i="2" s="1"/>
  <c r="AD243" i="2"/>
  <c r="Y243" i="2" s="1"/>
  <c r="W245" i="2" l="1"/>
  <c r="V246" i="2"/>
  <c r="AE244" i="2"/>
  <c r="Z244" i="2" s="1"/>
  <c r="AC244" i="2"/>
  <c r="X244" i="2" s="1"/>
  <c r="AF244" i="2"/>
  <c r="AA244" i="2" s="1"/>
  <c r="AD244" i="2"/>
  <c r="Y244" i="2" s="1"/>
  <c r="W246" i="2" l="1"/>
  <c r="AE246" i="2" s="1"/>
  <c r="AC246" i="2"/>
  <c r="AF246" i="2"/>
  <c r="AD246" i="2"/>
  <c r="AE245" i="2"/>
  <c r="Z245" i="2" s="1"/>
  <c r="AC245" i="2"/>
  <c r="X245" i="2" s="1"/>
  <c r="AF245" i="2"/>
  <c r="AA245" i="2" s="1"/>
  <c r="AA246" i="2" s="1"/>
  <c r="AD245" i="2"/>
  <c r="Y245" i="2" s="1"/>
  <c r="Z246" i="2" l="1"/>
  <c r="Y246" i="2"/>
  <c r="X246" i="2"/>
  <c r="G13" i="3" l="1"/>
  <c r="G12" i="3"/>
  <c r="G11" i="3"/>
  <c r="G10" i="3"/>
  <c r="G9" i="3"/>
  <c r="G8" i="3"/>
  <c r="G7" i="3"/>
  <c r="G6" i="3"/>
  <c r="C14" i="3" l="1"/>
  <c r="C13" i="3" s="1"/>
  <c r="I18" i="3" l="1"/>
  <c r="L120" i="3"/>
  <c r="F13" i="3"/>
  <c r="F6" i="3"/>
  <c r="F7" i="3" l="1"/>
  <c r="F8" i="3" s="1"/>
  <c r="F9" i="3" s="1"/>
  <c r="F10" i="3" s="1"/>
  <c r="F11" i="3" s="1"/>
  <c r="F12" i="3" s="1"/>
  <c r="Y20" i="3"/>
  <c r="T67" i="3"/>
  <c r="T91" i="3" s="1"/>
  <c r="T115" i="3" s="1"/>
  <c r="T139" i="3" s="1"/>
  <c r="T163" i="3" s="1"/>
  <c r="T187" i="3" s="1"/>
  <c r="T211" i="3" s="1"/>
  <c r="T235" i="3" s="1"/>
  <c r="T259" i="3" s="1"/>
  <c r="T283" i="3" s="1"/>
  <c r="T307" i="3" s="1"/>
  <c r="S67" i="3"/>
  <c r="U67" i="3" s="1"/>
  <c r="T66" i="3"/>
  <c r="T90" i="3" s="1"/>
  <c r="T114" i="3" s="1"/>
  <c r="T138" i="3" s="1"/>
  <c r="T162" i="3" s="1"/>
  <c r="T186" i="3" s="1"/>
  <c r="T210" i="3" s="1"/>
  <c r="T234" i="3" s="1"/>
  <c r="T258" i="3" s="1"/>
  <c r="T282" i="3" s="1"/>
  <c r="T306" i="3" s="1"/>
  <c r="T330" i="3" s="1"/>
  <c r="T354" i="3" s="1"/>
  <c r="T378" i="3" s="1"/>
  <c r="S66" i="3"/>
  <c r="T65" i="3"/>
  <c r="T89" i="3" s="1"/>
  <c r="T113" i="3" s="1"/>
  <c r="T137" i="3" s="1"/>
  <c r="T161" i="3" s="1"/>
  <c r="T185" i="3" s="1"/>
  <c r="T209" i="3" s="1"/>
  <c r="T233" i="3" s="1"/>
  <c r="T257" i="3" s="1"/>
  <c r="T281" i="3" s="1"/>
  <c r="T305" i="3" s="1"/>
  <c r="T329" i="3" s="1"/>
  <c r="S65" i="3"/>
  <c r="S89" i="3" s="1"/>
  <c r="S113" i="3" s="1"/>
  <c r="S137" i="3" s="1"/>
  <c r="T64" i="3"/>
  <c r="T88" i="3" s="1"/>
  <c r="T112" i="3" s="1"/>
  <c r="T136" i="3" s="1"/>
  <c r="T160" i="3" s="1"/>
  <c r="T184" i="3" s="1"/>
  <c r="T208" i="3" s="1"/>
  <c r="T232" i="3" s="1"/>
  <c r="T256" i="3" s="1"/>
  <c r="T280" i="3" s="1"/>
  <c r="T304" i="3" s="1"/>
  <c r="T328" i="3" s="1"/>
  <c r="T352" i="3" s="1"/>
  <c r="T376" i="3" s="1"/>
  <c r="T400" i="3" s="1"/>
  <c r="T424" i="3" s="1"/>
  <c r="T448" i="3" s="1"/>
  <c r="T472" i="3" s="1"/>
  <c r="T496" i="3" s="1"/>
  <c r="T520" i="3" s="1"/>
  <c r="S64" i="3"/>
  <c r="T63" i="3"/>
  <c r="T87" i="3" s="1"/>
  <c r="T111" i="3" s="1"/>
  <c r="T135" i="3" s="1"/>
  <c r="T159" i="3" s="1"/>
  <c r="T183" i="3" s="1"/>
  <c r="T207" i="3" s="1"/>
  <c r="T231" i="3" s="1"/>
  <c r="T255" i="3" s="1"/>
  <c r="T279" i="3" s="1"/>
  <c r="T303" i="3" s="1"/>
  <c r="T327" i="3" s="1"/>
  <c r="T351" i="3" s="1"/>
  <c r="T375" i="3" s="1"/>
  <c r="T399" i="3" s="1"/>
  <c r="T423" i="3" s="1"/>
  <c r="T447" i="3" s="1"/>
  <c r="T471" i="3" s="1"/>
  <c r="T495" i="3" s="1"/>
  <c r="S63" i="3"/>
  <c r="T62" i="3"/>
  <c r="T86" i="3" s="1"/>
  <c r="T110" i="3" s="1"/>
  <c r="T134" i="3" s="1"/>
  <c r="T158" i="3" s="1"/>
  <c r="T182" i="3" s="1"/>
  <c r="T206" i="3" s="1"/>
  <c r="T230" i="3" s="1"/>
  <c r="T254" i="3" s="1"/>
  <c r="T278" i="3" s="1"/>
  <c r="T302" i="3" s="1"/>
  <c r="T326" i="3" s="1"/>
  <c r="T350" i="3" s="1"/>
  <c r="T374" i="3" s="1"/>
  <c r="T398" i="3" s="1"/>
  <c r="T422" i="3" s="1"/>
  <c r="T446" i="3" s="1"/>
  <c r="T470" i="3" s="1"/>
  <c r="T494" i="3" s="1"/>
  <c r="T518" i="3" s="1"/>
  <c r="S62" i="3"/>
  <c r="S86" i="3" s="1"/>
  <c r="S110" i="3" s="1"/>
  <c r="S134" i="3" s="1"/>
  <c r="S158" i="3" s="1"/>
  <c r="S182" i="3" s="1"/>
  <c r="S206" i="3" s="1"/>
  <c r="S230" i="3" s="1"/>
  <c r="S254" i="3" s="1"/>
  <c r="S278" i="3" s="1"/>
  <c r="T61" i="3"/>
  <c r="T85" i="3" s="1"/>
  <c r="T109" i="3" s="1"/>
  <c r="T133" i="3" s="1"/>
  <c r="T157" i="3" s="1"/>
  <c r="T181" i="3" s="1"/>
  <c r="T205" i="3" s="1"/>
  <c r="T229" i="3" s="1"/>
  <c r="T253" i="3" s="1"/>
  <c r="T277" i="3" s="1"/>
  <c r="T301" i="3" s="1"/>
  <c r="T325" i="3" s="1"/>
  <c r="T349" i="3" s="1"/>
  <c r="T373" i="3" s="1"/>
  <c r="T397" i="3" s="1"/>
  <c r="S61" i="3"/>
  <c r="S85" i="3" s="1"/>
  <c r="T60" i="3"/>
  <c r="T84" i="3" s="1"/>
  <c r="T108" i="3" s="1"/>
  <c r="T132" i="3" s="1"/>
  <c r="T156" i="3" s="1"/>
  <c r="T180" i="3" s="1"/>
  <c r="T204" i="3" s="1"/>
  <c r="T228" i="3" s="1"/>
  <c r="T252" i="3" s="1"/>
  <c r="T276" i="3" s="1"/>
  <c r="T300" i="3" s="1"/>
  <c r="T324" i="3" s="1"/>
  <c r="T348" i="3" s="1"/>
  <c r="T372" i="3" s="1"/>
  <c r="S60" i="3"/>
  <c r="T59" i="3"/>
  <c r="T83" i="3" s="1"/>
  <c r="T107" i="3" s="1"/>
  <c r="T131" i="3" s="1"/>
  <c r="T155" i="3" s="1"/>
  <c r="T179" i="3" s="1"/>
  <c r="T203" i="3" s="1"/>
  <c r="T227" i="3" s="1"/>
  <c r="T251" i="3" s="1"/>
  <c r="T275" i="3" s="1"/>
  <c r="T299" i="3" s="1"/>
  <c r="T323" i="3" s="1"/>
  <c r="T347" i="3" s="1"/>
  <c r="T371" i="3" s="1"/>
  <c r="T395" i="3" s="1"/>
  <c r="T419" i="3" s="1"/>
  <c r="T443" i="3" s="1"/>
  <c r="S59" i="3"/>
  <c r="T58" i="3"/>
  <c r="T82" i="3" s="1"/>
  <c r="T106" i="3" s="1"/>
  <c r="T130" i="3" s="1"/>
  <c r="T154" i="3" s="1"/>
  <c r="T178" i="3" s="1"/>
  <c r="T202" i="3" s="1"/>
  <c r="T226" i="3" s="1"/>
  <c r="T250" i="3" s="1"/>
  <c r="T274" i="3" s="1"/>
  <c r="T298" i="3" s="1"/>
  <c r="T322" i="3" s="1"/>
  <c r="T346" i="3" s="1"/>
  <c r="T370" i="3" s="1"/>
  <c r="S58" i="3"/>
  <c r="T57" i="3"/>
  <c r="T81" i="3" s="1"/>
  <c r="T105" i="3" s="1"/>
  <c r="T129" i="3" s="1"/>
  <c r="T153" i="3" s="1"/>
  <c r="T177" i="3" s="1"/>
  <c r="T201" i="3" s="1"/>
  <c r="T225" i="3" s="1"/>
  <c r="T249" i="3" s="1"/>
  <c r="T273" i="3" s="1"/>
  <c r="T297" i="3" s="1"/>
  <c r="T321" i="3" s="1"/>
  <c r="S57" i="3"/>
  <c r="S81" i="3" s="1"/>
  <c r="S105" i="3" s="1"/>
  <c r="S129" i="3" s="1"/>
  <c r="T56" i="3"/>
  <c r="T80" i="3" s="1"/>
  <c r="T104" i="3" s="1"/>
  <c r="T128" i="3" s="1"/>
  <c r="T152" i="3" s="1"/>
  <c r="T176" i="3" s="1"/>
  <c r="T200" i="3" s="1"/>
  <c r="T224" i="3" s="1"/>
  <c r="T248" i="3" s="1"/>
  <c r="T272" i="3" s="1"/>
  <c r="T296" i="3" s="1"/>
  <c r="T320" i="3" s="1"/>
  <c r="T344" i="3" s="1"/>
  <c r="T368" i="3" s="1"/>
  <c r="T392" i="3" s="1"/>
  <c r="T416" i="3" s="1"/>
  <c r="T440" i="3" s="1"/>
  <c r="T464" i="3" s="1"/>
  <c r="T488" i="3" s="1"/>
  <c r="T512" i="3" s="1"/>
  <c r="S56" i="3"/>
  <c r="T55" i="3"/>
  <c r="T79" i="3" s="1"/>
  <c r="T103" i="3" s="1"/>
  <c r="T127" i="3" s="1"/>
  <c r="T151" i="3" s="1"/>
  <c r="T175" i="3" s="1"/>
  <c r="T199" i="3" s="1"/>
  <c r="T223" i="3" s="1"/>
  <c r="T247" i="3" s="1"/>
  <c r="T271" i="3" s="1"/>
  <c r="T295" i="3" s="1"/>
  <c r="T319" i="3" s="1"/>
  <c r="T343" i="3" s="1"/>
  <c r="T367" i="3" s="1"/>
  <c r="T391" i="3" s="1"/>
  <c r="T415" i="3" s="1"/>
  <c r="T439" i="3" s="1"/>
  <c r="T463" i="3" s="1"/>
  <c r="T487" i="3" s="1"/>
  <c r="T511" i="3" s="1"/>
  <c r="S55" i="3"/>
  <c r="T54" i="3"/>
  <c r="T78" i="3" s="1"/>
  <c r="T102" i="3" s="1"/>
  <c r="T126" i="3" s="1"/>
  <c r="T150" i="3" s="1"/>
  <c r="T174" i="3" s="1"/>
  <c r="T198" i="3" s="1"/>
  <c r="T222" i="3" s="1"/>
  <c r="T246" i="3" s="1"/>
  <c r="T270" i="3" s="1"/>
  <c r="T294" i="3" s="1"/>
  <c r="T318" i="3" s="1"/>
  <c r="T342" i="3" s="1"/>
  <c r="T366" i="3" s="1"/>
  <c r="T390" i="3" s="1"/>
  <c r="T414" i="3" s="1"/>
  <c r="T438" i="3" s="1"/>
  <c r="T462" i="3" s="1"/>
  <c r="T486" i="3" s="1"/>
  <c r="T510" i="3" s="1"/>
  <c r="S54" i="3"/>
  <c r="S78" i="3" s="1"/>
  <c r="S102" i="3" s="1"/>
  <c r="S126" i="3" s="1"/>
  <c r="S150" i="3" s="1"/>
  <c r="S174" i="3" s="1"/>
  <c r="S198" i="3" s="1"/>
  <c r="S222" i="3" s="1"/>
  <c r="S246" i="3" s="1"/>
  <c r="S270" i="3" s="1"/>
  <c r="T53" i="3"/>
  <c r="T77" i="3" s="1"/>
  <c r="T101" i="3" s="1"/>
  <c r="T125" i="3" s="1"/>
  <c r="T149" i="3" s="1"/>
  <c r="T173" i="3" s="1"/>
  <c r="T197" i="3" s="1"/>
  <c r="T221" i="3" s="1"/>
  <c r="T245" i="3" s="1"/>
  <c r="T269" i="3" s="1"/>
  <c r="S53" i="3"/>
  <c r="S77" i="3" s="1"/>
  <c r="T52" i="3"/>
  <c r="T76" i="3" s="1"/>
  <c r="T100" i="3" s="1"/>
  <c r="T124" i="3" s="1"/>
  <c r="T148" i="3" s="1"/>
  <c r="T172" i="3" s="1"/>
  <c r="T196" i="3" s="1"/>
  <c r="T220" i="3" s="1"/>
  <c r="T244" i="3" s="1"/>
  <c r="T268" i="3" s="1"/>
  <c r="T292" i="3" s="1"/>
  <c r="T316" i="3" s="1"/>
  <c r="T340" i="3" s="1"/>
  <c r="T364" i="3" s="1"/>
  <c r="T388" i="3" s="1"/>
  <c r="S52" i="3"/>
  <c r="S76" i="3" s="1"/>
  <c r="T51" i="3"/>
  <c r="T75" i="3" s="1"/>
  <c r="T99" i="3" s="1"/>
  <c r="T123" i="3" s="1"/>
  <c r="T147" i="3" s="1"/>
  <c r="T171" i="3" s="1"/>
  <c r="T195" i="3" s="1"/>
  <c r="T219" i="3" s="1"/>
  <c r="T243" i="3" s="1"/>
  <c r="T267" i="3" s="1"/>
  <c r="T291" i="3" s="1"/>
  <c r="T315" i="3" s="1"/>
  <c r="S51" i="3"/>
  <c r="T50" i="3"/>
  <c r="S50" i="3"/>
  <c r="S74" i="3" s="1"/>
  <c r="T49" i="3"/>
  <c r="T73" i="3" s="1"/>
  <c r="T97" i="3" s="1"/>
  <c r="T121" i="3" s="1"/>
  <c r="T145" i="3" s="1"/>
  <c r="T169" i="3" s="1"/>
  <c r="T193" i="3" s="1"/>
  <c r="T217" i="3" s="1"/>
  <c r="T241" i="3" s="1"/>
  <c r="T265" i="3" s="1"/>
  <c r="T289" i="3" s="1"/>
  <c r="T313" i="3" s="1"/>
  <c r="S49" i="3"/>
  <c r="S73" i="3" s="1"/>
  <c r="S97" i="3" s="1"/>
  <c r="S121" i="3" s="1"/>
  <c r="T48" i="3"/>
  <c r="T72" i="3" s="1"/>
  <c r="T96" i="3" s="1"/>
  <c r="T120" i="3" s="1"/>
  <c r="T144" i="3" s="1"/>
  <c r="T168" i="3" s="1"/>
  <c r="T192" i="3" s="1"/>
  <c r="T216" i="3" s="1"/>
  <c r="T240" i="3" s="1"/>
  <c r="T264" i="3" s="1"/>
  <c r="T288" i="3" s="1"/>
  <c r="T312" i="3" s="1"/>
  <c r="T336" i="3" s="1"/>
  <c r="T360" i="3" s="1"/>
  <c r="T384" i="3" s="1"/>
  <c r="T408" i="3" s="1"/>
  <c r="T432" i="3" s="1"/>
  <c r="T456" i="3" s="1"/>
  <c r="T480" i="3" s="1"/>
  <c r="T504" i="3" s="1"/>
  <c r="S48" i="3"/>
  <c r="T47" i="3"/>
  <c r="T71" i="3" s="1"/>
  <c r="T95" i="3" s="1"/>
  <c r="T119" i="3" s="1"/>
  <c r="T143" i="3" s="1"/>
  <c r="T167" i="3" s="1"/>
  <c r="T191" i="3" s="1"/>
  <c r="T215" i="3" s="1"/>
  <c r="T239" i="3" s="1"/>
  <c r="T263" i="3" s="1"/>
  <c r="T287" i="3" s="1"/>
  <c r="T311" i="3" s="1"/>
  <c r="T335" i="3" s="1"/>
  <c r="T359" i="3" s="1"/>
  <c r="T383" i="3" s="1"/>
  <c r="T407" i="3" s="1"/>
  <c r="T431" i="3" s="1"/>
  <c r="T455" i="3" s="1"/>
  <c r="T479" i="3" s="1"/>
  <c r="T503" i="3" s="1"/>
  <c r="S47" i="3"/>
  <c r="T46" i="3"/>
  <c r="T70" i="3" s="1"/>
  <c r="T94" i="3" s="1"/>
  <c r="T118" i="3" s="1"/>
  <c r="T142" i="3" s="1"/>
  <c r="T166" i="3" s="1"/>
  <c r="T190" i="3" s="1"/>
  <c r="T214" i="3" s="1"/>
  <c r="T238" i="3" s="1"/>
  <c r="T262" i="3" s="1"/>
  <c r="T286" i="3" s="1"/>
  <c r="T310" i="3" s="1"/>
  <c r="T334" i="3" s="1"/>
  <c r="T358" i="3" s="1"/>
  <c r="T382" i="3" s="1"/>
  <c r="T406" i="3" s="1"/>
  <c r="T430" i="3" s="1"/>
  <c r="T454" i="3" s="1"/>
  <c r="T478" i="3" s="1"/>
  <c r="T502" i="3" s="1"/>
  <c r="S46" i="3"/>
  <c r="S70" i="3" s="1"/>
  <c r="S94" i="3" s="1"/>
  <c r="S118" i="3" s="1"/>
  <c r="S142" i="3" s="1"/>
  <c r="S166" i="3" s="1"/>
  <c r="S190" i="3" s="1"/>
  <c r="S214" i="3" s="1"/>
  <c r="S238" i="3" s="1"/>
  <c r="S262" i="3" s="1"/>
  <c r="T45" i="3"/>
  <c r="T69" i="3" s="1"/>
  <c r="T93" i="3" s="1"/>
  <c r="T117" i="3" s="1"/>
  <c r="T141" i="3" s="1"/>
  <c r="T165" i="3" s="1"/>
  <c r="T189" i="3" s="1"/>
  <c r="T213" i="3" s="1"/>
  <c r="T237" i="3" s="1"/>
  <c r="T261" i="3" s="1"/>
  <c r="S45" i="3"/>
  <c r="S69" i="3" s="1"/>
  <c r="T44" i="3"/>
  <c r="T68" i="3" s="1"/>
  <c r="T92" i="3" s="1"/>
  <c r="T116" i="3" s="1"/>
  <c r="T140" i="3" s="1"/>
  <c r="T164" i="3" s="1"/>
  <c r="T188" i="3" s="1"/>
  <c r="T212" i="3" s="1"/>
  <c r="T236" i="3" s="1"/>
  <c r="T260" i="3" s="1"/>
  <c r="T284" i="3" s="1"/>
  <c r="T308" i="3" s="1"/>
  <c r="T332" i="3" s="1"/>
  <c r="T356" i="3" s="1"/>
  <c r="T380" i="3" s="1"/>
  <c r="T404" i="3" s="1"/>
  <c r="T428" i="3" s="1"/>
  <c r="T452" i="3" s="1"/>
  <c r="T476" i="3" s="1"/>
  <c r="T500" i="3" s="1"/>
  <c r="T524" i="3" s="1"/>
  <c r="S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262" i="3" l="1"/>
  <c r="S286" i="3"/>
  <c r="U270" i="3"/>
  <c r="S294" i="3"/>
  <c r="U278" i="3"/>
  <c r="S302" i="3"/>
  <c r="T285" i="3"/>
  <c r="T309" i="3" s="1"/>
  <c r="T333" i="3" s="1"/>
  <c r="T357" i="3" s="1"/>
  <c r="T381" i="3" s="1"/>
  <c r="T405" i="3" s="1"/>
  <c r="T429" i="3" s="1"/>
  <c r="T453" i="3" s="1"/>
  <c r="T477" i="3" s="1"/>
  <c r="T501" i="3" s="1"/>
  <c r="T337" i="3"/>
  <c r="T361" i="3" s="1"/>
  <c r="T385" i="3" s="1"/>
  <c r="T409" i="3" s="1"/>
  <c r="T433" i="3" s="1"/>
  <c r="T457" i="3" s="1"/>
  <c r="T481" i="3" s="1"/>
  <c r="U50" i="3"/>
  <c r="T339" i="3"/>
  <c r="T363" i="3" s="1"/>
  <c r="T387" i="3" s="1"/>
  <c r="T411" i="3" s="1"/>
  <c r="T435" i="3" s="1"/>
  <c r="T459" i="3" s="1"/>
  <c r="T483" i="3" s="1"/>
  <c r="T507" i="3" s="1"/>
  <c r="T412" i="3"/>
  <c r="T436" i="3" s="1"/>
  <c r="T460" i="3" s="1"/>
  <c r="T484" i="3" s="1"/>
  <c r="T508" i="3" s="1"/>
  <c r="T293" i="3"/>
  <c r="T317" i="3" s="1"/>
  <c r="T341" i="3" s="1"/>
  <c r="T365" i="3" s="1"/>
  <c r="T389" i="3" s="1"/>
  <c r="T413" i="3" s="1"/>
  <c r="T437" i="3" s="1"/>
  <c r="T461" i="3" s="1"/>
  <c r="T485" i="3" s="1"/>
  <c r="T509" i="3" s="1"/>
  <c r="T345" i="3"/>
  <c r="T394" i="3"/>
  <c r="T418" i="3" s="1"/>
  <c r="T442" i="3" s="1"/>
  <c r="T466" i="3" s="1"/>
  <c r="T467" i="3"/>
  <c r="T491" i="3" s="1"/>
  <c r="T515" i="3" s="1"/>
  <c r="T396" i="3"/>
  <c r="T420" i="3" s="1"/>
  <c r="T444" i="3" s="1"/>
  <c r="T468" i="3" s="1"/>
  <c r="T492" i="3" s="1"/>
  <c r="T516" i="3" s="1"/>
  <c r="T421" i="3"/>
  <c r="T445" i="3" s="1"/>
  <c r="T469" i="3" s="1"/>
  <c r="T493" i="3" s="1"/>
  <c r="T517" i="3" s="1"/>
  <c r="T519" i="3"/>
  <c r="T353" i="3"/>
  <c r="T402" i="3"/>
  <c r="T426" i="3" s="1"/>
  <c r="T450" i="3" s="1"/>
  <c r="T331" i="3"/>
  <c r="T355" i="3" s="1"/>
  <c r="T379" i="3" s="1"/>
  <c r="T403" i="3" s="1"/>
  <c r="T427" i="3" s="1"/>
  <c r="T451" i="3" s="1"/>
  <c r="T475" i="3" s="1"/>
  <c r="T499" i="3" s="1"/>
  <c r="T523" i="3" s="1"/>
  <c r="U238" i="3"/>
  <c r="U246" i="3"/>
  <c r="U58" i="3"/>
  <c r="U66" i="3"/>
  <c r="U47" i="3"/>
  <c r="U51" i="3"/>
  <c r="U63" i="3"/>
  <c r="U44" i="3"/>
  <c r="U48" i="3"/>
  <c r="U56" i="3"/>
  <c r="U55" i="3"/>
  <c r="U59" i="3"/>
  <c r="U254" i="3"/>
  <c r="U65" i="3"/>
  <c r="S79" i="3"/>
  <c r="S103" i="3" s="1"/>
  <c r="U45" i="3"/>
  <c r="S71" i="3"/>
  <c r="U71" i="3" s="1"/>
  <c r="U54" i="3"/>
  <c r="U62" i="3"/>
  <c r="U198" i="3"/>
  <c r="U61" i="3"/>
  <c r="U142" i="3"/>
  <c r="U118" i="3"/>
  <c r="U49" i="3"/>
  <c r="U46" i="3"/>
  <c r="U53" i="3"/>
  <c r="U64" i="3"/>
  <c r="U190" i="3"/>
  <c r="U81" i="3"/>
  <c r="U113" i="3"/>
  <c r="U60" i="3"/>
  <c r="U73" i="3"/>
  <c r="S95" i="3"/>
  <c r="U105" i="3"/>
  <c r="U174" i="3"/>
  <c r="U69" i="3"/>
  <c r="S93" i="3"/>
  <c r="S98" i="3"/>
  <c r="S153" i="3"/>
  <c r="U129" i="3"/>
  <c r="U86" i="3"/>
  <c r="U134" i="3"/>
  <c r="U85" i="3"/>
  <c r="S109" i="3"/>
  <c r="S87" i="3"/>
  <c r="U97" i="3"/>
  <c r="U158" i="3"/>
  <c r="U222" i="3"/>
  <c r="U76" i="3"/>
  <c r="U57" i="3"/>
  <c r="S68" i="3"/>
  <c r="U78" i="3"/>
  <c r="S100" i="3"/>
  <c r="U110" i="3"/>
  <c r="U182" i="3"/>
  <c r="S161" i="3"/>
  <c r="U137" i="3"/>
  <c r="U79" i="3"/>
  <c r="U89" i="3"/>
  <c r="U206" i="3"/>
  <c r="U52" i="3"/>
  <c r="U70" i="3"/>
  <c r="U102" i="3"/>
  <c r="U126" i="3"/>
  <c r="U166" i="3"/>
  <c r="U230" i="3"/>
  <c r="S145" i="3"/>
  <c r="U121" i="3"/>
  <c r="U103" i="3"/>
  <c r="S127" i="3"/>
  <c r="U77" i="3"/>
  <c r="S101" i="3"/>
  <c r="S84" i="3"/>
  <c r="U94" i="3"/>
  <c r="U150" i="3"/>
  <c r="U214" i="3"/>
  <c r="S82" i="3"/>
  <c r="S90" i="3"/>
  <c r="T74" i="3"/>
  <c r="T98" i="3" s="1"/>
  <c r="T122" i="3" s="1"/>
  <c r="T146" i="3" s="1"/>
  <c r="T170" i="3" s="1"/>
  <c r="T194" i="3" s="1"/>
  <c r="T218" i="3" s="1"/>
  <c r="T242" i="3" s="1"/>
  <c r="T266" i="3" s="1"/>
  <c r="T290" i="3" s="1"/>
  <c r="T314" i="3" s="1"/>
  <c r="T338" i="3" s="1"/>
  <c r="T362" i="3" s="1"/>
  <c r="T386" i="3" s="1"/>
  <c r="S72" i="3"/>
  <c r="S80" i="3"/>
  <c r="S88" i="3"/>
  <c r="S75" i="3"/>
  <c r="S83" i="3"/>
  <c r="S91" i="3"/>
  <c r="T474" i="3" l="1"/>
  <c r="T377" i="3"/>
  <c r="T401" i="3" s="1"/>
  <c r="T425" i="3" s="1"/>
  <c r="T449" i="3" s="1"/>
  <c r="T473" i="3" s="1"/>
  <c r="T497" i="3" s="1"/>
  <c r="T521" i="3" s="1"/>
  <c r="T490" i="3"/>
  <c r="T369" i="3"/>
  <c r="T393" i="3" s="1"/>
  <c r="T417" i="3" s="1"/>
  <c r="T441" i="3" s="1"/>
  <c r="T465" i="3" s="1"/>
  <c r="T489" i="3" s="1"/>
  <c r="T513" i="3" s="1"/>
  <c r="U302" i="3"/>
  <c r="S326" i="3"/>
  <c r="U294" i="3"/>
  <c r="S318" i="3"/>
  <c r="U286" i="3"/>
  <c r="S310" i="3"/>
  <c r="T410" i="3"/>
  <c r="T434" i="3" s="1"/>
  <c r="T458" i="3" s="1"/>
  <c r="T505" i="3"/>
  <c r="U74" i="3"/>
  <c r="U91" i="3"/>
  <c r="S115" i="3"/>
  <c r="U87" i="3"/>
  <c r="S111" i="3"/>
  <c r="U75" i="3"/>
  <c r="S99" i="3"/>
  <c r="S169" i="3"/>
  <c r="U145" i="3"/>
  <c r="U68" i="3"/>
  <c r="S92" i="3"/>
  <c r="U72" i="3"/>
  <c r="S96" i="3"/>
  <c r="U101" i="3"/>
  <c r="S125" i="3"/>
  <c r="S185" i="3"/>
  <c r="U161" i="3"/>
  <c r="U95" i="3"/>
  <c r="S119" i="3"/>
  <c r="U80" i="3"/>
  <c r="S104" i="3"/>
  <c r="S177" i="3"/>
  <c r="U153" i="3"/>
  <c r="U84" i="3"/>
  <c r="S108" i="3"/>
  <c r="U90" i="3"/>
  <c r="S114" i="3"/>
  <c r="S151" i="3"/>
  <c r="U127" i="3"/>
  <c r="U98" i="3"/>
  <c r="S122" i="3"/>
  <c r="U88" i="3"/>
  <c r="S112" i="3"/>
  <c r="U82" i="3"/>
  <c r="S106" i="3"/>
  <c r="U100" i="3"/>
  <c r="S124" i="3"/>
  <c r="U83" i="3"/>
  <c r="S107" i="3"/>
  <c r="U109" i="3"/>
  <c r="S133" i="3"/>
  <c r="U93" i="3"/>
  <c r="S117" i="3"/>
  <c r="T514" i="3" l="1"/>
  <c r="T482" i="3"/>
  <c r="U310" i="3"/>
  <c r="S334" i="3"/>
  <c r="U318" i="3"/>
  <c r="S342" i="3"/>
  <c r="S350" i="3"/>
  <c r="U326" i="3"/>
  <c r="T498" i="3"/>
  <c r="T522" i="3" s="1"/>
  <c r="U117" i="3"/>
  <c r="S141" i="3"/>
  <c r="S143" i="3"/>
  <c r="U119" i="3"/>
  <c r="U115" i="3"/>
  <c r="S139" i="3"/>
  <c r="U133" i="3"/>
  <c r="S157" i="3"/>
  <c r="U112" i="3"/>
  <c r="S136" i="3"/>
  <c r="U108" i="3"/>
  <c r="S132" i="3"/>
  <c r="U106" i="3"/>
  <c r="S130" i="3"/>
  <c r="U92" i="3"/>
  <c r="S116" i="3"/>
  <c r="S193" i="3"/>
  <c r="U169" i="3"/>
  <c r="U122" i="3"/>
  <c r="S146" i="3"/>
  <c r="U125" i="3"/>
  <c r="S149" i="3"/>
  <c r="U99" i="3"/>
  <c r="S123" i="3"/>
  <c r="S201" i="3"/>
  <c r="U177" i="3"/>
  <c r="U114" i="3"/>
  <c r="S138" i="3"/>
  <c r="S209" i="3"/>
  <c r="U185" i="3"/>
  <c r="U107" i="3"/>
  <c r="S131" i="3"/>
  <c r="U124" i="3"/>
  <c r="S148" i="3"/>
  <c r="U104" i="3"/>
  <c r="S128" i="3"/>
  <c r="U96" i="3"/>
  <c r="S120" i="3"/>
  <c r="S135" i="3"/>
  <c r="U111" i="3"/>
  <c r="S175" i="3"/>
  <c r="U151" i="3"/>
  <c r="U350" i="3" l="1"/>
  <c r="S374" i="3"/>
  <c r="S366" i="3"/>
  <c r="U342" i="3"/>
  <c r="U334" i="3"/>
  <c r="S358" i="3"/>
  <c r="T506" i="3"/>
  <c r="U136" i="3"/>
  <c r="S160" i="3"/>
  <c r="S199" i="3"/>
  <c r="U175" i="3"/>
  <c r="S225" i="3"/>
  <c r="U201" i="3"/>
  <c r="S217" i="3"/>
  <c r="U193" i="3"/>
  <c r="U131" i="3"/>
  <c r="S155" i="3"/>
  <c r="U123" i="3"/>
  <c r="S147" i="3"/>
  <c r="U116" i="3"/>
  <c r="S140" i="3"/>
  <c r="U157" i="3"/>
  <c r="S181" i="3"/>
  <c r="U148" i="3"/>
  <c r="S172" i="3"/>
  <c r="U130" i="3"/>
  <c r="S154" i="3"/>
  <c r="U139" i="3"/>
  <c r="S163" i="3"/>
  <c r="S233" i="3"/>
  <c r="U209" i="3"/>
  <c r="U141" i="3"/>
  <c r="S165" i="3"/>
  <c r="S159" i="3"/>
  <c r="U135" i="3"/>
  <c r="U120" i="3"/>
  <c r="S144" i="3"/>
  <c r="U149" i="3"/>
  <c r="S173" i="3"/>
  <c r="U128" i="3"/>
  <c r="S152" i="3"/>
  <c r="U138" i="3"/>
  <c r="S162" i="3"/>
  <c r="U146" i="3"/>
  <c r="S170" i="3"/>
  <c r="U132" i="3"/>
  <c r="S156" i="3"/>
  <c r="U143" i="3"/>
  <c r="S167" i="3"/>
  <c r="U358" i="3" l="1"/>
  <c r="S382" i="3"/>
  <c r="U374" i="3"/>
  <c r="S398" i="3"/>
  <c r="S390" i="3"/>
  <c r="U366" i="3"/>
  <c r="S191" i="3"/>
  <c r="U167" i="3"/>
  <c r="U165" i="3"/>
  <c r="S189" i="3"/>
  <c r="U160" i="3"/>
  <c r="S184" i="3"/>
  <c r="U156" i="3"/>
  <c r="S180" i="3"/>
  <c r="U173" i="3"/>
  <c r="S197" i="3"/>
  <c r="U181" i="3"/>
  <c r="S205" i="3"/>
  <c r="U152" i="3"/>
  <c r="S176" i="3"/>
  <c r="U155" i="3"/>
  <c r="S179" i="3"/>
  <c r="U170" i="3"/>
  <c r="S194" i="3"/>
  <c r="U163" i="3"/>
  <c r="S187" i="3"/>
  <c r="S249" i="3"/>
  <c r="U225" i="3"/>
  <c r="U172" i="3"/>
  <c r="S196" i="3"/>
  <c r="S257" i="3"/>
  <c r="U233" i="3"/>
  <c r="S241" i="3"/>
  <c r="U217" i="3"/>
  <c r="U144" i="3"/>
  <c r="S168" i="3"/>
  <c r="U140" i="3"/>
  <c r="S164" i="3"/>
  <c r="U162" i="3"/>
  <c r="S186" i="3"/>
  <c r="U154" i="3"/>
  <c r="S178" i="3"/>
  <c r="U147" i="3"/>
  <c r="S171" i="3"/>
  <c r="S183" i="3"/>
  <c r="U159" i="3"/>
  <c r="S223" i="3"/>
  <c r="U199" i="3"/>
  <c r="U398" i="3" l="1"/>
  <c r="S422" i="3"/>
  <c r="U382" i="3"/>
  <c r="S406" i="3"/>
  <c r="U241" i="3"/>
  <c r="S265" i="3"/>
  <c r="U257" i="3"/>
  <c r="S281" i="3"/>
  <c r="U249" i="3"/>
  <c r="S273" i="3"/>
  <c r="S414" i="3"/>
  <c r="U390" i="3"/>
  <c r="U180" i="3"/>
  <c r="S204" i="3"/>
  <c r="U183" i="3"/>
  <c r="S207" i="3"/>
  <c r="U179" i="3"/>
  <c r="S203" i="3"/>
  <c r="U171" i="3"/>
  <c r="S195" i="3"/>
  <c r="U168" i="3"/>
  <c r="S192" i="3"/>
  <c r="U176" i="3"/>
  <c r="S200" i="3"/>
  <c r="U184" i="3"/>
  <c r="S208" i="3"/>
  <c r="U196" i="3"/>
  <c r="S220" i="3"/>
  <c r="U178" i="3"/>
  <c r="S202" i="3"/>
  <c r="U187" i="3"/>
  <c r="S211" i="3"/>
  <c r="U205" i="3"/>
  <c r="S229" i="3"/>
  <c r="U189" i="3"/>
  <c r="S213" i="3"/>
  <c r="U164" i="3"/>
  <c r="S188" i="3"/>
  <c r="U186" i="3"/>
  <c r="S210" i="3"/>
  <c r="U194" i="3"/>
  <c r="S218" i="3"/>
  <c r="U197" i="3"/>
  <c r="S221" i="3"/>
  <c r="S247" i="3"/>
  <c r="U223" i="3"/>
  <c r="S215" i="3"/>
  <c r="U191" i="3"/>
  <c r="C20" i="3"/>
  <c r="J20" i="3" s="1"/>
  <c r="U273" i="3" l="1"/>
  <c r="S297" i="3"/>
  <c r="S305" i="3"/>
  <c r="U281" i="3"/>
  <c r="U265" i="3"/>
  <c r="S289" i="3"/>
  <c r="U406" i="3"/>
  <c r="S430" i="3"/>
  <c r="U422" i="3"/>
  <c r="S446" i="3"/>
  <c r="U247" i="3"/>
  <c r="S271" i="3"/>
  <c r="S438" i="3"/>
  <c r="U414" i="3"/>
  <c r="C31" i="3"/>
  <c r="E31" i="3" s="1"/>
  <c r="L20" i="3"/>
  <c r="I20" i="3"/>
  <c r="F20" i="3"/>
  <c r="E20" i="3"/>
  <c r="C23" i="3"/>
  <c r="F23" i="3" s="1"/>
  <c r="U188" i="3"/>
  <c r="S212" i="3"/>
  <c r="U202" i="3"/>
  <c r="S226" i="3"/>
  <c r="U192" i="3"/>
  <c r="S216" i="3"/>
  <c r="U204" i="3"/>
  <c r="S228" i="3"/>
  <c r="U221" i="3"/>
  <c r="S245" i="3"/>
  <c r="U213" i="3"/>
  <c r="S237" i="3"/>
  <c r="U220" i="3"/>
  <c r="S244" i="3"/>
  <c r="U195" i="3"/>
  <c r="S219" i="3"/>
  <c r="U218" i="3"/>
  <c r="S242" i="3"/>
  <c r="U229" i="3"/>
  <c r="S253" i="3"/>
  <c r="U203" i="3"/>
  <c r="S227" i="3"/>
  <c r="U210" i="3"/>
  <c r="S234" i="3"/>
  <c r="U211" i="3"/>
  <c r="S235" i="3"/>
  <c r="U200" i="3"/>
  <c r="S224" i="3"/>
  <c r="U207" i="3"/>
  <c r="S231" i="3"/>
  <c r="U208" i="3"/>
  <c r="S232" i="3"/>
  <c r="S239" i="3"/>
  <c r="U215" i="3"/>
  <c r="C47" i="3"/>
  <c r="C52" i="3"/>
  <c r="C57" i="3"/>
  <c r="C63" i="3"/>
  <c r="C68" i="3"/>
  <c r="C73" i="3"/>
  <c r="C79" i="3"/>
  <c r="C84" i="3"/>
  <c r="C89" i="3"/>
  <c r="C95" i="3"/>
  <c r="C100" i="3"/>
  <c r="C105" i="3"/>
  <c r="C111" i="3"/>
  <c r="C116" i="3"/>
  <c r="D20" i="3"/>
  <c r="C58" i="3"/>
  <c r="C74" i="3"/>
  <c r="C90" i="3"/>
  <c r="C106" i="3"/>
  <c r="C48" i="3"/>
  <c r="C53" i="3"/>
  <c r="C59" i="3"/>
  <c r="C64" i="3"/>
  <c r="C69" i="3"/>
  <c r="C75" i="3"/>
  <c r="C80" i="3"/>
  <c r="C85" i="3"/>
  <c r="C91" i="3"/>
  <c r="C96" i="3"/>
  <c r="C101" i="3"/>
  <c r="C107" i="3"/>
  <c r="C112" i="3"/>
  <c r="C117" i="3"/>
  <c r="C54" i="3"/>
  <c r="C70" i="3"/>
  <c r="C86" i="3"/>
  <c r="C102" i="3"/>
  <c r="C118" i="3"/>
  <c r="C49" i="3"/>
  <c r="C55" i="3"/>
  <c r="C60" i="3"/>
  <c r="C65" i="3"/>
  <c r="C71" i="3"/>
  <c r="C76" i="3"/>
  <c r="C81" i="3"/>
  <c r="C87" i="3"/>
  <c r="C92" i="3"/>
  <c r="C97" i="3"/>
  <c r="C103" i="3"/>
  <c r="C108" i="3"/>
  <c r="C113" i="3"/>
  <c r="C119" i="3"/>
  <c r="C50" i="3"/>
  <c r="C66" i="3"/>
  <c r="C82" i="3"/>
  <c r="C98" i="3"/>
  <c r="C114" i="3"/>
  <c r="C45" i="3"/>
  <c r="C67" i="3"/>
  <c r="C88" i="3"/>
  <c r="C109" i="3"/>
  <c r="C46" i="3"/>
  <c r="C110" i="3"/>
  <c r="C51" i="3"/>
  <c r="C72" i="3"/>
  <c r="C93" i="3"/>
  <c r="C115" i="3"/>
  <c r="C94" i="3"/>
  <c r="C56" i="3"/>
  <c r="C77" i="3"/>
  <c r="C99" i="3"/>
  <c r="C120" i="3"/>
  <c r="AA9" i="3" s="1"/>
  <c r="AA10" i="3" s="1"/>
  <c r="C78" i="3"/>
  <c r="C61" i="3"/>
  <c r="C83" i="3"/>
  <c r="C104" i="3"/>
  <c r="C62" i="3"/>
  <c r="C39" i="3"/>
  <c r="C21" i="3"/>
  <c r="C37" i="3"/>
  <c r="C29" i="3"/>
  <c r="C44" i="3"/>
  <c r="C43" i="3"/>
  <c r="C35" i="3"/>
  <c r="C27" i="3"/>
  <c r="C38" i="3"/>
  <c r="C36" i="3"/>
  <c r="C42" i="3"/>
  <c r="C26" i="3"/>
  <c r="C30" i="3"/>
  <c r="C34" i="3"/>
  <c r="C41" i="3"/>
  <c r="C33" i="3"/>
  <c r="C25" i="3"/>
  <c r="C22" i="3"/>
  <c r="C28" i="3"/>
  <c r="C40" i="3"/>
  <c r="C32" i="3"/>
  <c r="C24" i="3"/>
  <c r="U253" i="3" l="1"/>
  <c r="S277" i="3"/>
  <c r="U242" i="3"/>
  <c r="S266" i="3"/>
  <c r="U244" i="3"/>
  <c r="S268" i="3"/>
  <c r="U237" i="3"/>
  <c r="S261" i="3"/>
  <c r="U245" i="3"/>
  <c r="S269" i="3"/>
  <c r="S295" i="3"/>
  <c r="U271" i="3"/>
  <c r="U446" i="3"/>
  <c r="S470" i="3"/>
  <c r="U430" i="3"/>
  <c r="S454" i="3"/>
  <c r="S313" i="3"/>
  <c r="U289" i="3"/>
  <c r="S321" i="3"/>
  <c r="U297" i="3"/>
  <c r="U239" i="3"/>
  <c r="S263" i="3"/>
  <c r="S462" i="3"/>
  <c r="U438" i="3"/>
  <c r="S329" i="3"/>
  <c r="U305" i="3"/>
  <c r="G20" i="3"/>
  <c r="K20" i="3" s="1"/>
  <c r="M20" i="3" s="1"/>
  <c r="I120" i="3"/>
  <c r="D31" i="3"/>
  <c r="J31" i="3" s="1"/>
  <c r="F31" i="3"/>
  <c r="G31" i="3" s="1"/>
  <c r="K31" i="3" s="1"/>
  <c r="E23" i="3"/>
  <c r="G23" i="3" s="1"/>
  <c r="K23" i="3" s="1"/>
  <c r="D23" i="3"/>
  <c r="J23" i="3" s="1"/>
  <c r="L83" i="3"/>
  <c r="I83" i="3"/>
  <c r="I40" i="3"/>
  <c r="L40" i="3"/>
  <c r="L29" i="3"/>
  <c r="I29" i="3"/>
  <c r="L60" i="3"/>
  <c r="I60" i="3"/>
  <c r="L42" i="3"/>
  <c r="I42" i="3"/>
  <c r="L37" i="3"/>
  <c r="I37" i="3"/>
  <c r="L51" i="3"/>
  <c r="I51" i="3"/>
  <c r="L98" i="3"/>
  <c r="I98" i="3"/>
  <c r="I97" i="3"/>
  <c r="L97" i="3"/>
  <c r="L55" i="3"/>
  <c r="I55" i="3"/>
  <c r="I112" i="3"/>
  <c r="L112" i="3"/>
  <c r="L69" i="3"/>
  <c r="I69" i="3"/>
  <c r="L58" i="3"/>
  <c r="I58" i="3"/>
  <c r="L84" i="3"/>
  <c r="I84" i="3"/>
  <c r="L43" i="3"/>
  <c r="I43" i="3"/>
  <c r="L78" i="3"/>
  <c r="I78" i="3"/>
  <c r="I89" i="3"/>
  <c r="L89" i="3"/>
  <c r="L99" i="3"/>
  <c r="I99" i="3"/>
  <c r="I64" i="3"/>
  <c r="L64" i="3"/>
  <c r="L79" i="3"/>
  <c r="I79" i="3"/>
  <c r="L67" i="3"/>
  <c r="I67" i="3"/>
  <c r="L114" i="3"/>
  <c r="I114" i="3"/>
  <c r="L74" i="3"/>
  <c r="I74" i="3"/>
  <c r="L36" i="3"/>
  <c r="I36" i="3"/>
  <c r="I110" i="3"/>
  <c r="L110" i="3"/>
  <c r="L107" i="3"/>
  <c r="I107" i="3"/>
  <c r="L39" i="3"/>
  <c r="I39" i="3"/>
  <c r="L66" i="3"/>
  <c r="I66" i="3"/>
  <c r="L118" i="3"/>
  <c r="I118" i="3"/>
  <c r="L101" i="3"/>
  <c r="I101" i="3"/>
  <c r="L59" i="3"/>
  <c r="I59" i="3"/>
  <c r="L116" i="3"/>
  <c r="I116" i="3"/>
  <c r="L73" i="3"/>
  <c r="I73" i="3"/>
  <c r="L113" i="3"/>
  <c r="I113" i="3"/>
  <c r="I72" i="3"/>
  <c r="L72" i="3"/>
  <c r="L75" i="3"/>
  <c r="I75" i="3"/>
  <c r="I21" i="3"/>
  <c r="L21" i="3"/>
  <c r="L92" i="3"/>
  <c r="I92" i="3"/>
  <c r="I25" i="3"/>
  <c r="L25" i="3"/>
  <c r="L46" i="3"/>
  <c r="I46" i="3"/>
  <c r="L33" i="3"/>
  <c r="I33" i="3"/>
  <c r="I56" i="3"/>
  <c r="L56" i="3"/>
  <c r="I81" i="3"/>
  <c r="L81" i="3"/>
  <c r="L111" i="3"/>
  <c r="I111" i="3"/>
  <c r="I24" i="3"/>
  <c r="L24" i="3"/>
  <c r="L115" i="3"/>
  <c r="I115" i="3"/>
  <c r="L26" i="3"/>
  <c r="I26" i="3"/>
  <c r="L103" i="3"/>
  <c r="I103" i="3"/>
  <c r="L117" i="3"/>
  <c r="I117" i="3"/>
  <c r="L47" i="3"/>
  <c r="I47" i="3"/>
  <c r="L28" i="3"/>
  <c r="I28" i="3"/>
  <c r="I22" i="3"/>
  <c r="L22" i="3"/>
  <c r="L82" i="3"/>
  <c r="I82" i="3"/>
  <c r="I49" i="3"/>
  <c r="L49" i="3"/>
  <c r="L38" i="3"/>
  <c r="I38" i="3"/>
  <c r="L77" i="3"/>
  <c r="I77" i="3"/>
  <c r="L87" i="3"/>
  <c r="I87" i="3"/>
  <c r="L27" i="3"/>
  <c r="I27" i="3"/>
  <c r="L62" i="3"/>
  <c r="I62" i="3"/>
  <c r="L109" i="3"/>
  <c r="I109" i="3"/>
  <c r="L50" i="3"/>
  <c r="I50" i="3"/>
  <c r="L102" i="3"/>
  <c r="I102" i="3"/>
  <c r="I96" i="3"/>
  <c r="L96" i="3"/>
  <c r="L53" i="3"/>
  <c r="I53" i="3"/>
  <c r="L68" i="3"/>
  <c r="I68" i="3"/>
  <c r="I41" i="3"/>
  <c r="L41" i="3"/>
  <c r="L35" i="3"/>
  <c r="I35" i="3"/>
  <c r="I104" i="3"/>
  <c r="L104" i="3"/>
  <c r="L94" i="3"/>
  <c r="I94" i="3"/>
  <c r="I88" i="3"/>
  <c r="L88" i="3"/>
  <c r="L119" i="3"/>
  <c r="I119" i="3"/>
  <c r="L76" i="3"/>
  <c r="I76" i="3"/>
  <c r="I86" i="3"/>
  <c r="L86" i="3"/>
  <c r="L91" i="3"/>
  <c r="I91" i="3"/>
  <c r="I48" i="3"/>
  <c r="L48" i="3"/>
  <c r="I105" i="3"/>
  <c r="L105" i="3"/>
  <c r="L63" i="3"/>
  <c r="I63" i="3"/>
  <c r="L70" i="3"/>
  <c r="I70" i="3"/>
  <c r="L34" i="3"/>
  <c r="I34" i="3"/>
  <c r="L71" i="3"/>
  <c r="I71" i="3"/>
  <c r="L85" i="3"/>
  <c r="I85" i="3"/>
  <c r="L106" i="3"/>
  <c r="I106" i="3"/>
  <c r="L100" i="3"/>
  <c r="I100" i="3"/>
  <c r="I57" i="3"/>
  <c r="L57" i="3"/>
  <c r="I32" i="3"/>
  <c r="L32" i="3"/>
  <c r="I30" i="3"/>
  <c r="L30" i="3"/>
  <c r="L44" i="3"/>
  <c r="I44" i="3"/>
  <c r="L61" i="3"/>
  <c r="I61" i="3"/>
  <c r="L93" i="3"/>
  <c r="I93" i="3"/>
  <c r="L45" i="3"/>
  <c r="I45" i="3"/>
  <c r="L108" i="3"/>
  <c r="I108" i="3"/>
  <c r="I65" i="3"/>
  <c r="L65" i="3"/>
  <c r="L54" i="3"/>
  <c r="I54" i="3"/>
  <c r="I80" i="3"/>
  <c r="L80" i="3"/>
  <c r="L90" i="3"/>
  <c r="I90" i="3"/>
  <c r="L95" i="3"/>
  <c r="I95" i="3"/>
  <c r="L52" i="3"/>
  <c r="I52" i="3"/>
  <c r="L23" i="3"/>
  <c r="I23" i="3"/>
  <c r="L31" i="3"/>
  <c r="I31" i="3"/>
  <c r="D21" i="3"/>
  <c r="E21" i="3"/>
  <c r="F21" i="3"/>
  <c r="D27" i="3"/>
  <c r="J27" i="3" s="1"/>
  <c r="E27" i="3"/>
  <c r="F27" i="3"/>
  <c r="D109" i="3"/>
  <c r="J109" i="3" s="1"/>
  <c r="E109" i="3"/>
  <c r="F109" i="3"/>
  <c r="D96" i="3"/>
  <c r="J96" i="3" s="1"/>
  <c r="F96" i="3"/>
  <c r="E96" i="3"/>
  <c r="D68" i="3"/>
  <c r="J68" i="3" s="1"/>
  <c r="E68" i="3"/>
  <c r="F68" i="3"/>
  <c r="D41" i="3"/>
  <c r="J41" i="3" s="1"/>
  <c r="F41" i="3"/>
  <c r="E41" i="3"/>
  <c r="D30" i="3"/>
  <c r="J30" i="3" s="1"/>
  <c r="E30" i="3"/>
  <c r="F30" i="3"/>
  <c r="D93" i="3"/>
  <c r="J93" i="3" s="1"/>
  <c r="E93" i="3"/>
  <c r="F93" i="3"/>
  <c r="D54" i="3"/>
  <c r="J54" i="3" s="1"/>
  <c r="E54" i="3"/>
  <c r="F54" i="3"/>
  <c r="D42" i="3"/>
  <c r="E42" i="3"/>
  <c r="F42" i="3"/>
  <c r="D120" i="3"/>
  <c r="J120" i="3" s="1"/>
  <c r="E120" i="3"/>
  <c r="F120" i="3"/>
  <c r="D98" i="3"/>
  <c r="J98" i="3" s="1"/>
  <c r="E98" i="3"/>
  <c r="F98" i="3"/>
  <c r="D112" i="3"/>
  <c r="J112" i="3" s="1"/>
  <c r="F112" i="3"/>
  <c r="E112" i="3"/>
  <c r="D58" i="3"/>
  <c r="J58" i="3" s="1"/>
  <c r="E58" i="3"/>
  <c r="F58" i="3"/>
  <c r="D99" i="3"/>
  <c r="J99" i="3" s="1"/>
  <c r="E99" i="3"/>
  <c r="F99" i="3"/>
  <c r="D110" i="3"/>
  <c r="J110" i="3" s="1"/>
  <c r="E110" i="3"/>
  <c r="F110" i="3"/>
  <c r="D82" i="3"/>
  <c r="J82" i="3" s="1"/>
  <c r="E82" i="3"/>
  <c r="F82" i="3"/>
  <c r="D92" i="3"/>
  <c r="J92" i="3" s="1"/>
  <c r="F92" i="3"/>
  <c r="E92" i="3"/>
  <c r="D49" i="3"/>
  <c r="J49" i="3" s="1"/>
  <c r="E49" i="3"/>
  <c r="F49" i="3"/>
  <c r="D107" i="3"/>
  <c r="J107" i="3" s="1"/>
  <c r="E107" i="3"/>
  <c r="F107" i="3"/>
  <c r="D64" i="3"/>
  <c r="J64" i="3" s="1"/>
  <c r="E64" i="3"/>
  <c r="F64" i="3"/>
  <c r="D79" i="3"/>
  <c r="J79" i="3" s="1"/>
  <c r="E79" i="3"/>
  <c r="F79" i="3"/>
  <c r="D56" i="3"/>
  <c r="J56" i="3" s="1"/>
  <c r="E56" i="3"/>
  <c r="F56" i="3"/>
  <c r="D81" i="3"/>
  <c r="J81" i="3" s="1"/>
  <c r="E81" i="3"/>
  <c r="F81" i="3"/>
  <c r="D53" i="3"/>
  <c r="J53" i="3" s="1"/>
  <c r="E53" i="3"/>
  <c r="F53" i="3"/>
  <c r="D32" i="3"/>
  <c r="J32" i="3" s="1"/>
  <c r="F32" i="3"/>
  <c r="E32" i="3"/>
  <c r="D61" i="3"/>
  <c r="J61" i="3" s="1"/>
  <c r="E61" i="3"/>
  <c r="F61" i="3"/>
  <c r="D65" i="3"/>
  <c r="J65" i="3" s="1"/>
  <c r="F65" i="3"/>
  <c r="E65" i="3"/>
  <c r="D28" i="3"/>
  <c r="F28" i="3"/>
  <c r="E28" i="3"/>
  <c r="D37" i="3"/>
  <c r="J37" i="3" s="1"/>
  <c r="E37" i="3"/>
  <c r="F37" i="3"/>
  <c r="D51" i="3"/>
  <c r="J51" i="3" s="1"/>
  <c r="E51" i="3"/>
  <c r="F51" i="3"/>
  <c r="D97" i="3"/>
  <c r="J97" i="3" s="1"/>
  <c r="F97" i="3"/>
  <c r="E97" i="3"/>
  <c r="D55" i="3"/>
  <c r="J55" i="3" s="1"/>
  <c r="E55" i="3"/>
  <c r="F55" i="3"/>
  <c r="D69" i="3"/>
  <c r="J69" i="3" s="1"/>
  <c r="E69" i="3"/>
  <c r="F69" i="3"/>
  <c r="D84" i="3"/>
  <c r="J84" i="3" s="1"/>
  <c r="E84" i="3"/>
  <c r="F84" i="3"/>
  <c r="D22" i="3"/>
  <c r="J22" i="3" s="1"/>
  <c r="E22" i="3"/>
  <c r="F22" i="3"/>
  <c r="D36" i="3"/>
  <c r="J36" i="3" s="1"/>
  <c r="E36" i="3"/>
  <c r="F36" i="3"/>
  <c r="D25" i="3"/>
  <c r="J25" i="3" s="1"/>
  <c r="F25" i="3"/>
  <c r="E25" i="3"/>
  <c r="D38" i="3"/>
  <c r="J38" i="3" s="1"/>
  <c r="E38" i="3"/>
  <c r="F38" i="3"/>
  <c r="D39" i="3"/>
  <c r="J39" i="3" s="1"/>
  <c r="E39" i="3"/>
  <c r="F39" i="3"/>
  <c r="D77" i="3"/>
  <c r="J77" i="3" s="1"/>
  <c r="E77" i="3"/>
  <c r="F77" i="3"/>
  <c r="D46" i="3"/>
  <c r="J46" i="3" s="1"/>
  <c r="E46" i="3"/>
  <c r="F46" i="3"/>
  <c r="D66" i="3"/>
  <c r="J66" i="3" s="1"/>
  <c r="E66" i="3"/>
  <c r="F66" i="3"/>
  <c r="D87" i="3"/>
  <c r="J87" i="3" s="1"/>
  <c r="E87" i="3"/>
  <c r="F87" i="3"/>
  <c r="D118" i="3"/>
  <c r="J118" i="3" s="1"/>
  <c r="E118" i="3"/>
  <c r="F118" i="3"/>
  <c r="D101" i="3"/>
  <c r="J101" i="3" s="1"/>
  <c r="E101" i="3"/>
  <c r="F101" i="3"/>
  <c r="D59" i="3"/>
  <c r="J59" i="3" s="1"/>
  <c r="E59" i="3"/>
  <c r="F59" i="3"/>
  <c r="D116" i="3"/>
  <c r="J116" i="3" s="1"/>
  <c r="E116" i="3"/>
  <c r="F116" i="3"/>
  <c r="D73" i="3"/>
  <c r="J73" i="3" s="1"/>
  <c r="F73" i="3"/>
  <c r="E73" i="3"/>
  <c r="D33" i="3"/>
  <c r="J33" i="3" s="1"/>
  <c r="F33" i="3"/>
  <c r="E33" i="3"/>
  <c r="D102" i="3"/>
  <c r="J102" i="3" s="1"/>
  <c r="E102" i="3"/>
  <c r="F102" i="3"/>
  <c r="D35" i="3"/>
  <c r="J35" i="3" s="1"/>
  <c r="E35" i="3"/>
  <c r="F35" i="3"/>
  <c r="D104" i="3"/>
  <c r="J104" i="3" s="1"/>
  <c r="F104" i="3"/>
  <c r="E104" i="3"/>
  <c r="D94" i="3"/>
  <c r="J94" i="3" s="1"/>
  <c r="E94" i="3"/>
  <c r="F94" i="3"/>
  <c r="D88" i="3"/>
  <c r="J88" i="3" s="1"/>
  <c r="E88" i="3"/>
  <c r="F88" i="3"/>
  <c r="D119" i="3"/>
  <c r="J119" i="3" s="1"/>
  <c r="E119" i="3"/>
  <c r="F119" i="3"/>
  <c r="D76" i="3"/>
  <c r="J76" i="3" s="1"/>
  <c r="E76" i="3"/>
  <c r="F76" i="3"/>
  <c r="D86" i="3"/>
  <c r="J86" i="3" s="1"/>
  <c r="E86" i="3"/>
  <c r="F86" i="3"/>
  <c r="D91" i="3"/>
  <c r="J91" i="3" s="1"/>
  <c r="E91" i="3"/>
  <c r="F91" i="3"/>
  <c r="D48" i="3"/>
  <c r="J48" i="3" s="1"/>
  <c r="F48" i="3"/>
  <c r="E48" i="3"/>
  <c r="D105" i="3"/>
  <c r="J105" i="3" s="1"/>
  <c r="F105" i="3"/>
  <c r="E105" i="3"/>
  <c r="D63" i="3"/>
  <c r="J63" i="3" s="1"/>
  <c r="E63" i="3"/>
  <c r="F63" i="3"/>
  <c r="D24" i="3"/>
  <c r="J24" i="3" s="1"/>
  <c r="E24" i="3"/>
  <c r="F24" i="3"/>
  <c r="D34" i="3"/>
  <c r="J34" i="3" s="1"/>
  <c r="E34" i="3"/>
  <c r="F34" i="3"/>
  <c r="D43" i="3"/>
  <c r="J43" i="3" s="1"/>
  <c r="E43" i="3"/>
  <c r="F43" i="3"/>
  <c r="D83" i="3"/>
  <c r="J83" i="3" s="1"/>
  <c r="E83" i="3"/>
  <c r="F83" i="3"/>
  <c r="D115" i="3"/>
  <c r="J115" i="3" s="1"/>
  <c r="E115" i="3"/>
  <c r="F115" i="3"/>
  <c r="D67" i="3"/>
  <c r="J67" i="3" s="1"/>
  <c r="E67" i="3"/>
  <c r="F67" i="3"/>
  <c r="D113" i="3"/>
  <c r="J113" i="3" s="1"/>
  <c r="E113" i="3"/>
  <c r="F113" i="3"/>
  <c r="D71" i="3"/>
  <c r="J71" i="3" s="1"/>
  <c r="E71" i="3"/>
  <c r="F71" i="3"/>
  <c r="D70" i="3"/>
  <c r="J70" i="3" s="1"/>
  <c r="E70" i="3"/>
  <c r="F70" i="3"/>
  <c r="D85" i="3"/>
  <c r="J85" i="3" s="1"/>
  <c r="E85" i="3"/>
  <c r="F85" i="3"/>
  <c r="D106" i="3"/>
  <c r="J106" i="3" s="1"/>
  <c r="E106" i="3"/>
  <c r="F106" i="3"/>
  <c r="D100" i="3"/>
  <c r="J100" i="3" s="1"/>
  <c r="E100" i="3"/>
  <c r="F100" i="3"/>
  <c r="D57" i="3"/>
  <c r="J57" i="3" s="1"/>
  <c r="F57" i="3"/>
  <c r="E57" i="3"/>
  <c r="D62" i="3"/>
  <c r="J62" i="3" s="1"/>
  <c r="E62" i="3"/>
  <c r="F62" i="3"/>
  <c r="D111" i="3"/>
  <c r="J111" i="3" s="1"/>
  <c r="E111" i="3"/>
  <c r="F111" i="3"/>
  <c r="D45" i="3"/>
  <c r="J45" i="3" s="1"/>
  <c r="E45" i="3"/>
  <c r="F45" i="3"/>
  <c r="D95" i="3"/>
  <c r="J95" i="3" s="1"/>
  <c r="E95" i="3"/>
  <c r="F95" i="3"/>
  <c r="D50" i="3"/>
  <c r="J50" i="3" s="1"/>
  <c r="E50" i="3"/>
  <c r="F50" i="3"/>
  <c r="D44" i="3"/>
  <c r="J44" i="3" s="1"/>
  <c r="E44" i="3"/>
  <c r="F44" i="3"/>
  <c r="D108" i="3"/>
  <c r="J108" i="3" s="1"/>
  <c r="E108" i="3"/>
  <c r="F108" i="3"/>
  <c r="D80" i="3"/>
  <c r="J80" i="3" s="1"/>
  <c r="F80" i="3"/>
  <c r="E80" i="3"/>
  <c r="D90" i="3"/>
  <c r="J90" i="3" s="1"/>
  <c r="E90" i="3"/>
  <c r="F90" i="3"/>
  <c r="D52" i="3"/>
  <c r="J52" i="3" s="1"/>
  <c r="E52" i="3"/>
  <c r="F52" i="3"/>
  <c r="D40" i="3"/>
  <c r="J40" i="3" s="1"/>
  <c r="F40" i="3"/>
  <c r="E40" i="3"/>
  <c r="D26" i="3"/>
  <c r="J26" i="3" s="1"/>
  <c r="E26" i="3"/>
  <c r="F26" i="3"/>
  <c r="D29" i="3"/>
  <c r="J29" i="3" s="1"/>
  <c r="E29" i="3"/>
  <c r="F29" i="3"/>
  <c r="D78" i="3"/>
  <c r="J78" i="3" s="1"/>
  <c r="E78" i="3"/>
  <c r="F78" i="3"/>
  <c r="D72" i="3"/>
  <c r="J72" i="3" s="1"/>
  <c r="E72" i="3"/>
  <c r="F72" i="3"/>
  <c r="D114" i="3"/>
  <c r="J114" i="3" s="1"/>
  <c r="E114" i="3"/>
  <c r="F114" i="3"/>
  <c r="D103" i="3"/>
  <c r="J103" i="3" s="1"/>
  <c r="E103" i="3"/>
  <c r="F103" i="3"/>
  <c r="D60" i="3"/>
  <c r="J60" i="3" s="1"/>
  <c r="F60" i="3"/>
  <c r="E60" i="3"/>
  <c r="D117" i="3"/>
  <c r="J117" i="3" s="1"/>
  <c r="E117" i="3"/>
  <c r="F117" i="3"/>
  <c r="D75" i="3"/>
  <c r="J75" i="3" s="1"/>
  <c r="E75" i="3"/>
  <c r="F75" i="3"/>
  <c r="D74" i="3"/>
  <c r="J74" i="3" s="1"/>
  <c r="E74" i="3"/>
  <c r="F74" i="3"/>
  <c r="D89" i="3"/>
  <c r="J89" i="3" s="1"/>
  <c r="F89" i="3"/>
  <c r="E89" i="3"/>
  <c r="D47" i="3"/>
  <c r="J47" i="3" s="1"/>
  <c r="E47" i="3"/>
  <c r="F47" i="3"/>
  <c r="U232" i="3"/>
  <c r="S256" i="3"/>
  <c r="U234" i="3"/>
  <c r="S258" i="3"/>
  <c r="U219" i="3"/>
  <c r="S243" i="3"/>
  <c r="U228" i="3"/>
  <c r="S252" i="3"/>
  <c r="S255" i="3"/>
  <c r="U231" i="3"/>
  <c r="U227" i="3"/>
  <c r="S251" i="3"/>
  <c r="U216" i="3"/>
  <c r="S240" i="3"/>
  <c r="U224" i="3"/>
  <c r="S248" i="3"/>
  <c r="U226" i="3"/>
  <c r="S250" i="3"/>
  <c r="U235" i="3"/>
  <c r="S259" i="3"/>
  <c r="U212" i="3"/>
  <c r="S236" i="3"/>
  <c r="U236" i="3" l="1"/>
  <c r="S260" i="3"/>
  <c r="U259" i="3"/>
  <c r="S283" i="3"/>
  <c r="U250" i="3"/>
  <c r="S274" i="3"/>
  <c r="U248" i="3"/>
  <c r="S272" i="3"/>
  <c r="U240" i="3"/>
  <c r="S264" i="3"/>
  <c r="U251" i="3"/>
  <c r="S275" i="3"/>
  <c r="U252" i="3"/>
  <c r="S276" i="3"/>
  <c r="U243" i="3"/>
  <c r="S267" i="3"/>
  <c r="U258" i="3"/>
  <c r="S282" i="3"/>
  <c r="U256" i="3"/>
  <c r="S280" i="3"/>
  <c r="S287" i="3"/>
  <c r="U263" i="3"/>
  <c r="U454" i="3"/>
  <c r="S478" i="3"/>
  <c r="U470" i="3"/>
  <c r="S494" i="3"/>
  <c r="S293" i="3"/>
  <c r="U269" i="3"/>
  <c r="S285" i="3"/>
  <c r="U261" i="3"/>
  <c r="U268" i="3"/>
  <c r="S292" i="3"/>
  <c r="S290" i="3"/>
  <c r="U266" i="3"/>
  <c r="U277" i="3"/>
  <c r="S301" i="3"/>
  <c r="U255" i="3"/>
  <c r="S279" i="3"/>
  <c r="S353" i="3"/>
  <c r="U329" i="3"/>
  <c r="S486" i="3"/>
  <c r="U462" i="3"/>
  <c r="S345" i="3"/>
  <c r="U321" i="3"/>
  <c r="S337" i="3"/>
  <c r="U313" i="3"/>
  <c r="U295" i="3"/>
  <c r="S319" i="3"/>
  <c r="C17" i="3"/>
  <c r="G21" i="3"/>
  <c r="H21" i="3" s="1"/>
  <c r="AB20" i="3" s="1"/>
  <c r="G38" i="3"/>
  <c r="K38" i="3" s="1"/>
  <c r="M38" i="3" s="1"/>
  <c r="G30" i="3"/>
  <c r="K30" i="3" s="1"/>
  <c r="M30" i="3" s="1"/>
  <c r="G25" i="3"/>
  <c r="K25" i="3" s="1"/>
  <c r="M25" i="3" s="1"/>
  <c r="G37" i="3"/>
  <c r="K37" i="3" s="1"/>
  <c r="M37" i="3" s="1"/>
  <c r="G33" i="3"/>
  <c r="K33" i="3" s="1"/>
  <c r="M33" i="3" s="1"/>
  <c r="G35" i="3"/>
  <c r="K35" i="3" s="1"/>
  <c r="M35" i="3" s="1"/>
  <c r="G34" i="3"/>
  <c r="K34" i="3" s="1"/>
  <c r="M34" i="3" s="1"/>
  <c r="G27" i="3"/>
  <c r="K27" i="3" s="1"/>
  <c r="M27" i="3" s="1"/>
  <c r="G26" i="3"/>
  <c r="K26" i="3" s="1"/>
  <c r="M26" i="3" s="1"/>
  <c r="G36" i="3"/>
  <c r="K36" i="3" s="1"/>
  <c r="M36" i="3" s="1"/>
  <c r="G29" i="3"/>
  <c r="K29" i="3" s="1"/>
  <c r="M29" i="3" s="1"/>
  <c r="G22" i="3"/>
  <c r="K22" i="3" s="1"/>
  <c r="M22" i="3" s="1"/>
  <c r="G32" i="3"/>
  <c r="K32" i="3" s="1"/>
  <c r="M32" i="3" s="1"/>
  <c r="G24" i="3"/>
  <c r="K24" i="3" s="1"/>
  <c r="M24" i="3" s="1"/>
  <c r="G39" i="3"/>
  <c r="K39" i="3" s="1"/>
  <c r="M39" i="3" s="1"/>
  <c r="G28" i="3"/>
  <c r="K28" i="3" s="1"/>
  <c r="G47" i="3"/>
  <c r="K47" i="3" s="1"/>
  <c r="M47" i="3" s="1"/>
  <c r="M31" i="3"/>
  <c r="G41" i="3"/>
  <c r="K41" i="3" s="1"/>
  <c r="M41" i="3" s="1"/>
  <c r="G80" i="3"/>
  <c r="K80" i="3" s="1"/>
  <c r="M80" i="3" s="1"/>
  <c r="G46" i="3"/>
  <c r="K46" i="3" s="1"/>
  <c r="M46" i="3" s="1"/>
  <c r="G45" i="3"/>
  <c r="K45" i="3" s="1"/>
  <c r="M45" i="3" s="1"/>
  <c r="G106" i="3"/>
  <c r="K106" i="3" s="1"/>
  <c r="M106" i="3" s="1"/>
  <c r="G48" i="3"/>
  <c r="K48" i="3" s="1"/>
  <c r="M48" i="3" s="1"/>
  <c r="G40" i="3"/>
  <c r="K40" i="3" s="1"/>
  <c r="M40" i="3" s="1"/>
  <c r="M23" i="3"/>
  <c r="G44" i="3"/>
  <c r="K44" i="3" s="1"/>
  <c r="M44" i="3" s="1"/>
  <c r="G43" i="3"/>
  <c r="K43" i="3" s="1"/>
  <c r="M43" i="3" s="1"/>
  <c r="G67" i="3"/>
  <c r="K67" i="3" s="1"/>
  <c r="M67" i="3" s="1"/>
  <c r="G42" i="3"/>
  <c r="K42" i="3" s="1"/>
  <c r="G89" i="3"/>
  <c r="K89" i="3" s="1"/>
  <c r="M89" i="3" s="1"/>
  <c r="G102" i="3"/>
  <c r="K102" i="3" s="1"/>
  <c r="M102" i="3" s="1"/>
  <c r="G82" i="3"/>
  <c r="K82" i="3" s="1"/>
  <c r="M82" i="3" s="1"/>
  <c r="G112" i="3"/>
  <c r="K112" i="3" s="1"/>
  <c r="M112" i="3" s="1"/>
  <c r="J42" i="3"/>
  <c r="J28" i="3"/>
  <c r="J21" i="3"/>
  <c r="AG20" i="3" s="1"/>
  <c r="G75" i="3"/>
  <c r="K75" i="3" s="1"/>
  <c r="M75" i="3" s="1"/>
  <c r="G92" i="3"/>
  <c r="K92" i="3" s="1"/>
  <c r="M92" i="3" s="1"/>
  <c r="G79" i="3"/>
  <c r="K79" i="3" s="1"/>
  <c r="M79" i="3" s="1"/>
  <c r="G56" i="3"/>
  <c r="K56" i="3" s="1"/>
  <c r="M56" i="3" s="1"/>
  <c r="G120" i="3"/>
  <c r="U6" i="3" s="1"/>
  <c r="G95" i="3"/>
  <c r="K95" i="3" s="1"/>
  <c r="M95" i="3" s="1"/>
  <c r="G85" i="3"/>
  <c r="K85" i="3" s="1"/>
  <c r="M85" i="3" s="1"/>
  <c r="G63" i="3"/>
  <c r="K63" i="3" s="1"/>
  <c r="M63" i="3" s="1"/>
  <c r="G104" i="3"/>
  <c r="K104" i="3" s="1"/>
  <c r="M104" i="3" s="1"/>
  <c r="G61" i="3"/>
  <c r="K61" i="3" s="1"/>
  <c r="M61" i="3" s="1"/>
  <c r="G115" i="3"/>
  <c r="K115" i="3" s="1"/>
  <c r="M115" i="3" s="1"/>
  <c r="G97" i="3"/>
  <c r="K97" i="3" s="1"/>
  <c r="M97" i="3" s="1"/>
  <c r="G99" i="3"/>
  <c r="K99" i="3" s="1"/>
  <c r="M99" i="3" s="1"/>
  <c r="G88" i="3"/>
  <c r="K88" i="3" s="1"/>
  <c r="M88" i="3" s="1"/>
  <c r="G91" i="3"/>
  <c r="K91" i="3" s="1"/>
  <c r="M91" i="3" s="1"/>
  <c r="G51" i="3"/>
  <c r="K51" i="3" s="1"/>
  <c r="M51" i="3" s="1"/>
  <c r="G65" i="3"/>
  <c r="K65" i="3" s="1"/>
  <c r="M65" i="3" s="1"/>
  <c r="G96" i="3"/>
  <c r="K96" i="3" s="1"/>
  <c r="M96" i="3" s="1"/>
  <c r="G57" i="3"/>
  <c r="K57" i="3" s="1"/>
  <c r="M57" i="3" s="1"/>
  <c r="G105" i="3"/>
  <c r="K105" i="3" s="1"/>
  <c r="M105" i="3" s="1"/>
  <c r="G103" i="3"/>
  <c r="K103" i="3" s="1"/>
  <c r="M103" i="3" s="1"/>
  <c r="G52" i="3"/>
  <c r="K52" i="3" s="1"/>
  <c r="M52" i="3" s="1"/>
  <c r="G107" i="3"/>
  <c r="K107" i="3" s="1"/>
  <c r="M107" i="3" s="1"/>
  <c r="G108" i="3"/>
  <c r="K108" i="3" s="1"/>
  <c r="M108" i="3" s="1"/>
  <c r="G101" i="3"/>
  <c r="K101" i="3" s="1"/>
  <c r="M101" i="3" s="1"/>
  <c r="G49" i="3"/>
  <c r="K49" i="3" s="1"/>
  <c r="M49" i="3" s="1"/>
  <c r="G109" i="3"/>
  <c r="K109" i="3" s="1"/>
  <c r="M109" i="3" s="1"/>
  <c r="G100" i="3"/>
  <c r="K100" i="3" s="1"/>
  <c r="M100" i="3" s="1"/>
  <c r="G114" i="3"/>
  <c r="K114" i="3" s="1"/>
  <c r="M114" i="3" s="1"/>
  <c r="G64" i="3"/>
  <c r="K64" i="3" s="1"/>
  <c r="M64" i="3" s="1"/>
  <c r="G93" i="3"/>
  <c r="K93" i="3" s="1"/>
  <c r="M93" i="3" s="1"/>
  <c r="G68" i="3"/>
  <c r="K68" i="3" s="1"/>
  <c r="M68" i="3" s="1"/>
  <c r="G117" i="3"/>
  <c r="K117" i="3" s="1"/>
  <c r="M117" i="3" s="1"/>
  <c r="G72" i="3"/>
  <c r="K72" i="3" s="1"/>
  <c r="M72" i="3" s="1"/>
  <c r="G76" i="3"/>
  <c r="K76" i="3" s="1"/>
  <c r="M76" i="3" s="1"/>
  <c r="G116" i="3"/>
  <c r="K116" i="3" s="1"/>
  <c r="M116" i="3" s="1"/>
  <c r="G55" i="3"/>
  <c r="K55" i="3" s="1"/>
  <c r="M55" i="3" s="1"/>
  <c r="G53" i="3"/>
  <c r="K53" i="3" s="1"/>
  <c r="M53" i="3" s="1"/>
  <c r="G54" i="3"/>
  <c r="K54" i="3" s="1"/>
  <c r="M54" i="3" s="1"/>
  <c r="G74" i="3"/>
  <c r="K74" i="3" s="1"/>
  <c r="M74" i="3" s="1"/>
  <c r="G50" i="3"/>
  <c r="K50" i="3" s="1"/>
  <c r="M50" i="3" s="1"/>
  <c r="G62" i="3"/>
  <c r="K62" i="3" s="1"/>
  <c r="M62" i="3" s="1"/>
  <c r="G71" i="3"/>
  <c r="K71" i="3" s="1"/>
  <c r="M71" i="3" s="1"/>
  <c r="G94" i="3"/>
  <c r="K94" i="3" s="1"/>
  <c r="M94" i="3" s="1"/>
  <c r="G118" i="3"/>
  <c r="K118" i="3" s="1"/>
  <c r="M118" i="3" s="1"/>
  <c r="G66" i="3"/>
  <c r="K66" i="3" s="1"/>
  <c r="M66" i="3" s="1"/>
  <c r="G84" i="3"/>
  <c r="K84" i="3" s="1"/>
  <c r="M84" i="3" s="1"/>
  <c r="G83" i="3"/>
  <c r="K83" i="3" s="1"/>
  <c r="M83" i="3" s="1"/>
  <c r="G86" i="3"/>
  <c r="K86" i="3" s="1"/>
  <c r="M86" i="3" s="1"/>
  <c r="G119" i="3"/>
  <c r="K119" i="3" s="1"/>
  <c r="M119" i="3" s="1"/>
  <c r="G73" i="3"/>
  <c r="K73" i="3" s="1"/>
  <c r="M73" i="3" s="1"/>
  <c r="G81" i="3"/>
  <c r="K81" i="3" s="1"/>
  <c r="M81" i="3" s="1"/>
  <c r="G60" i="3"/>
  <c r="K60" i="3" s="1"/>
  <c r="M60" i="3" s="1"/>
  <c r="G78" i="3"/>
  <c r="K78" i="3" s="1"/>
  <c r="M78" i="3" s="1"/>
  <c r="G59" i="3"/>
  <c r="K59" i="3" s="1"/>
  <c r="M59" i="3" s="1"/>
  <c r="G77" i="3"/>
  <c r="K77" i="3" s="1"/>
  <c r="M77" i="3" s="1"/>
  <c r="G69" i="3"/>
  <c r="K69" i="3" s="1"/>
  <c r="M69" i="3" s="1"/>
  <c r="G110" i="3"/>
  <c r="K110" i="3" s="1"/>
  <c r="M110" i="3" s="1"/>
  <c r="G58" i="3"/>
  <c r="K58" i="3" s="1"/>
  <c r="M58" i="3" s="1"/>
  <c r="G98" i="3"/>
  <c r="K98" i="3" s="1"/>
  <c r="M98" i="3" s="1"/>
  <c r="G90" i="3"/>
  <c r="K90" i="3" s="1"/>
  <c r="M90" i="3" s="1"/>
  <c r="G111" i="3"/>
  <c r="K111" i="3" s="1"/>
  <c r="M111" i="3" s="1"/>
  <c r="G70" i="3"/>
  <c r="K70" i="3" s="1"/>
  <c r="M70" i="3" s="1"/>
  <c r="G113" i="3"/>
  <c r="K113" i="3" s="1"/>
  <c r="M113" i="3" s="1"/>
  <c r="G87" i="3"/>
  <c r="K87" i="3" s="1"/>
  <c r="M87" i="3" s="1"/>
  <c r="U319" i="3" l="1"/>
  <c r="S343" i="3"/>
  <c r="U279" i="3"/>
  <c r="S303" i="3"/>
  <c r="S325" i="3"/>
  <c r="U301" i="3"/>
  <c r="S316" i="3"/>
  <c r="U292" i="3"/>
  <c r="U494" i="3"/>
  <c r="S518" i="3"/>
  <c r="U518" i="3" s="1"/>
  <c r="S502" i="3"/>
  <c r="U502" i="3" s="1"/>
  <c r="U478" i="3"/>
  <c r="U280" i="3"/>
  <c r="S304" i="3"/>
  <c r="U282" i="3"/>
  <c r="S306" i="3"/>
  <c r="U267" i="3"/>
  <c r="S291" i="3"/>
  <c r="U276" i="3"/>
  <c r="S300" i="3"/>
  <c r="U275" i="3"/>
  <c r="S299" i="3"/>
  <c r="U264" i="3"/>
  <c r="S288" i="3"/>
  <c r="U272" i="3"/>
  <c r="S296" i="3"/>
  <c r="U274" i="3"/>
  <c r="S298" i="3"/>
  <c r="U283" i="3"/>
  <c r="S307" i="3"/>
  <c r="S284" i="3"/>
  <c r="U260" i="3"/>
  <c r="S361" i="3"/>
  <c r="U337" i="3"/>
  <c r="S369" i="3"/>
  <c r="U345" i="3"/>
  <c r="S510" i="3"/>
  <c r="U510" i="3" s="1"/>
  <c r="U486" i="3"/>
  <c r="S377" i="3"/>
  <c r="U353" i="3"/>
  <c r="U290" i="3"/>
  <c r="S314" i="3"/>
  <c r="S309" i="3"/>
  <c r="U285" i="3"/>
  <c r="S317" i="3"/>
  <c r="U293" i="3"/>
  <c r="U287" i="3"/>
  <c r="S311" i="3"/>
  <c r="T13" i="3"/>
  <c r="T15" i="3"/>
  <c r="K21" i="3"/>
  <c r="M21" i="3" s="1"/>
  <c r="AA20" i="3" s="1"/>
  <c r="M28" i="3"/>
  <c r="H22" i="3"/>
  <c r="H23" i="3" s="1"/>
  <c r="H24" i="3" s="1"/>
  <c r="H25" i="3" s="1"/>
  <c r="H26" i="3" s="1"/>
  <c r="H27" i="3" s="1"/>
  <c r="H28" i="3" s="1"/>
  <c r="H29" i="3" s="1"/>
  <c r="H30" i="3" s="1"/>
  <c r="H31" i="3" s="1"/>
  <c r="H32" i="3" s="1"/>
  <c r="H33" i="3" s="1"/>
  <c r="H34" i="3" s="1"/>
  <c r="H35" i="3" s="1"/>
  <c r="H36" i="3" s="1"/>
  <c r="H37" i="3" s="1"/>
  <c r="H38" i="3" s="1"/>
  <c r="H39" i="3" s="1"/>
  <c r="H40" i="3" s="1"/>
  <c r="H41" i="3" s="1"/>
  <c r="H42" i="3" s="1"/>
  <c r="H43" i="3" s="1"/>
  <c r="H44" i="3" s="1"/>
  <c r="H45" i="3" s="1"/>
  <c r="H46" i="3" s="1"/>
  <c r="H47" i="3" s="1"/>
  <c r="H48" i="3" s="1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H60" i="3" s="1"/>
  <c r="H61" i="3" s="1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H72" i="3" s="1"/>
  <c r="H73" i="3" s="1"/>
  <c r="H74" i="3" s="1"/>
  <c r="H75" i="3" s="1"/>
  <c r="H76" i="3" s="1"/>
  <c r="H77" i="3" s="1"/>
  <c r="H78" i="3" s="1"/>
  <c r="H79" i="3" s="1"/>
  <c r="H80" i="3" s="1"/>
  <c r="H81" i="3" s="1"/>
  <c r="H82" i="3" s="1"/>
  <c r="H83" i="3" s="1"/>
  <c r="H84" i="3" s="1"/>
  <c r="H85" i="3" s="1"/>
  <c r="H86" i="3" s="1"/>
  <c r="H87" i="3" s="1"/>
  <c r="H88" i="3" s="1"/>
  <c r="H89" i="3" s="1"/>
  <c r="H90" i="3" s="1"/>
  <c r="H91" i="3" s="1"/>
  <c r="H92" i="3" s="1"/>
  <c r="H93" i="3" s="1"/>
  <c r="H94" i="3" s="1"/>
  <c r="H95" i="3" s="1"/>
  <c r="H96" i="3" s="1"/>
  <c r="H97" i="3" s="1"/>
  <c r="H98" i="3" s="1"/>
  <c r="H99" i="3" s="1"/>
  <c r="H100" i="3" s="1"/>
  <c r="H101" i="3" s="1"/>
  <c r="H102" i="3" s="1"/>
  <c r="H103" i="3" s="1"/>
  <c r="H104" i="3" s="1"/>
  <c r="H105" i="3" s="1"/>
  <c r="H106" i="3" s="1"/>
  <c r="H107" i="3" s="1"/>
  <c r="H108" i="3" s="1"/>
  <c r="H109" i="3" s="1"/>
  <c r="H110" i="3" s="1"/>
  <c r="H111" i="3" s="1"/>
  <c r="H112" i="3" s="1"/>
  <c r="H113" i="3" s="1"/>
  <c r="H114" i="3" s="1"/>
  <c r="H115" i="3" s="1"/>
  <c r="H116" i="3" s="1"/>
  <c r="H117" i="3" s="1"/>
  <c r="H118" i="3" s="1"/>
  <c r="H119" i="3" s="1"/>
  <c r="M42" i="3"/>
  <c r="K120" i="3"/>
  <c r="M120" i="3" s="1"/>
  <c r="U3" i="3" l="1"/>
  <c r="U4" i="3" s="1"/>
  <c r="U317" i="3"/>
  <c r="S341" i="3"/>
  <c r="U311" i="3"/>
  <c r="S335" i="3"/>
  <c r="U314" i="3"/>
  <c r="S338" i="3"/>
  <c r="S331" i="3"/>
  <c r="U307" i="3"/>
  <c r="U298" i="3"/>
  <c r="S322" i="3"/>
  <c r="U296" i="3"/>
  <c r="S320" i="3"/>
  <c r="U288" i="3"/>
  <c r="S312" i="3"/>
  <c r="U299" i="3"/>
  <c r="S323" i="3"/>
  <c r="S324" i="3"/>
  <c r="U300" i="3"/>
  <c r="U291" i="3"/>
  <c r="S315" i="3"/>
  <c r="U306" i="3"/>
  <c r="S330" i="3"/>
  <c r="U304" i="3"/>
  <c r="S328" i="3"/>
  <c r="U303" i="3"/>
  <c r="S327" i="3"/>
  <c r="U343" i="3"/>
  <c r="S367" i="3"/>
  <c r="U309" i="3"/>
  <c r="S333" i="3"/>
  <c r="S401" i="3"/>
  <c r="U377" i="3"/>
  <c r="S393" i="3"/>
  <c r="U369" i="3"/>
  <c r="S385" i="3"/>
  <c r="U361" i="3"/>
  <c r="S308" i="3"/>
  <c r="U284" i="3"/>
  <c r="U316" i="3"/>
  <c r="S340" i="3"/>
  <c r="U325" i="3"/>
  <c r="S349" i="3"/>
  <c r="H120" i="3"/>
  <c r="U5" i="3" s="1"/>
  <c r="U8" i="3" s="1"/>
  <c r="U349" i="3" l="1"/>
  <c r="S373" i="3"/>
  <c r="U340" i="3"/>
  <c r="S364" i="3"/>
  <c r="U333" i="3"/>
  <c r="S357" i="3"/>
  <c r="U367" i="3"/>
  <c r="S391" i="3"/>
  <c r="U327" i="3"/>
  <c r="S351" i="3"/>
  <c r="S352" i="3"/>
  <c r="U328" i="3"/>
  <c r="U330" i="3"/>
  <c r="S354" i="3"/>
  <c r="S339" i="3"/>
  <c r="U315" i="3"/>
  <c r="U323" i="3"/>
  <c r="S347" i="3"/>
  <c r="S336" i="3"/>
  <c r="U312" i="3"/>
  <c r="U320" i="3"/>
  <c r="S344" i="3"/>
  <c r="U322" i="3"/>
  <c r="S346" i="3"/>
  <c r="U338" i="3"/>
  <c r="S362" i="3"/>
  <c r="U335" i="3"/>
  <c r="S359" i="3"/>
  <c r="U341" i="3"/>
  <c r="S365" i="3"/>
  <c r="S332" i="3"/>
  <c r="U308" i="3"/>
  <c r="S409" i="3"/>
  <c r="U385" i="3"/>
  <c r="U393" i="3"/>
  <c r="S417" i="3"/>
  <c r="S425" i="3"/>
  <c r="U401" i="3"/>
  <c r="U324" i="3"/>
  <c r="S348" i="3"/>
  <c r="S355" i="3"/>
  <c r="U331" i="3"/>
  <c r="AK11" i="3"/>
  <c r="AK12" i="3" s="1"/>
  <c r="AK13" i="3" s="1"/>
  <c r="AK14" i="3" s="1"/>
  <c r="AK15" i="3" s="1"/>
  <c r="AK16" i="3" s="1"/>
  <c r="M1106" i="1"/>
  <c r="M1096" i="1"/>
  <c r="M1095" i="1"/>
  <c r="M1094" i="1"/>
  <c r="T323" i="1"/>
  <c r="T613" i="1" s="1"/>
  <c r="Q323" i="1"/>
  <c r="Q613" i="1" s="1"/>
  <c r="Q904" i="1" s="1"/>
  <c r="N323" i="1"/>
  <c r="N613" i="1" s="1"/>
  <c r="T322" i="1"/>
  <c r="T612" i="1" s="1"/>
  <c r="Q322" i="1"/>
  <c r="Q612" i="1" s="1"/>
  <c r="N322" i="1"/>
  <c r="N612" i="1" s="1"/>
  <c r="T321" i="1"/>
  <c r="T611" i="1" s="1"/>
  <c r="Q321" i="1"/>
  <c r="Q611" i="1" s="1"/>
  <c r="N321" i="1"/>
  <c r="N611" i="1" s="1"/>
  <c r="T320" i="1"/>
  <c r="T610" i="1" s="1"/>
  <c r="T901" i="1" s="1"/>
  <c r="Q320" i="1"/>
  <c r="Q610" i="1" s="1"/>
  <c r="N320" i="1"/>
  <c r="N610" i="1" s="1"/>
  <c r="T319" i="1"/>
  <c r="T609" i="1" s="1"/>
  <c r="Q319" i="1"/>
  <c r="Q609" i="1" s="1"/>
  <c r="N319" i="1"/>
  <c r="N609" i="1" s="1"/>
  <c r="T318" i="1"/>
  <c r="T608" i="1" s="1"/>
  <c r="Q318" i="1"/>
  <c r="Q608" i="1" s="1"/>
  <c r="N318" i="1"/>
  <c r="N608" i="1" s="1"/>
  <c r="N899" i="1" s="1"/>
  <c r="T317" i="1"/>
  <c r="T607" i="1" s="1"/>
  <c r="Q317" i="1"/>
  <c r="Q607" i="1" s="1"/>
  <c r="N317" i="1"/>
  <c r="N607" i="1" s="1"/>
  <c r="T316" i="1"/>
  <c r="T606" i="1" s="1"/>
  <c r="Q316" i="1"/>
  <c r="Q606" i="1" s="1"/>
  <c r="N316" i="1"/>
  <c r="N606" i="1" s="1"/>
  <c r="T315" i="1"/>
  <c r="T605" i="1" s="1"/>
  <c r="Q315" i="1"/>
  <c r="Q605" i="1" s="1"/>
  <c r="Q896" i="1" s="1"/>
  <c r="N315" i="1"/>
  <c r="N605" i="1" s="1"/>
  <c r="T314" i="1"/>
  <c r="T604" i="1" s="1"/>
  <c r="Q314" i="1"/>
  <c r="Q604" i="1" s="1"/>
  <c r="N314" i="1"/>
  <c r="N604" i="1" s="1"/>
  <c r="T313" i="1"/>
  <c r="T603" i="1" s="1"/>
  <c r="Q313" i="1"/>
  <c r="Q603" i="1" s="1"/>
  <c r="N313" i="1"/>
  <c r="N603" i="1" s="1"/>
  <c r="T312" i="1"/>
  <c r="T602" i="1" s="1"/>
  <c r="T893" i="1" s="1"/>
  <c r="Q312" i="1"/>
  <c r="Q602" i="1" s="1"/>
  <c r="N312" i="1"/>
  <c r="N602" i="1" s="1"/>
  <c r="T311" i="1"/>
  <c r="T601" i="1" s="1"/>
  <c r="Q311" i="1"/>
  <c r="Q601" i="1" s="1"/>
  <c r="N311" i="1"/>
  <c r="N601" i="1" s="1"/>
  <c r="T310" i="1"/>
  <c r="T600" i="1" s="1"/>
  <c r="Q310" i="1"/>
  <c r="Q600" i="1" s="1"/>
  <c r="N310" i="1"/>
  <c r="N600" i="1" s="1"/>
  <c r="N891" i="1" s="1"/>
  <c r="T309" i="1"/>
  <c r="T599" i="1" s="1"/>
  <c r="Q309" i="1"/>
  <c r="Q599" i="1" s="1"/>
  <c r="N309" i="1"/>
  <c r="N599" i="1" s="1"/>
  <c r="T308" i="1"/>
  <c r="T598" i="1" s="1"/>
  <c r="Q308" i="1"/>
  <c r="Q598" i="1" s="1"/>
  <c r="N308" i="1"/>
  <c r="N598" i="1" s="1"/>
  <c r="T307" i="1"/>
  <c r="T597" i="1" s="1"/>
  <c r="Q307" i="1"/>
  <c r="Q597" i="1" s="1"/>
  <c r="Q888" i="1" s="1"/>
  <c r="N307" i="1"/>
  <c r="N597" i="1" s="1"/>
  <c r="T306" i="1"/>
  <c r="T596" i="1" s="1"/>
  <c r="Q306" i="1"/>
  <c r="Q596" i="1" s="1"/>
  <c r="N306" i="1"/>
  <c r="N596" i="1" s="1"/>
  <c r="T305" i="1"/>
  <c r="T595" i="1" s="1"/>
  <c r="Q305" i="1"/>
  <c r="Q595" i="1" s="1"/>
  <c r="N305" i="1"/>
  <c r="N595" i="1" s="1"/>
  <c r="T304" i="1"/>
  <c r="T594" i="1" s="1"/>
  <c r="T885" i="1" s="1"/>
  <c r="Q304" i="1"/>
  <c r="Q594" i="1" s="1"/>
  <c r="N304" i="1"/>
  <c r="N594" i="1" s="1"/>
  <c r="T303" i="1"/>
  <c r="T593" i="1" s="1"/>
  <c r="Q303" i="1"/>
  <c r="Q593" i="1" s="1"/>
  <c r="N303" i="1"/>
  <c r="N593" i="1" s="1"/>
  <c r="T302" i="1"/>
  <c r="T592" i="1" s="1"/>
  <c r="Q302" i="1"/>
  <c r="Q592" i="1" s="1"/>
  <c r="N302" i="1"/>
  <c r="N592" i="1" s="1"/>
  <c r="N883" i="1" s="1"/>
  <c r="T301" i="1"/>
  <c r="T591" i="1" s="1"/>
  <c r="Q301" i="1"/>
  <c r="Q591" i="1" s="1"/>
  <c r="N301" i="1"/>
  <c r="N591" i="1" s="1"/>
  <c r="T300" i="1"/>
  <c r="T590" i="1" s="1"/>
  <c r="Q300" i="1"/>
  <c r="Q590" i="1" s="1"/>
  <c r="N300" i="1"/>
  <c r="N590" i="1" s="1"/>
  <c r="T299" i="1"/>
  <c r="T589" i="1" s="1"/>
  <c r="Q299" i="1"/>
  <c r="Q589" i="1" s="1"/>
  <c r="Q880" i="1" s="1"/>
  <c r="N299" i="1"/>
  <c r="N589" i="1" s="1"/>
  <c r="T298" i="1"/>
  <c r="T588" i="1" s="1"/>
  <c r="Q298" i="1"/>
  <c r="Q588" i="1" s="1"/>
  <c r="N298" i="1"/>
  <c r="N588" i="1" s="1"/>
  <c r="T297" i="1"/>
  <c r="T587" i="1" s="1"/>
  <c r="Q297" i="1"/>
  <c r="Q587" i="1" s="1"/>
  <c r="N297" i="1"/>
  <c r="N587" i="1" s="1"/>
  <c r="T296" i="1"/>
  <c r="T586" i="1" s="1"/>
  <c r="T877" i="1" s="1"/>
  <c r="Q296" i="1"/>
  <c r="Q586" i="1" s="1"/>
  <c r="N296" i="1"/>
  <c r="N586" i="1" s="1"/>
  <c r="T295" i="1"/>
  <c r="T585" i="1" s="1"/>
  <c r="Q295" i="1"/>
  <c r="Q585" i="1" s="1"/>
  <c r="N295" i="1"/>
  <c r="N585" i="1" s="1"/>
  <c r="T294" i="1"/>
  <c r="T584" i="1" s="1"/>
  <c r="Q294" i="1"/>
  <c r="Q584" i="1" s="1"/>
  <c r="N294" i="1"/>
  <c r="N584" i="1" s="1"/>
  <c r="N875" i="1" s="1"/>
  <c r="T293" i="1"/>
  <c r="T583" i="1" s="1"/>
  <c r="Q293" i="1"/>
  <c r="Q583" i="1" s="1"/>
  <c r="Q874" i="1" s="1"/>
  <c r="N293" i="1"/>
  <c r="N583" i="1" s="1"/>
  <c r="T292" i="1"/>
  <c r="T582" i="1" s="1"/>
  <c r="Q292" i="1"/>
  <c r="Q582" i="1" s="1"/>
  <c r="N292" i="1"/>
  <c r="N582" i="1" s="1"/>
  <c r="N873" i="1" s="1"/>
  <c r="T291" i="1"/>
  <c r="T581" i="1" s="1"/>
  <c r="Q291" i="1"/>
  <c r="Q581" i="1" s="1"/>
  <c r="Q872" i="1" s="1"/>
  <c r="N291" i="1"/>
  <c r="N581" i="1" s="1"/>
  <c r="T290" i="1"/>
  <c r="T580" i="1" s="1"/>
  <c r="T871" i="1" s="1"/>
  <c r="Q290" i="1"/>
  <c r="Q580" i="1" s="1"/>
  <c r="N290" i="1"/>
  <c r="N580" i="1" s="1"/>
  <c r="T289" i="1"/>
  <c r="T579" i="1" s="1"/>
  <c r="Q289" i="1"/>
  <c r="Q579" i="1" s="1"/>
  <c r="Q870" i="1" s="1"/>
  <c r="N289" i="1"/>
  <c r="N579" i="1" s="1"/>
  <c r="T288" i="1"/>
  <c r="T578" i="1" s="1"/>
  <c r="T869" i="1" s="1"/>
  <c r="Q288" i="1"/>
  <c r="Q578" i="1" s="1"/>
  <c r="N288" i="1"/>
  <c r="N578" i="1" s="1"/>
  <c r="T287" i="1"/>
  <c r="T577" i="1" s="1"/>
  <c r="Q287" i="1"/>
  <c r="Q577" i="1" s="1"/>
  <c r="N287" i="1"/>
  <c r="N577" i="1" s="1"/>
  <c r="T286" i="1"/>
  <c r="T576" i="1" s="1"/>
  <c r="Q286" i="1"/>
  <c r="Q576" i="1" s="1"/>
  <c r="N286" i="1"/>
  <c r="N576" i="1" s="1"/>
  <c r="N867" i="1" s="1"/>
  <c r="T285" i="1"/>
  <c r="T575" i="1" s="1"/>
  <c r="Q285" i="1"/>
  <c r="Q575" i="1" s="1"/>
  <c r="Q866" i="1" s="1"/>
  <c r="N285" i="1"/>
  <c r="N575" i="1" s="1"/>
  <c r="T284" i="1"/>
  <c r="T574" i="1" s="1"/>
  <c r="Q284" i="1"/>
  <c r="Q574" i="1" s="1"/>
  <c r="N284" i="1"/>
  <c r="N574" i="1" s="1"/>
  <c r="T283" i="1"/>
  <c r="T573" i="1" s="1"/>
  <c r="Q283" i="1"/>
  <c r="Q573" i="1" s="1"/>
  <c r="Q864" i="1" s="1"/>
  <c r="N283" i="1"/>
  <c r="N573" i="1" s="1"/>
  <c r="T282" i="1"/>
  <c r="T572" i="1" s="1"/>
  <c r="T863" i="1" s="1"/>
  <c r="Q282" i="1"/>
  <c r="Q572" i="1" s="1"/>
  <c r="N282" i="1"/>
  <c r="N572" i="1" s="1"/>
  <c r="T281" i="1"/>
  <c r="T571" i="1" s="1"/>
  <c r="Q281" i="1"/>
  <c r="Q571" i="1" s="1"/>
  <c r="Q862" i="1" s="1"/>
  <c r="N281" i="1"/>
  <c r="N571" i="1" s="1"/>
  <c r="T280" i="1"/>
  <c r="T570" i="1" s="1"/>
  <c r="T861" i="1" s="1"/>
  <c r="Q280" i="1"/>
  <c r="Q570" i="1" s="1"/>
  <c r="N280" i="1"/>
  <c r="N570" i="1" s="1"/>
  <c r="N861" i="1" s="1"/>
  <c r="T279" i="1"/>
  <c r="T569" i="1" s="1"/>
  <c r="Q279" i="1"/>
  <c r="Q569" i="1" s="1"/>
  <c r="N279" i="1"/>
  <c r="N569" i="1" s="1"/>
  <c r="T278" i="1"/>
  <c r="T568" i="1" s="1"/>
  <c r="T859" i="1" s="1"/>
  <c r="Q278" i="1"/>
  <c r="Q568" i="1" s="1"/>
  <c r="N278" i="1"/>
  <c r="N568" i="1" s="1"/>
  <c r="N859" i="1" s="1"/>
  <c r="T277" i="1"/>
  <c r="T567" i="1" s="1"/>
  <c r="Q277" i="1"/>
  <c r="Q567" i="1" s="1"/>
  <c r="N277" i="1"/>
  <c r="N567" i="1" s="1"/>
  <c r="T276" i="1"/>
  <c r="T566" i="1" s="1"/>
  <c r="Q276" i="1"/>
  <c r="Q566" i="1" s="1"/>
  <c r="N276" i="1"/>
  <c r="N566" i="1" s="1"/>
  <c r="T275" i="1"/>
  <c r="T565" i="1" s="1"/>
  <c r="Q275" i="1"/>
  <c r="Q565" i="1" s="1"/>
  <c r="Q856" i="1" s="1"/>
  <c r="N275" i="1"/>
  <c r="N565" i="1" s="1"/>
  <c r="T274" i="1"/>
  <c r="T564" i="1" s="1"/>
  <c r="T855" i="1" s="1"/>
  <c r="Q274" i="1"/>
  <c r="Q564" i="1" s="1"/>
  <c r="N274" i="1"/>
  <c r="N564" i="1" s="1"/>
  <c r="T273" i="1"/>
  <c r="T563" i="1" s="1"/>
  <c r="Q273" i="1"/>
  <c r="Q563" i="1" s="1"/>
  <c r="N273" i="1"/>
  <c r="N563" i="1" s="1"/>
  <c r="T272" i="1"/>
  <c r="T562" i="1" s="1"/>
  <c r="T853" i="1" s="1"/>
  <c r="Q272" i="1"/>
  <c r="Q562" i="1" s="1"/>
  <c r="N272" i="1"/>
  <c r="N562" i="1" s="1"/>
  <c r="N853" i="1" s="1"/>
  <c r="T271" i="1"/>
  <c r="T561" i="1" s="1"/>
  <c r="Q271" i="1"/>
  <c r="Q561" i="1" s="1"/>
  <c r="N271" i="1"/>
  <c r="N561" i="1" s="1"/>
  <c r="T270" i="1"/>
  <c r="T560" i="1" s="1"/>
  <c r="T851" i="1" s="1"/>
  <c r="Q270" i="1"/>
  <c r="Q560" i="1" s="1"/>
  <c r="N270" i="1"/>
  <c r="N560" i="1" s="1"/>
  <c r="N851" i="1" s="1"/>
  <c r="T269" i="1"/>
  <c r="T559" i="1" s="1"/>
  <c r="Q269" i="1"/>
  <c r="Q559" i="1" s="1"/>
  <c r="Q850" i="1" s="1"/>
  <c r="N269" i="1"/>
  <c r="N559" i="1" s="1"/>
  <c r="T268" i="1"/>
  <c r="T558" i="1" s="1"/>
  <c r="Q268" i="1"/>
  <c r="Q558" i="1" s="1"/>
  <c r="N268" i="1"/>
  <c r="N558" i="1" s="1"/>
  <c r="N849" i="1" s="1"/>
  <c r="T267" i="1"/>
  <c r="T557" i="1" s="1"/>
  <c r="Q267" i="1"/>
  <c r="Q557" i="1" s="1"/>
  <c r="Q848" i="1" s="1"/>
  <c r="N267" i="1"/>
  <c r="N557" i="1" s="1"/>
  <c r="T266" i="1"/>
  <c r="T556" i="1" s="1"/>
  <c r="Q266" i="1"/>
  <c r="Q556" i="1" s="1"/>
  <c r="N266" i="1"/>
  <c r="N556" i="1" s="1"/>
  <c r="T265" i="1"/>
  <c r="T555" i="1" s="1"/>
  <c r="Q265" i="1"/>
  <c r="Q555" i="1" s="1"/>
  <c r="N265" i="1"/>
  <c r="N555" i="1" s="1"/>
  <c r="T264" i="1"/>
  <c r="T554" i="1" s="1"/>
  <c r="T845" i="1" s="1"/>
  <c r="Q264" i="1"/>
  <c r="Q554" i="1" s="1"/>
  <c r="N264" i="1"/>
  <c r="N554" i="1" s="1"/>
  <c r="N845" i="1" s="1"/>
  <c r="T263" i="1"/>
  <c r="T553" i="1" s="1"/>
  <c r="Q263" i="1"/>
  <c r="Q553" i="1" s="1"/>
  <c r="N263" i="1"/>
  <c r="N553" i="1" s="1"/>
  <c r="T262" i="1"/>
  <c r="T552" i="1" s="1"/>
  <c r="Q262" i="1"/>
  <c r="Q552" i="1" s="1"/>
  <c r="N262" i="1"/>
  <c r="N552" i="1" s="1"/>
  <c r="N843" i="1" s="1"/>
  <c r="T261" i="1"/>
  <c r="T551" i="1" s="1"/>
  <c r="Q261" i="1"/>
  <c r="Q551" i="1" s="1"/>
  <c r="Q842" i="1" s="1"/>
  <c r="N261" i="1"/>
  <c r="N551" i="1" s="1"/>
  <c r="T260" i="1"/>
  <c r="T550" i="1" s="1"/>
  <c r="Q260" i="1"/>
  <c r="Q550" i="1" s="1"/>
  <c r="N260" i="1"/>
  <c r="N550" i="1" s="1"/>
  <c r="N841" i="1" s="1"/>
  <c r="T259" i="1"/>
  <c r="T549" i="1" s="1"/>
  <c r="Q259" i="1"/>
  <c r="Q549" i="1" s="1"/>
  <c r="Q840" i="1" s="1"/>
  <c r="N259" i="1"/>
  <c r="N549" i="1" s="1"/>
  <c r="T258" i="1"/>
  <c r="T548" i="1" s="1"/>
  <c r="T839" i="1" s="1"/>
  <c r="Q258" i="1"/>
  <c r="Q548" i="1" s="1"/>
  <c r="N258" i="1"/>
  <c r="N548" i="1" s="1"/>
  <c r="T257" i="1"/>
  <c r="T547" i="1" s="1"/>
  <c r="Q257" i="1"/>
  <c r="Q547" i="1" s="1"/>
  <c r="Q838" i="1" s="1"/>
  <c r="N257" i="1"/>
  <c r="N547" i="1" s="1"/>
  <c r="T256" i="1"/>
  <c r="T546" i="1" s="1"/>
  <c r="T837" i="1" s="1"/>
  <c r="Q256" i="1"/>
  <c r="Q546" i="1" s="1"/>
  <c r="N256" i="1"/>
  <c r="N546" i="1" s="1"/>
  <c r="T255" i="1"/>
  <c r="T545" i="1" s="1"/>
  <c r="Q255" i="1"/>
  <c r="Q545" i="1" s="1"/>
  <c r="N255" i="1"/>
  <c r="N545" i="1" s="1"/>
  <c r="T254" i="1"/>
  <c r="T544" i="1" s="1"/>
  <c r="Q254" i="1"/>
  <c r="Q544" i="1" s="1"/>
  <c r="N254" i="1"/>
  <c r="N544" i="1" s="1"/>
  <c r="N835" i="1" s="1"/>
  <c r="T253" i="1"/>
  <c r="T543" i="1" s="1"/>
  <c r="Q253" i="1"/>
  <c r="Q543" i="1" s="1"/>
  <c r="Q834" i="1" s="1"/>
  <c r="N253" i="1"/>
  <c r="N543" i="1" s="1"/>
  <c r="T252" i="1"/>
  <c r="T542" i="1" s="1"/>
  <c r="Q252" i="1"/>
  <c r="Q542" i="1" s="1"/>
  <c r="N252" i="1"/>
  <c r="N542" i="1" s="1"/>
  <c r="T251" i="1"/>
  <c r="T541" i="1" s="1"/>
  <c r="Q251" i="1"/>
  <c r="Q541" i="1" s="1"/>
  <c r="Q832" i="1" s="1"/>
  <c r="N251" i="1"/>
  <c r="N541" i="1" s="1"/>
  <c r="T250" i="1"/>
  <c r="T540" i="1" s="1"/>
  <c r="T831" i="1" s="1"/>
  <c r="Q250" i="1"/>
  <c r="Q540" i="1" s="1"/>
  <c r="N250" i="1"/>
  <c r="N540" i="1" s="1"/>
  <c r="T249" i="1"/>
  <c r="T539" i="1" s="1"/>
  <c r="Q249" i="1"/>
  <c r="Q539" i="1" s="1"/>
  <c r="Q830" i="1" s="1"/>
  <c r="N249" i="1"/>
  <c r="N539" i="1" s="1"/>
  <c r="T248" i="1"/>
  <c r="T538" i="1" s="1"/>
  <c r="T829" i="1" s="1"/>
  <c r="Q248" i="1"/>
  <c r="Q538" i="1" s="1"/>
  <c r="N248" i="1"/>
  <c r="N538" i="1" s="1"/>
  <c r="N829" i="1" s="1"/>
  <c r="T247" i="1"/>
  <c r="T537" i="1" s="1"/>
  <c r="Q247" i="1"/>
  <c r="Q537" i="1" s="1"/>
  <c r="N247" i="1"/>
  <c r="N537" i="1" s="1"/>
  <c r="T246" i="1"/>
  <c r="T536" i="1" s="1"/>
  <c r="T827" i="1" s="1"/>
  <c r="Q246" i="1"/>
  <c r="Q536" i="1" s="1"/>
  <c r="N246" i="1"/>
  <c r="N536" i="1" s="1"/>
  <c r="N827" i="1" s="1"/>
  <c r="T245" i="1"/>
  <c r="T535" i="1" s="1"/>
  <c r="Q245" i="1"/>
  <c r="Q535" i="1" s="1"/>
  <c r="N245" i="1"/>
  <c r="N535" i="1" s="1"/>
  <c r="T244" i="1"/>
  <c r="T534" i="1" s="1"/>
  <c r="Q244" i="1"/>
  <c r="Q534" i="1" s="1"/>
  <c r="N244" i="1"/>
  <c r="N534" i="1" s="1"/>
  <c r="T243" i="1"/>
  <c r="T533" i="1" s="1"/>
  <c r="Q243" i="1"/>
  <c r="Q533" i="1" s="1"/>
  <c r="Q824" i="1" s="1"/>
  <c r="N243" i="1"/>
  <c r="N533" i="1" s="1"/>
  <c r="T242" i="1"/>
  <c r="T532" i="1" s="1"/>
  <c r="T823" i="1" s="1"/>
  <c r="Q242" i="1"/>
  <c r="Q532" i="1" s="1"/>
  <c r="N242" i="1"/>
  <c r="N532" i="1" s="1"/>
  <c r="T241" i="1"/>
  <c r="T531" i="1" s="1"/>
  <c r="Q241" i="1"/>
  <c r="Q531" i="1" s="1"/>
  <c r="N241" i="1"/>
  <c r="N531" i="1" s="1"/>
  <c r="T240" i="1"/>
  <c r="T530" i="1" s="1"/>
  <c r="T821" i="1" s="1"/>
  <c r="Q240" i="1"/>
  <c r="Q530" i="1" s="1"/>
  <c r="N240" i="1"/>
  <c r="N530" i="1" s="1"/>
  <c r="N821" i="1" s="1"/>
  <c r="T239" i="1"/>
  <c r="T529" i="1" s="1"/>
  <c r="Q239" i="1"/>
  <c r="Q529" i="1" s="1"/>
  <c r="N239" i="1"/>
  <c r="N529" i="1" s="1"/>
  <c r="T238" i="1"/>
  <c r="T528" i="1" s="1"/>
  <c r="T819" i="1" s="1"/>
  <c r="Q238" i="1"/>
  <c r="Q528" i="1" s="1"/>
  <c r="N238" i="1"/>
  <c r="N528" i="1" s="1"/>
  <c r="N819" i="1" s="1"/>
  <c r="T237" i="1"/>
  <c r="T527" i="1" s="1"/>
  <c r="Q237" i="1"/>
  <c r="Q527" i="1" s="1"/>
  <c r="Q818" i="1" s="1"/>
  <c r="N237" i="1"/>
  <c r="N527" i="1" s="1"/>
  <c r="T236" i="1"/>
  <c r="T526" i="1" s="1"/>
  <c r="Q236" i="1"/>
  <c r="Q526" i="1" s="1"/>
  <c r="N236" i="1"/>
  <c r="N526" i="1" s="1"/>
  <c r="N817" i="1" s="1"/>
  <c r="T235" i="1"/>
  <c r="T525" i="1" s="1"/>
  <c r="Q235" i="1"/>
  <c r="Q525" i="1" s="1"/>
  <c r="Q816" i="1" s="1"/>
  <c r="N235" i="1"/>
  <c r="N525" i="1" s="1"/>
  <c r="T234" i="1"/>
  <c r="T524" i="1" s="1"/>
  <c r="Q234" i="1"/>
  <c r="Q524" i="1" s="1"/>
  <c r="N234" i="1"/>
  <c r="N524" i="1" s="1"/>
  <c r="T233" i="1"/>
  <c r="T523" i="1" s="1"/>
  <c r="Q233" i="1"/>
  <c r="Q523" i="1" s="1"/>
  <c r="N233" i="1"/>
  <c r="N523" i="1" s="1"/>
  <c r="T232" i="1"/>
  <c r="T522" i="1" s="1"/>
  <c r="T813" i="1" s="1"/>
  <c r="Q232" i="1"/>
  <c r="Q522" i="1" s="1"/>
  <c r="N232" i="1"/>
  <c r="N522" i="1" s="1"/>
  <c r="N813" i="1" s="1"/>
  <c r="T231" i="1"/>
  <c r="T521" i="1" s="1"/>
  <c r="Q231" i="1"/>
  <c r="Q521" i="1" s="1"/>
  <c r="N231" i="1"/>
  <c r="N521" i="1" s="1"/>
  <c r="T230" i="1"/>
  <c r="T520" i="1" s="1"/>
  <c r="Q230" i="1"/>
  <c r="Q520" i="1" s="1"/>
  <c r="N230" i="1"/>
  <c r="N520" i="1" s="1"/>
  <c r="N811" i="1" s="1"/>
  <c r="T229" i="1"/>
  <c r="T519" i="1" s="1"/>
  <c r="Q229" i="1"/>
  <c r="Q519" i="1" s="1"/>
  <c r="Q810" i="1" s="1"/>
  <c r="N229" i="1"/>
  <c r="N519" i="1" s="1"/>
  <c r="T228" i="1"/>
  <c r="T518" i="1" s="1"/>
  <c r="Q228" i="1"/>
  <c r="Q518" i="1" s="1"/>
  <c r="N228" i="1"/>
  <c r="N518" i="1" s="1"/>
  <c r="N809" i="1" s="1"/>
  <c r="T227" i="1"/>
  <c r="T517" i="1" s="1"/>
  <c r="Q227" i="1"/>
  <c r="Q517" i="1" s="1"/>
  <c r="N227" i="1"/>
  <c r="N517" i="1" s="1"/>
  <c r="T226" i="1"/>
  <c r="T516" i="1" s="1"/>
  <c r="T807" i="1" s="1"/>
  <c r="Q226" i="1"/>
  <c r="Q516" i="1" s="1"/>
  <c r="N226" i="1"/>
  <c r="N516" i="1" s="1"/>
  <c r="T225" i="1"/>
  <c r="T515" i="1" s="1"/>
  <c r="Q225" i="1"/>
  <c r="Q515" i="1" s="1"/>
  <c r="Q806" i="1" s="1"/>
  <c r="N225" i="1"/>
  <c r="N515" i="1" s="1"/>
  <c r="T224" i="1"/>
  <c r="T514" i="1" s="1"/>
  <c r="T805" i="1" s="1"/>
  <c r="Q224" i="1"/>
  <c r="Q514" i="1" s="1"/>
  <c r="N224" i="1"/>
  <c r="N514" i="1" s="1"/>
  <c r="T223" i="1"/>
  <c r="T513" i="1" s="1"/>
  <c r="Q223" i="1"/>
  <c r="Q513" i="1" s="1"/>
  <c r="N223" i="1"/>
  <c r="N513" i="1" s="1"/>
  <c r="T222" i="1"/>
  <c r="T512" i="1" s="1"/>
  <c r="Q222" i="1"/>
  <c r="Q512" i="1" s="1"/>
  <c r="N222" i="1"/>
  <c r="N512" i="1" s="1"/>
  <c r="N803" i="1" s="1"/>
  <c r="T221" i="1"/>
  <c r="T511" i="1" s="1"/>
  <c r="Q221" i="1"/>
  <c r="Q511" i="1" s="1"/>
  <c r="Q802" i="1" s="1"/>
  <c r="N221" i="1"/>
  <c r="N511" i="1" s="1"/>
  <c r="T220" i="1"/>
  <c r="T510" i="1" s="1"/>
  <c r="Q220" i="1"/>
  <c r="Q510" i="1" s="1"/>
  <c r="N220" i="1"/>
  <c r="N510" i="1" s="1"/>
  <c r="T219" i="1"/>
  <c r="T509" i="1" s="1"/>
  <c r="Q219" i="1"/>
  <c r="Q509" i="1" s="1"/>
  <c r="Q800" i="1" s="1"/>
  <c r="N219" i="1"/>
  <c r="N509" i="1" s="1"/>
  <c r="T218" i="1"/>
  <c r="T508" i="1" s="1"/>
  <c r="T799" i="1" s="1"/>
  <c r="Q218" i="1"/>
  <c r="Q508" i="1" s="1"/>
  <c r="N218" i="1"/>
  <c r="N508" i="1" s="1"/>
  <c r="T217" i="1"/>
  <c r="T507" i="1" s="1"/>
  <c r="Q217" i="1"/>
  <c r="Q507" i="1" s="1"/>
  <c r="Q798" i="1" s="1"/>
  <c r="N217" i="1"/>
  <c r="N507" i="1" s="1"/>
  <c r="T216" i="1"/>
  <c r="T506" i="1" s="1"/>
  <c r="Q216" i="1"/>
  <c r="Q506" i="1" s="1"/>
  <c r="N216" i="1"/>
  <c r="N506" i="1" s="1"/>
  <c r="N797" i="1" s="1"/>
  <c r="T215" i="1"/>
  <c r="T505" i="1" s="1"/>
  <c r="Q215" i="1"/>
  <c r="Q505" i="1" s="1"/>
  <c r="N215" i="1"/>
  <c r="N505" i="1" s="1"/>
  <c r="T214" i="1"/>
  <c r="T504" i="1" s="1"/>
  <c r="T795" i="1" s="1"/>
  <c r="Q214" i="1"/>
  <c r="Q504" i="1" s="1"/>
  <c r="N214" i="1"/>
  <c r="N504" i="1" s="1"/>
  <c r="N795" i="1" s="1"/>
  <c r="T213" i="1"/>
  <c r="T503" i="1" s="1"/>
  <c r="Q213" i="1"/>
  <c r="Q503" i="1" s="1"/>
  <c r="N213" i="1"/>
  <c r="N503" i="1" s="1"/>
  <c r="T212" i="1"/>
  <c r="T502" i="1" s="1"/>
  <c r="Q212" i="1"/>
  <c r="Q502" i="1" s="1"/>
  <c r="N212" i="1"/>
  <c r="N502" i="1" s="1"/>
  <c r="T211" i="1"/>
  <c r="T501" i="1" s="1"/>
  <c r="Q211" i="1"/>
  <c r="Q501" i="1" s="1"/>
  <c r="Q792" i="1" s="1"/>
  <c r="N211" i="1"/>
  <c r="N501" i="1" s="1"/>
  <c r="T210" i="1"/>
  <c r="T500" i="1" s="1"/>
  <c r="T791" i="1" s="1"/>
  <c r="Q210" i="1"/>
  <c r="Q500" i="1" s="1"/>
  <c r="N210" i="1"/>
  <c r="N500" i="1" s="1"/>
  <c r="T209" i="1"/>
  <c r="T499" i="1" s="1"/>
  <c r="Q209" i="1"/>
  <c r="Q499" i="1" s="1"/>
  <c r="N209" i="1"/>
  <c r="N499" i="1" s="1"/>
  <c r="T208" i="1"/>
  <c r="T498" i="1" s="1"/>
  <c r="T789" i="1" s="1"/>
  <c r="Q208" i="1"/>
  <c r="Q498" i="1" s="1"/>
  <c r="N208" i="1"/>
  <c r="N498" i="1" s="1"/>
  <c r="N789" i="1" s="1"/>
  <c r="T207" i="1"/>
  <c r="T497" i="1" s="1"/>
  <c r="Q207" i="1"/>
  <c r="Q497" i="1" s="1"/>
  <c r="N207" i="1"/>
  <c r="N497" i="1" s="1"/>
  <c r="T206" i="1"/>
  <c r="T496" i="1" s="1"/>
  <c r="T787" i="1" s="1"/>
  <c r="Q206" i="1"/>
  <c r="Q496" i="1" s="1"/>
  <c r="N206" i="1"/>
  <c r="N496" i="1" s="1"/>
  <c r="T205" i="1"/>
  <c r="T495" i="1" s="1"/>
  <c r="Q205" i="1"/>
  <c r="Q495" i="1" s="1"/>
  <c r="Q786" i="1" s="1"/>
  <c r="N205" i="1"/>
  <c r="N495" i="1" s="1"/>
  <c r="T204" i="1"/>
  <c r="T494" i="1" s="1"/>
  <c r="Q204" i="1"/>
  <c r="Q494" i="1" s="1"/>
  <c r="N204" i="1"/>
  <c r="N494" i="1" s="1"/>
  <c r="N785" i="1" s="1"/>
  <c r="T203" i="1"/>
  <c r="T493" i="1" s="1"/>
  <c r="Q203" i="1"/>
  <c r="Q493" i="1" s="1"/>
  <c r="Q784" i="1" s="1"/>
  <c r="N203" i="1"/>
  <c r="N493" i="1" s="1"/>
  <c r="T202" i="1"/>
  <c r="T492" i="1" s="1"/>
  <c r="Q202" i="1"/>
  <c r="Q492" i="1" s="1"/>
  <c r="N202" i="1"/>
  <c r="N492" i="1" s="1"/>
  <c r="T201" i="1"/>
  <c r="T491" i="1" s="1"/>
  <c r="Q201" i="1"/>
  <c r="Q491" i="1" s="1"/>
  <c r="N201" i="1"/>
  <c r="N491" i="1" s="1"/>
  <c r="T200" i="1"/>
  <c r="T490" i="1" s="1"/>
  <c r="T781" i="1" s="1"/>
  <c r="Q200" i="1"/>
  <c r="Q490" i="1" s="1"/>
  <c r="N200" i="1"/>
  <c r="N490" i="1" s="1"/>
  <c r="N781" i="1" s="1"/>
  <c r="T199" i="1"/>
  <c r="T489" i="1" s="1"/>
  <c r="Q199" i="1"/>
  <c r="Q489" i="1" s="1"/>
  <c r="N199" i="1"/>
  <c r="N489" i="1" s="1"/>
  <c r="T198" i="1"/>
  <c r="T488" i="1" s="1"/>
  <c r="Q198" i="1"/>
  <c r="Q488" i="1" s="1"/>
  <c r="N198" i="1"/>
  <c r="N488" i="1" s="1"/>
  <c r="N779" i="1" s="1"/>
  <c r="T197" i="1"/>
  <c r="T487" i="1" s="1"/>
  <c r="Q197" i="1"/>
  <c r="Q487" i="1" s="1"/>
  <c r="Q778" i="1" s="1"/>
  <c r="N197" i="1"/>
  <c r="N487" i="1" s="1"/>
  <c r="T196" i="1"/>
  <c r="T486" i="1" s="1"/>
  <c r="Q196" i="1"/>
  <c r="Q486" i="1" s="1"/>
  <c r="N196" i="1"/>
  <c r="N486" i="1" s="1"/>
  <c r="N777" i="1" s="1"/>
  <c r="T195" i="1"/>
  <c r="T485" i="1" s="1"/>
  <c r="Q195" i="1"/>
  <c r="Q485" i="1" s="1"/>
  <c r="N195" i="1"/>
  <c r="N485" i="1" s="1"/>
  <c r="T194" i="1"/>
  <c r="T484" i="1" s="1"/>
  <c r="T775" i="1" s="1"/>
  <c r="Q194" i="1"/>
  <c r="Q484" i="1" s="1"/>
  <c r="N194" i="1"/>
  <c r="N484" i="1" s="1"/>
  <c r="T193" i="1"/>
  <c r="T483" i="1" s="1"/>
  <c r="Q193" i="1"/>
  <c r="Q483" i="1" s="1"/>
  <c r="Q774" i="1" s="1"/>
  <c r="N193" i="1"/>
  <c r="N483" i="1" s="1"/>
  <c r="T192" i="1"/>
  <c r="T482" i="1" s="1"/>
  <c r="T773" i="1" s="1"/>
  <c r="Q192" i="1"/>
  <c r="Q482" i="1" s="1"/>
  <c r="N192" i="1"/>
  <c r="N482" i="1" s="1"/>
  <c r="T191" i="1"/>
  <c r="T481" i="1" s="1"/>
  <c r="Q191" i="1"/>
  <c r="Q481" i="1" s="1"/>
  <c r="N191" i="1"/>
  <c r="N481" i="1" s="1"/>
  <c r="T190" i="1"/>
  <c r="T480" i="1" s="1"/>
  <c r="Q190" i="1"/>
  <c r="Q480" i="1" s="1"/>
  <c r="N190" i="1"/>
  <c r="N480" i="1" s="1"/>
  <c r="N771" i="1" s="1"/>
  <c r="T189" i="1"/>
  <c r="T479" i="1" s="1"/>
  <c r="Q189" i="1"/>
  <c r="Q479" i="1" s="1"/>
  <c r="Q770" i="1" s="1"/>
  <c r="N189" i="1"/>
  <c r="N479" i="1" s="1"/>
  <c r="T188" i="1"/>
  <c r="T478" i="1" s="1"/>
  <c r="Q188" i="1"/>
  <c r="Q478" i="1" s="1"/>
  <c r="N188" i="1"/>
  <c r="N478" i="1" s="1"/>
  <c r="T187" i="1"/>
  <c r="T477" i="1" s="1"/>
  <c r="Q187" i="1"/>
  <c r="Q477" i="1" s="1"/>
  <c r="Q768" i="1" s="1"/>
  <c r="N187" i="1"/>
  <c r="N477" i="1" s="1"/>
  <c r="T186" i="1"/>
  <c r="T476" i="1" s="1"/>
  <c r="T767" i="1" s="1"/>
  <c r="Q186" i="1"/>
  <c r="Q476" i="1" s="1"/>
  <c r="N186" i="1"/>
  <c r="N476" i="1" s="1"/>
  <c r="T185" i="1"/>
  <c r="T475" i="1" s="1"/>
  <c r="Q185" i="1"/>
  <c r="Q475" i="1" s="1"/>
  <c r="Q766" i="1" s="1"/>
  <c r="N185" i="1"/>
  <c r="N475" i="1" s="1"/>
  <c r="T184" i="1"/>
  <c r="T474" i="1" s="1"/>
  <c r="Q184" i="1"/>
  <c r="Q474" i="1" s="1"/>
  <c r="N184" i="1"/>
  <c r="N474" i="1" s="1"/>
  <c r="N765" i="1" s="1"/>
  <c r="T183" i="1"/>
  <c r="T473" i="1" s="1"/>
  <c r="Q183" i="1"/>
  <c r="Q473" i="1" s="1"/>
  <c r="N183" i="1"/>
  <c r="N473" i="1" s="1"/>
  <c r="T182" i="1"/>
  <c r="T472" i="1" s="1"/>
  <c r="T763" i="1" s="1"/>
  <c r="Q182" i="1"/>
  <c r="Q472" i="1" s="1"/>
  <c r="N182" i="1"/>
  <c r="N472" i="1" s="1"/>
  <c r="N763" i="1" s="1"/>
  <c r="T181" i="1"/>
  <c r="T471" i="1" s="1"/>
  <c r="Q181" i="1"/>
  <c r="Q471" i="1" s="1"/>
  <c r="N181" i="1"/>
  <c r="N471" i="1" s="1"/>
  <c r="T180" i="1"/>
  <c r="T470" i="1" s="1"/>
  <c r="Q180" i="1"/>
  <c r="Q470" i="1" s="1"/>
  <c r="N180" i="1"/>
  <c r="N470" i="1" s="1"/>
  <c r="T179" i="1"/>
  <c r="T469" i="1" s="1"/>
  <c r="Q179" i="1"/>
  <c r="Q469" i="1" s="1"/>
  <c r="Q760" i="1" s="1"/>
  <c r="N179" i="1"/>
  <c r="N469" i="1" s="1"/>
  <c r="T178" i="1"/>
  <c r="T468" i="1" s="1"/>
  <c r="T759" i="1" s="1"/>
  <c r="Q178" i="1"/>
  <c r="Q468" i="1" s="1"/>
  <c r="N178" i="1"/>
  <c r="N468" i="1" s="1"/>
  <c r="T177" i="1"/>
  <c r="T467" i="1" s="1"/>
  <c r="Q177" i="1"/>
  <c r="Q467" i="1" s="1"/>
  <c r="N177" i="1"/>
  <c r="N467" i="1" s="1"/>
  <c r="T176" i="1"/>
  <c r="T466" i="1" s="1"/>
  <c r="T757" i="1" s="1"/>
  <c r="Q176" i="1"/>
  <c r="Q466" i="1" s="1"/>
  <c r="N176" i="1"/>
  <c r="N466" i="1" s="1"/>
  <c r="N757" i="1" s="1"/>
  <c r="T175" i="1"/>
  <c r="T465" i="1" s="1"/>
  <c r="Q175" i="1"/>
  <c r="Q465" i="1" s="1"/>
  <c r="N175" i="1"/>
  <c r="N465" i="1" s="1"/>
  <c r="T174" i="1"/>
  <c r="T464" i="1" s="1"/>
  <c r="T755" i="1" s="1"/>
  <c r="Q174" i="1"/>
  <c r="Q464" i="1" s="1"/>
  <c r="N174" i="1"/>
  <c r="N464" i="1" s="1"/>
  <c r="T173" i="1"/>
  <c r="T463" i="1" s="1"/>
  <c r="Q173" i="1"/>
  <c r="Q463" i="1" s="1"/>
  <c r="Q754" i="1" s="1"/>
  <c r="N173" i="1"/>
  <c r="N463" i="1" s="1"/>
  <c r="T172" i="1"/>
  <c r="T462" i="1" s="1"/>
  <c r="Q172" i="1"/>
  <c r="Q462" i="1" s="1"/>
  <c r="N172" i="1"/>
  <c r="N462" i="1" s="1"/>
  <c r="N753" i="1" s="1"/>
  <c r="T171" i="1"/>
  <c r="T461" i="1" s="1"/>
  <c r="Q171" i="1"/>
  <c r="Q461" i="1" s="1"/>
  <c r="Q752" i="1" s="1"/>
  <c r="N171" i="1"/>
  <c r="N461" i="1" s="1"/>
  <c r="T170" i="1"/>
  <c r="T460" i="1" s="1"/>
  <c r="Q170" i="1"/>
  <c r="Q460" i="1" s="1"/>
  <c r="N170" i="1"/>
  <c r="N460" i="1" s="1"/>
  <c r="T169" i="1"/>
  <c r="T459" i="1" s="1"/>
  <c r="Q169" i="1"/>
  <c r="Q459" i="1" s="1"/>
  <c r="N169" i="1"/>
  <c r="N459" i="1" s="1"/>
  <c r="T168" i="1"/>
  <c r="T458" i="1" s="1"/>
  <c r="T749" i="1" s="1"/>
  <c r="Q168" i="1"/>
  <c r="Q458" i="1" s="1"/>
  <c r="N168" i="1"/>
  <c r="N458" i="1" s="1"/>
  <c r="N749" i="1" s="1"/>
  <c r="T167" i="1"/>
  <c r="T457" i="1" s="1"/>
  <c r="Q167" i="1"/>
  <c r="Q457" i="1" s="1"/>
  <c r="N167" i="1"/>
  <c r="N457" i="1" s="1"/>
  <c r="T166" i="1"/>
  <c r="T456" i="1" s="1"/>
  <c r="Q166" i="1"/>
  <c r="Q456" i="1" s="1"/>
  <c r="N166" i="1"/>
  <c r="N456" i="1" s="1"/>
  <c r="N747" i="1" s="1"/>
  <c r="T165" i="1"/>
  <c r="T455" i="1" s="1"/>
  <c r="Q165" i="1"/>
  <c r="Q455" i="1" s="1"/>
  <c r="Q746" i="1" s="1"/>
  <c r="N165" i="1"/>
  <c r="N455" i="1" s="1"/>
  <c r="T164" i="1"/>
  <c r="T454" i="1" s="1"/>
  <c r="Q164" i="1"/>
  <c r="Q454" i="1" s="1"/>
  <c r="N164" i="1"/>
  <c r="N454" i="1" s="1"/>
  <c r="N745" i="1" s="1"/>
  <c r="T163" i="1"/>
  <c r="T453" i="1" s="1"/>
  <c r="Q163" i="1"/>
  <c r="Q453" i="1" s="1"/>
  <c r="N163" i="1"/>
  <c r="N453" i="1" s="1"/>
  <c r="T162" i="1"/>
  <c r="T452" i="1" s="1"/>
  <c r="T743" i="1" s="1"/>
  <c r="Q162" i="1"/>
  <c r="Q452" i="1" s="1"/>
  <c r="N162" i="1"/>
  <c r="N452" i="1" s="1"/>
  <c r="T161" i="1"/>
  <c r="T451" i="1" s="1"/>
  <c r="Q161" i="1"/>
  <c r="Q451" i="1" s="1"/>
  <c r="Q742" i="1" s="1"/>
  <c r="N161" i="1"/>
  <c r="N451" i="1" s="1"/>
  <c r="T160" i="1"/>
  <c r="T450" i="1" s="1"/>
  <c r="T741" i="1" s="1"/>
  <c r="Q160" i="1"/>
  <c r="Q450" i="1" s="1"/>
  <c r="N160" i="1"/>
  <c r="N450" i="1" s="1"/>
  <c r="T159" i="1"/>
  <c r="T449" i="1" s="1"/>
  <c r="Q159" i="1"/>
  <c r="Q449" i="1" s="1"/>
  <c r="N159" i="1"/>
  <c r="N449" i="1" s="1"/>
  <c r="T158" i="1"/>
  <c r="T448" i="1" s="1"/>
  <c r="Q158" i="1"/>
  <c r="Q448" i="1" s="1"/>
  <c r="N158" i="1"/>
  <c r="N448" i="1" s="1"/>
  <c r="N739" i="1" s="1"/>
  <c r="T157" i="1"/>
  <c r="T447" i="1" s="1"/>
  <c r="Q157" i="1"/>
  <c r="Q447" i="1" s="1"/>
  <c r="Q738" i="1" s="1"/>
  <c r="N157" i="1"/>
  <c r="N447" i="1" s="1"/>
  <c r="T156" i="1"/>
  <c r="T446" i="1" s="1"/>
  <c r="Q156" i="1"/>
  <c r="Q446" i="1" s="1"/>
  <c r="N156" i="1"/>
  <c r="N446" i="1" s="1"/>
  <c r="T155" i="1"/>
  <c r="T445" i="1" s="1"/>
  <c r="Q155" i="1"/>
  <c r="Q445" i="1" s="1"/>
  <c r="Q736" i="1" s="1"/>
  <c r="N155" i="1"/>
  <c r="N445" i="1" s="1"/>
  <c r="T154" i="1"/>
  <c r="T444" i="1" s="1"/>
  <c r="T735" i="1" s="1"/>
  <c r="Q154" i="1"/>
  <c r="Q444" i="1" s="1"/>
  <c r="N154" i="1"/>
  <c r="N444" i="1" s="1"/>
  <c r="T153" i="1"/>
  <c r="T443" i="1" s="1"/>
  <c r="Q153" i="1"/>
  <c r="Q443" i="1" s="1"/>
  <c r="Q734" i="1" s="1"/>
  <c r="N153" i="1"/>
  <c r="N443" i="1" s="1"/>
  <c r="T152" i="1"/>
  <c r="T442" i="1" s="1"/>
  <c r="Q152" i="1"/>
  <c r="Q442" i="1" s="1"/>
  <c r="N152" i="1"/>
  <c r="N442" i="1" s="1"/>
  <c r="N733" i="1" s="1"/>
  <c r="T151" i="1"/>
  <c r="T441" i="1" s="1"/>
  <c r="Q151" i="1"/>
  <c r="Q441" i="1" s="1"/>
  <c r="N151" i="1"/>
  <c r="N441" i="1" s="1"/>
  <c r="T150" i="1"/>
  <c r="T440" i="1" s="1"/>
  <c r="T731" i="1" s="1"/>
  <c r="Q150" i="1"/>
  <c r="Q440" i="1" s="1"/>
  <c r="N150" i="1"/>
  <c r="N440" i="1" s="1"/>
  <c r="N731" i="1" s="1"/>
  <c r="T149" i="1"/>
  <c r="T439" i="1" s="1"/>
  <c r="Q149" i="1"/>
  <c r="Q439" i="1" s="1"/>
  <c r="N149" i="1"/>
  <c r="N439" i="1" s="1"/>
  <c r="T148" i="1"/>
  <c r="T438" i="1" s="1"/>
  <c r="Q148" i="1"/>
  <c r="Q438" i="1" s="1"/>
  <c r="N148" i="1"/>
  <c r="N438" i="1" s="1"/>
  <c r="T147" i="1"/>
  <c r="T437" i="1" s="1"/>
  <c r="Q147" i="1"/>
  <c r="Q437" i="1" s="1"/>
  <c r="Q728" i="1" s="1"/>
  <c r="N147" i="1"/>
  <c r="N437" i="1" s="1"/>
  <c r="T146" i="1"/>
  <c r="T436" i="1" s="1"/>
  <c r="T727" i="1" s="1"/>
  <c r="Q146" i="1"/>
  <c r="Q436" i="1" s="1"/>
  <c r="N146" i="1"/>
  <c r="N436" i="1" s="1"/>
  <c r="T145" i="1"/>
  <c r="T435" i="1" s="1"/>
  <c r="Q145" i="1"/>
  <c r="Q435" i="1" s="1"/>
  <c r="N145" i="1"/>
  <c r="N435" i="1" s="1"/>
  <c r="T144" i="1"/>
  <c r="T434" i="1" s="1"/>
  <c r="T725" i="1" s="1"/>
  <c r="Q144" i="1"/>
  <c r="Q434" i="1" s="1"/>
  <c r="N144" i="1"/>
  <c r="N434" i="1" s="1"/>
  <c r="N725" i="1" s="1"/>
  <c r="T143" i="1"/>
  <c r="T433" i="1" s="1"/>
  <c r="Q143" i="1"/>
  <c r="Q433" i="1" s="1"/>
  <c r="N143" i="1"/>
  <c r="N433" i="1" s="1"/>
  <c r="T142" i="1"/>
  <c r="T432" i="1" s="1"/>
  <c r="Q142" i="1"/>
  <c r="Q432" i="1" s="1"/>
  <c r="N142" i="1"/>
  <c r="N432" i="1" s="1"/>
  <c r="T141" i="1"/>
  <c r="T431" i="1" s="1"/>
  <c r="Q141" i="1"/>
  <c r="Q431" i="1" s="1"/>
  <c r="N141" i="1"/>
  <c r="N431" i="1" s="1"/>
  <c r="T140" i="1"/>
  <c r="T430" i="1" s="1"/>
  <c r="Q140" i="1"/>
  <c r="Q430" i="1" s="1"/>
  <c r="N140" i="1"/>
  <c r="N430" i="1" s="1"/>
  <c r="N721" i="1" s="1"/>
  <c r="T139" i="1"/>
  <c r="T429" i="1" s="1"/>
  <c r="Q139" i="1"/>
  <c r="Q429" i="1" s="1"/>
  <c r="N139" i="1"/>
  <c r="N429" i="1" s="1"/>
  <c r="T138" i="1"/>
  <c r="T428" i="1" s="1"/>
  <c r="T719" i="1" s="1"/>
  <c r="Q138" i="1"/>
  <c r="Q428" i="1" s="1"/>
  <c r="N138" i="1"/>
  <c r="N428" i="1" s="1"/>
  <c r="T137" i="1"/>
  <c r="T427" i="1" s="1"/>
  <c r="Q137" i="1"/>
  <c r="Q427" i="1" s="1"/>
  <c r="Q718" i="1" s="1"/>
  <c r="N137" i="1"/>
  <c r="N427" i="1" s="1"/>
  <c r="T136" i="1"/>
  <c r="T426" i="1" s="1"/>
  <c r="Q136" i="1"/>
  <c r="Q426" i="1" s="1"/>
  <c r="N136" i="1"/>
  <c r="N426" i="1" s="1"/>
  <c r="N717" i="1" s="1"/>
  <c r="T135" i="1"/>
  <c r="T425" i="1" s="1"/>
  <c r="Q135" i="1"/>
  <c r="Q425" i="1" s="1"/>
  <c r="N135" i="1"/>
  <c r="N425" i="1" s="1"/>
  <c r="T134" i="1"/>
  <c r="T424" i="1" s="1"/>
  <c r="T715" i="1" s="1"/>
  <c r="Q134" i="1"/>
  <c r="Q424" i="1" s="1"/>
  <c r="N134" i="1"/>
  <c r="N424" i="1" s="1"/>
  <c r="T133" i="1"/>
  <c r="T423" i="1" s="1"/>
  <c r="Q133" i="1"/>
  <c r="Q423" i="1" s="1"/>
  <c r="Q714" i="1" s="1"/>
  <c r="N133" i="1"/>
  <c r="N423" i="1" s="1"/>
  <c r="T132" i="1"/>
  <c r="T422" i="1" s="1"/>
  <c r="Q132" i="1"/>
  <c r="Q422" i="1" s="1"/>
  <c r="N132" i="1"/>
  <c r="N422" i="1" s="1"/>
  <c r="N713" i="1" s="1"/>
  <c r="T131" i="1"/>
  <c r="T421" i="1" s="1"/>
  <c r="Q131" i="1"/>
  <c r="Q421" i="1" s="1"/>
  <c r="N131" i="1"/>
  <c r="N421" i="1" s="1"/>
  <c r="T130" i="1"/>
  <c r="T420" i="1" s="1"/>
  <c r="T711" i="1" s="1"/>
  <c r="Q130" i="1"/>
  <c r="Q420" i="1" s="1"/>
  <c r="N130" i="1"/>
  <c r="N420" i="1" s="1"/>
  <c r="T129" i="1"/>
  <c r="T419" i="1" s="1"/>
  <c r="Q129" i="1"/>
  <c r="Q419" i="1" s="1"/>
  <c r="Q710" i="1" s="1"/>
  <c r="N129" i="1"/>
  <c r="N419" i="1" s="1"/>
  <c r="T128" i="1"/>
  <c r="T418" i="1" s="1"/>
  <c r="Q128" i="1"/>
  <c r="Q418" i="1" s="1"/>
  <c r="N128" i="1"/>
  <c r="N418" i="1" s="1"/>
  <c r="N709" i="1" s="1"/>
  <c r="T127" i="1"/>
  <c r="T417" i="1" s="1"/>
  <c r="Q127" i="1"/>
  <c r="Q417" i="1" s="1"/>
  <c r="N127" i="1"/>
  <c r="N417" i="1" s="1"/>
  <c r="T126" i="1"/>
  <c r="T416" i="1" s="1"/>
  <c r="T707" i="1" s="1"/>
  <c r="Q126" i="1"/>
  <c r="Q416" i="1" s="1"/>
  <c r="N126" i="1"/>
  <c r="N416" i="1" s="1"/>
  <c r="T125" i="1"/>
  <c r="T415" i="1" s="1"/>
  <c r="Q125" i="1"/>
  <c r="Q415" i="1" s="1"/>
  <c r="Q706" i="1" s="1"/>
  <c r="N125" i="1"/>
  <c r="N415" i="1" s="1"/>
  <c r="T124" i="1"/>
  <c r="T414" i="1" s="1"/>
  <c r="Q124" i="1"/>
  <c r="Q414" i="1" s="1"/>
  <c r="N124" i="1"/>
  <c r="N414" i="1" s="1"/>
  <c r="N705" i="1" s="1"/>
  <c r="T123" i="1"/>
  <c r="T413" i="1" s="1"/>
  <c r="Q123" i="1"/>
  <c r="Q413" i="1" s="1"/>
  <c r="N123" i="1"/>
  <c r="N413" i="1" s="1"/>
  <c r="T122" i="1"/>
  <c r="T412" i="1" s="1"/>
  <c r="T703" i="1" s="1"/>
  <c r="Q122" i="1"/>
  <c r="Q412" i="1" s="1"/>
  <c r="N122" i="1"/>
  <c r="N412" i="1" s="1"/>
  <c r="T121" i="1"/>
  <c r="T411" i="1" s="1"/>
  <c r="Q121" i="1"/>
  <c r="Q411" i="1" s="1"/>
  <c r="Q702" i="1" s="1"/>
  <c r="N121" i="1"/>
  <c r="N411" i="1" s="1"/>
  <c r="T120" i="1"/>
  <c r="T410" i="1" s="1"/>
  <c r="Q120" i="1"/>
  <c r="Q410" i="1" s="1"/>
  <c r="N120" i="1"/>
  <c r="N410" i="1" s="1"/>
  <c r="N701" i="1" s="1"/>
  <c r="T119" i="1"/>
  <c r="T409" i="1" s="1"/>
  <c r="Q119" i="1"/>
  <c r="Q409" i="1" s="1"/>
  <c r="N119" i="1"/>
  <c r="N409" i="1" s="1"/>
  <c r="T118" i="1"/>
  <c r="T408" i="1" s="1"/>
  <c r="T699" i="1" s="1"/>
  <c r="Q118" i="1"/>
  <c r="Q408" i="1" s="1"/>
  <c r="N118" i="1"/>
  <c r="N408" i="1" s="1"/>
  <c r="T117" i="1"/>
  <c r="T407" i="1" s="1"/>
  <c r="Q117" i="1"/>
  <c r="Q407" i="1" s="1"/>
  <c r="Q698" i="1" s="1"/>
  <c r="N117" i="1"/>
  <c r="N407" i="1" s="1"/>
  <c r="T116" i="1"/>
  <c r="T406" i="1" s="1"/>
  <c r="Q116" i="1"/>
  <c r="Q406" i="1" s="1"/>
  <c r="N116" i="1"/>
  <c r="N406" i="1" s="1"/>
  <c r="N697" i="1" s="1"/>
  <c r="T115" i="1"/>
  <c r="T405" i="1" s="1"/>
  <c r="Q115" i="1"/>
  <c r="Q405" i="1" s="1"/>
  <c r="N115" i="1"/>
  <c r="N405" i="1" s="1"/>
  <c r="T114" i="1"/>
  <c r="T404" i="1" s="1"/>
  <c r="T695" i="1" s="1"/>
  <c r="Q114" i="1"/>
  <c r="Q404" i="1" s="1"/>
  <c r="N114" i="1"/>
  <c r="N404" i="1" s="1"/>
  <c r="T113" i="1"/>
  <c r="T403" i="1" s="1"/>
  <c r="Q113" i="1"/>
  <c r="Q403" i="1" s="1"/>
  <c r="Q694" i="1" s="1"/>
  <c r="N113" i="1"/>
  <c r="N403" i="1" s="1"/>
  <c r="T112" i="1"/>
  <c r="T402" i="1" s="1"/>
  <c r="Q112" i="1"/>
  <c r="Q402" i="1" s="1"/>
  <c r="N112" i="1"/>
  <c r="N402" i="1" s="1"/>
  <c r="N693" i="1" s="1"/>
  <c r="T111" i="1"/>
  <c r="T401" i="1" s="1"/>
  <c r="Q111" i="1"/>
  <c r="Q401" i="1" s="1"/>
  <c r="N111" i="1"/>
  <c r="N401" i="1" s="1"/>
  <c r="T110" i="1"/>
  <c r="T400" i="1" s="1"/>
  <c r="T691" i="1" s="1"/>
  <c r="Q110" i="1"/>
  <c r="Q400" i="1" s="1"/>
  <c r="N110" i="1"/>
  <c r="N400" i="1" s="1"/>
  <c r="T109" i="1"/>
  <c r="T399" i="1" s="1"/>
  <c r="Q109" i="1"/>
  <c r="Q399" i="1" s="1"/>
  <c r="Q690" i="1" s="1"/>
  <c r="N109" i="1"/>
  <c r="N399" i="1" s="1"/>
  <c r="T108" i="1"/>
  <c r="T398" i="1" s="1"/>
  <c r="Q108" i="1"/>
  <c r="Q398" i="1" s="1"/>
  <c r="N108" i="1"/>
  <c r="N398" i="1" s="1"/>
  <c r="N689" i="1" s="1"/>
  <c r="T107" i="1"/>
  <c r="T397" i="1" s="1"/>
  <c r="Q107" i="1"/>
  <c r="Q397" i="1" s="1"/>
  <c r="N107" i="1"/>
  <c r="N397" i="1" s="1"/>
  <c r="T106" i="1"/>
  <c r="T396" i="1" s="1"/>
  <c r="T687" i="1" s="1"/>
  <c r="Q106" i="1"/>
  <c r="Q396" i="1" s="1"/>
  <c r="N106" i="1"/>
  <c r="N396" i="1" s="1"/>
  <c r="T105" i="1"/>
  <c r="T395" i="1" s="1"/>
  <c r="Q105" i="1"/>
  <c r="Q395" i="1" s="1"/>
  <c r="Q686" i="1" s="1"/>
  <c r="N105" i="1"/>
  <c r="N395" i="1" s="1"/>
  <c r="T104" i="1"/>
  <c r="T394" i="1" s="1"/>
  <c r="Q104" i="1"/>
  <c r="Q394" i="1" s="1"/>
  <c r="N104" i="1"/>
  <c r="N394" i="1" s="1"/>
  <c r="N685" i="1" s="1"/>
  <c r="T103" i="1"/>
  <c r="T393" i="1" s="1"/>
  <c r="Q103" i="1"/>
  <c r="Q393" i="1" s="1"/>
  <c r="N103" i="1"/>
  <c r="N393" i="1" s="1"/>
  <c r="T102" i="1"/>
  <c r="T392" i="1" s="1"/>
  <c r="T683" i="1" s="1"/>
  <c r="Q102" i="1"/>
  <c r="Q392" i="1" s="1"/>
  <c r="N102" i="1"/>
  <c r="N392" i="1" s="1"/>
  <c r="T101" i="1"/>
  <c r="T391" i="1" s="1"/>
  <c r="Q101" i="1"/>
  <c r="Q391" i="1" s="1"/>
  <c r="Q682" i="1" s="1"/>
  <c r="N101" i="1"/>
  <c r="N391" i="1" s="1"/>
  <c r="T100" i="1"/>
  <c r="T390" i="1" s="1"/>
  <c r="Q100" i="1"/>
  <c r="Q390" i="1" s="1"/>
  <c r="N100" i="1"/>
  <c r="N390" i="1" s="1"/>
  <c r="N681" i="1" s="1"/>
  <c r="T99" i="1"/>
  <c r="T389" i="1" s="1"/>
  <c r="Q99" i="1"/>
  <c r="Q389" i="1" s="1"/>
  <c r="N99" i="1"/>
  <c r="N389" i="1" s="1"/>
  <c r="T98" i="1"/>
  <c r="T388" i="1" s="1"/>
  <c r="T679" i="1" s="1"/>
  <c r="Q98" i="1"/>
  <c r="Q388" i="1" s="1"/>
  <c r="N98" i="1"/>
  <c r="N388" i="1" s="1"/>
  <c r="T97" i="1"/>
  <c r="T387" i="1" s="1"/>
  <c r="Q97" i="1"/>
  <c r="Q387" i="1" s="1"/>
  <c r="Q678" i="1" s="1"/>
  <c r="N97" i="1"/>
  <c r="N387" i="1" s="1"/>
  <c r="T96" i="1"/>
  <c r="T386" i="1" s="1"/>
  <c r="Q96" i="1"/>
  <c r="Q386" i="1" s="1"/>
  <c r="N96" i="1"/>
  <c r="N386" i="1" s="1"/>
  <c r="N677" i="1" s="1"/>
  <c r="T95" i="1"/>
  <c r="T385" i="1" s="1"/>
  <c r="Q95" i="1"/>
  <c r="Q385" i="1" s="1"/>
  <c r="N95" i="1"/>
  <c r="N385" i="1" s="1"/>
  <c r="T94" i="1"/>
  <c r="T384" i="1" s="1"/>
  <c r="T675" i="1" s="1"/>
  <c r="Q94" i="1"/>
  <c r="Q384" i="1" s="1"/>
  <c r="N94" i="1"/>
  <c r="N384" i="1" s="1"/>
  <c r="T93" i="1"/>
  <c r="T383" i="1" s="1"/>
  <c r="Q93" i="1"/>
  <c r="Q383" i="1" s="1"/>
  <c r="Q674" i="1" s="1"/>
  <c r="N93" i="1"/>
  <c r="N383" i="1" s="1"/>
  <c r="T92" i="1"/>
  <c r="T382" i="1" s="1"/>
  <c r="Q92" i="1"/>
  <c r="Q382" i="1" s="1"/>
  <c r="N92" i="1"/>
  <c r="N382" i="1" s="1"/>
  <c r="N673" i="1" s="1"/>
  <c r="T91" i="1"/>
  <c r="T381" i="1" s="1"/>
  <c r="Q91" i="1"/>
  <c r="Q381" i="1" s="1"/>
  <c r="N91" i="1"/>
  <c r="N381" i="1" s="1"/>
  <c r="T90" i="1"/>
  <c r="T380" i="1" s="1"/>
  <c r="T671" i="1" s="1"/>
  <c r="Q90" i="1"/>
  <c r="Q380" i="1" s="1"/>
  <c r="N90" i="1"/>
  <c r="N380" i="1" s="1"/>
  <c r="T89" i="1"/>
  <c r="T379" i="1" s="1"/>
  <c r="Q89" i="1"/>
  <c r="Q379" i="1" s="1"/>
  <c r="Q670" i="1" s="1"/>
  <c r="N89" i="1"/>
  <c r="N379" i="1" s="1"/>
  <c r="T88" i="1"/>
  <c r="T378" i="1" s="1"/>
  <c r="Q88" i="1"/>
  <c r="Q378" i="1" s="1"/>
  <c r="N88" i="1"/>
  <c r="N378" i="1" s="1"/>
  <c r="N669" i="1" s="1"/>
  <c r="T87" i="1"/>
  <c r="T377" i="1" s="1"/>
  <c r="Q87" i="1"/>
  <c r="Q377" i="1" s="1"/>
  <c r="N87" i="1"/>
  <c r="N377" i="1" s="1"/>
  <c r="T86" i="1"/>
  <c r="T376" i="1" s="1"/>
  <c r="T667" i="1" s="1"/>
  <c r="Q86" i="1"/>
  <c r="Q376" i="1" s="1"/>
  <c r="N86" i="1"/>
  <c r="N376" i="1" s="1"/>
  <c r="T85" i="1"/>
  <c r="T375" i="1" s="1"/>
  <c r="Q85" i="1"/>
  <c r="Q375" i="1" s="1"/>
  <c r="Q666" i="1" s="1"/>
  <c r="N85" i="1"/>
  <c r="N375" i="1" s="1"/>
  <c r="T84" i="1"/>
  <c r="T374" i="1" s="1"/>
  <c r="Q84" i="1"/>
  <c r="Q374" i="1" s="1"/>
  <c r="N84" i="1"/>
  <c r="N374" i="1" s="1"/>
  <c r="N665" i="1" s="1"/>
  <c r="T83" i="1"/>
  <c r="T373" i="1" s="1"/>
  <c r="Q83" i="1"/>
  <c r="Q373" i="1" s="1"/>
  <c r="N83" i="1"/>
  <c r="N373" i="1" s="1"/>
  <c r="T82" i="1"/>
  <c r="T372" i="1" s="1"/>
  <c r="T663" i="1" s="1"/>
  <c r="Q82" i="1"/>
  <c r="Q372" i="1" s="1"/>
  <c r="N82" i="1"/>
  <c r="N372" i="1" s="1"/>
  <c r="T81" i="1"/>
  <c r="T371" i="1" s="1"/>
  <c r="Q81" i="1"/>
  <c r="Q371" i="1" s="1"/>
  <c r="Q662" i="1" s="1"/>
  <c r="N81" i="1"/>
  <c r="N371" i="1" s="1"/>
  <c r="T80" i="1"/>
  <c r="T370" i="1" s="1"/>
  <c r="Q80" i="1"/>
  <c r="Q370" i="1" s="1"/>
  <c r="N80" i="1"/>
  <c r="N370" i="1" s="1"/>
  <c r="N661" i="1" s="1"/>
  <c r="T79" i="1"/>
  <c r="T369" i="1" s="1"/>
  <c r="Q79" i="1"/>
  <c r="Q369" i="1" s="1"/>
  <c r="N79" i="1"/>
  <c r="N369" i="1" s="1"/>
  <c r="T78" i="1"/>
  <c r="T368" i="1" s="1"/>
  <c r="T659" i="1" s="1"/>
  <c r="Q78" i="1"/>
  <c r="Q368" i="1" s="1"/>
  <c r="N78" i="1"/>
  <c r="N368" i="1" s="1"/>
  <c r="T77" i="1"/>
  <c r="T367" i="1" s="1"/>
  <c r="Q77" i="1"/>
  <c r="Q367" i="1" s="1"/>
  <c r="Q658" i="1" s="1"/>
  <c r="N77" i="1"/>
  <c r="N367" i="1" s="1"/>
  <c r="T76" i="1"/>
  <c r="T366" i="1" s="1"/>
  <c r="Q76" i="1"/>
  <c r="Q366" i="1" s="1"/>
  <c r="N76" i="1"/>
  <c r="N366" i="1" s="1"/>
  <c r="N657" i="1" s="1"/>
  <c r="T75" i="1"/>
  <c r="T365" i="1" s="1"/>
  <c r="Q75" i="1"/>
  <c r="Q365" i="1" s="1"/>
  <c r="N75" i="1"/>
  <c r="N365" i="1" s="1"/>
  <c r="T74" i="1"/>
  <c r="T364" i="1" s="1"/>
  <c r="T655" i="1" s="1"/>
  <c r="Q74" i="1"/>
  <c r="Q364" i="1" s="1"/>
  <c r="N74" i="1"/>
  <c r="N364" i="1" s="1"/>
  <c r="T73" i="1"/>
  <c r="T363" i="1" s="1"/>
  <c r="Q73" i="1"/>
  <c r="Q363" i="1" s="1"/>
  <c r="Q654" i="1" s="1"/>
  <c r="N73" i="1"/>
  <c r="N363" i="1" s="1"/>
  <c r="T72" i="1"/>
  <c r="T362" i="1" s="1"/>
  <c r="Q72" i="1"/>
  <c r="Q362" i="1" s="1"/>
  <c r="N72" i="1"/>
  <c r="N362" i="1" s="1"/>
  <c r="N653" i="1" s="1"/>
  <c r="T71" i="1"/>
  <c r="T361" i="1" s="1"/>
  <c r="Q71" i="1"/>
  <c r="Q361" i="1" s="1"/>
  <c r="N71" i="1"/>
  <c r="N361" i="1" s="1"/>
  <c r="T70" i="1"/>
  <c r="T360" i="1" s="1"/>
  <c r="T651" i="1" s="1"/>
  <c r="Q70" i="1"/>
  <c r="Q360" i="1" s="1"/>
  <c r="N70" i="1"/>
  <c r="N360" i="1" s="1"/>
  <c r="T69" i="1"/>
  <c r="T359" i="1" s="1"/>
  <c r="Q69" i="1"/>
  <c r="Q359" i="1" s="1"/>
  <c r="Q650" i="1" s="1"/>
  <c r="N69" i="1"/>
  <c r="N359" i="1" s="1"/>
  <c r="T68" i="1"/>
  <c r="T358" i="1" s="1"/>
  <c r="Q68" i="1"/>
  <c r="Q358" i="1" s="1"/>
  <c r="N68" i="1"/>
  <c r="N358" i="1" s="1"/>
  <c r="N649" i="1" s="1"/>
  <c r="T67" i="1"/>
  <c r="T357" i="1" s="1"/>
  <c r="Q67" i="1"/>
  <c r="Q357" i="1" s="1"/>
  <c r="N67" i="1"/>
  <c r="N357" i="1" s="1"/>
  <c r="T66" i="1"/>
  <c r="T356" i="1" s="1"/>
  <c r="T647" i="1" s="1"/>
  <c r="Q66" i="1"/>
  <c r="Q356" i="1" s="1"/>
  <c r="N66" i="1"/>
  <c r="N356" i="1" s="1"/>
  <c r="T65" i="1"/>
  <c r="T355" i="1" s="1"/>
  <c r="Q65" i="1"/>
  <c r="Q355" i="1" s="1"/>
  <c r="Q646" i="1" s="1"/>
  <c r="N65" i="1"/>
  <c r="N355" i="1" s="1"/>
  <c r="T64" i="1"/>
  <c r="T354" i="1" s="1"/>
  <c r="Q64" i="1"/>
  <c r="Q354" i="1" s="1"/>
  <c r="N64" i="1"/>
  <c r="N354" i="1" s="1"/>
  <c r="N645" i="1" s="1"/>
  <c r="T63" i="1"/>
  <c r="T353" i="1" s="1"/>
  <c r="Q63" i="1"/>
  <c r="Q353" i="1" s="1"/>
  <c r="N63" i="1"/>
  <c r="N353" i="1" s="1"/>
  <c r="T62" i="1"/>
  <c r="T352" i="1" s="1"/>
  <c r="T643" i="1" s="1"/>
  <c r="Q62" i="1"/>
  <c r="Q352" i="1" s="1"/>
  <c r="N62" i="1"/>
  <c r="N352" i="1" s="1"/>
  <c r="T61" i="1"/>
  <c r="T351" i="1" s="1"/>
  <c r="Q61" i="1"/>
  <c r="Q351" i="1" s="1"/>
  <c r="Q642" i="1" s="1"/>
  <c r="N61" i="1"/>
  <c r="N351" i="1" s="1"/>
  <c r="T60" i="1"/>
  <c r="T350" i="1" s="1"/>
  <c r="Q60" i="1"/>
  <c r="Q350" i="1" s="1"/>
  <c r="N60" i="1"/>
  <c r="N350" i="1" s="1"/>
  <c r="N641" i="1" s="1"/>
  <c r="T59" i="1"/>
  <c r="T349" i="1" s="1"/>
  <c r="Q59" i="1"/>
  <c r="Q349" i="1" s="1"/>
  <c r="N59" i="1"/>
  <c r="N349" i="1" s="1"/>
  <c r="T58" i="1"/>
  <c r="T348" i="1" s="1"/>
  <c r="T639" i="1" s="1"/>
  <c r="Q58" i="1"/>
  <c r="Q348" i="1" s="1"/>
  <c r="N58" i="1"/>
  <c r="N348" i="1" s="1"/>
  <c r="T57" i="1"/>
  <c r="T347" i="1" s="1"/>
  <c r="Q57" i="1"/>
  <c r="Q347" i="1" s="1"/>
  <c r="N57" i="1"/>
  <c r="N347" i="1" s="1"/>
  <c r="T56" i="1"/>
  <c r="T346" i="1" s="1"/>
  <c r="T637" i="1" s="1"/>
  <c r="Q56" i="1"/>
  <c r="Q346" i="1" s="1"/>
  <c r="N56" i="1"/>
  <c r="N346" i="1" s="1"/>
  <c r="N637" i="1" s="1"/>
  <c r="T55" i="1"/>
  <c r="T345" i="1" s="1"/>
  <c r="Q55" i="1"/>
  <c r="Q345" i="1" s="1"/>
  <c r="N55" i="1"/>
  <c r="N345" i="1" s="1"/>
  <c r="T54" i="1"/>
  <c r="T344" i="1" s="1"/>
  <c r="Q54" i="1"/>
  <c r="Q344" i="1" s="1"/>
  <c r="N54" i="1"/>
  <c r="N344" i="1" s="1"/>
  <c r="N635" i="1" s="1"/>
  <c r="T53" i="1"/>
  <c r="T343" i="1" s="1"/>
  <c r="Q53" i="1"/>
  <c r="Q343" i="1" s="1"/>
  <c r="Q634" i="1" s="1"/>
  <c r="N53" i="1"/>
  <c r="N343" i="1" s="1"/>
  <c r="T52" i="1"/>
  <c r="T342" i="1" s="1"/>
  <c r="Q52" i="1"/>
  <c r="Q342" i="1" s="1"/>
  <c r="N52" i="1"/>
  <c r="N342" i="1" s="1"/>
  <c r="T51" i="1"/>
  <c r="T341" i="1" s="1"/>
  <c r="Q51" i="1"/>
  <c r="Q341" i="1" s="1"/>
  <c r="Q632" i="1" s="1"/>
  <c r="N51" i="1"/>
  <c r="N341" i="1" s="1"/>
  <c r="T50" i="1"/>
  <c r="T340" i="1" s="1"/>
  <c r="T631" i="1" s="1"/>
  <c r="Q50" i="1"/>
  <c r="Q340" i="1" s="1"/>
  <c r="N50" i="1"/>
  <c r="N340" i="1" s="1"/>
  <c r="T49" i="1"/>
  <c r="T339" i="1" s="1"/>
  <c r="Q49" i="1"/>
  <c r="Q339" i="1" s="1"/>
  <c r="N49" i="1"/>
  <c r="N339" i="1" s="1"/>
  <c r="T48" i="1"/>
  <c r="T338" i="1" s="1"/>
  <c r="T629" i="1" s="1"/>
  <c r="Q48" i="1"/>
  <c r="Q338" i="1" s="1"/>
  <c r="N48" i="1"/>
  <c r="N338" i="1" s="1"/>
  <c r="N629" i="1" s="1"/>
  <c r="T47" i="1"/>
  <c r="T337" i="1" s="1"/>
  <c r="Q47" i="1"/>
  <c r="Q337" i="1" s="1"/>
  <c r="N47" i="1"/>
  <c r="N337" i="1" s="1"/>
  <c r="T46" i="1"/>
  <c r="T336" i="1" s="1"/>
  <c r="Q46" i="1"/>
  <c r="Q336" i="1" s="1"/>
  <c r="N46" i="1"/>
  <c r="N336" i="1" s="1"/>
  <c r="N627" i="1" s="1"/>
  <c r="T45" i="1"/>
  <c r="T335" i="1" s="1"/>
  <c r="Q45" i="1"/>
  <c r="Q335" i="1" s="1"/>
  <c r="Q626" i="1" s="1"/>
  <c r="Q1096" i="1" s="1"/>
  <c r="N45" i="1"/>
  <c r="N335" i="1" s="1"/>
  <c r="T44" i="1"/>
  <c r="T334" i="1" s="1"/>
  <c r="Q44" i="1"/>
  <c r="Q334" i="1" s="1"/>
  <c r="N44" i="1"/>
  <c r="N334" i="1" s="1"/>
  <c r="T43" i="1"/>
  <c r="T333" i="1" s="1"/>
  <c r="Q43" i="1"/>
  <c r="Q333" i="1" s="1"/>
  <c r="Q624" i="1" s="1"/>
  <c r="Q1097" i="1" s="1"/>
  <c r="N43" i="1"/>
  <c r="N333" i="1" s="1"/>
  <c r="T42" i="1"/>
  <c r="T332" i="1" s="1"/>
  <c r="T623" i="1" s="1"/>
  <c r="T1098" i="1" s="1"/>
  <c r="Q42" i="1"/>
  <c r="Q332" i="1" s="1"/>
  <c r="N42" i="1"/>
  <c r="N332" i="1" s="1"/>
  <c r="T41" i="1"/>
  <c r="T331" i="1" s="1"/>
  <c r="Q41" i="1"/>
  <c r="Q331" i="1" s="1"/>
  <c r="N41" i="1"/>
  <c r="N331" i="1" s="1"/>
  <c r="T40" i="1"/>
  <c r="T330" i="1" s="1"/>
  <c r="T621" i="1" s="1"/>
  <c r="T1099" i="1" s="1"/>
  <c r="Q40" i="1"/>
  <c r="Q330" i="1" s="1"/>
  <c r="N40" i="1"/>
  <c r="N330" i="1" s="1"/>
  <c r="N621" i="1" s="1"/>
  <c r="N1099" i="1" s="1"/>
  <c r="T39" i="1"/>
  <c r="T329" i="1" s="1"/>
  <c r="Q39" i="1"/>
  <c r="Q329" i="1" s="1"/>
  <c r="N39" i="1"/>
  <c r="N329" i="1" s="1"/>
  <c r="T38" i="1"/>
  <c r="T328" i="1" s="1"/>
  <c r="Q38" i="1"/>
  <c r="Q328" i="1" s="1"/>
  <c r="N38" i="1"/>
  <c r="N328" i="1" s="1"/>
  <c r="N619" i="1" s="1"/>
  <c r="N1103" i="1" s="1"/>
  <c r="T37" i="1"/>
  <c r="T327" i="1" s="1"/>
  <c r="Q37" i="1"/>
  <c r="Q327" i="1" s="1"/>
  <c r="Q618" i="1" s="1"/>
  <c r="Q1101" i="1" s="1"/>
  <c r="N37" i="1"/>
  <c r="N327" i="1" s="1"/>
  <c r="T36" i="1"/>
  <c r="T326" i="1" s="1"/>
  <c r="T617" i="1" s="1"/>
  <c r="T1102" i="1" s="1"/>
  <c r="Q36" i="1"/>
  <c r="Q326" i="1" s="1"/>
  <c r="Q617" i="1" s="1"/>
  <c r="Q1102" i="1" s="1"/>
  <c r="N36" i="1"/>
  <c r="N326" i="1" s="1"/>
  <c r="N617" i="1" s="1"/>
  <c r="N1102" i="1" s="1"/>
  <c r="Y34" i="1"/>
  <c r="Z34" i="1" s="1"/>
  <c r="T34" i="1"/>
  <c r="U34" i="1" s="1"/>
  <c r="Q34" i="1"/>
  <c r="R34" i="1" s="1"/>
  <c r="N34" i="1"/>
  <c r="O34" i="1" s="1"/>
  <c r="Y33" i="1"/>
  <c r="Z33" i="1" s="1"/>
  <c r="T33" i="1"/>
  <c r="AE33" i="1" s="1"/>
  <c r="Q33" i="1"/>
  <c r="AD33" i="1" s="1"/>
  <c r="N33" i="1"/>
  <c r="O33" i="1" s="1"/>
  <c r="Y32" i="1"/>
  <c r="Z32" i="1" s="1"/>
  <c r="T32" i="1"/>
  <c r="U32" i="1" s="1"/>
  <c r="Q32" i="1"/>
  <c r="R32" i="1" s="1"/>
  <c r="N32" i="1"/>
  <c r="O32" i="1" s="1"/>
  <c r="Y31" i="1"/>
  <c r="Z31" i="1" s="1"/>
  <c r="T31" i="1"/>
  <c r="AE31" i="1" s="1"/>
  <c r="Q31" i="1"/>
  <c r="R31" i="1" s="1"/>
  <c r="O31" i="1"/>
  <c r="N31" i="1"/>
  <c r="AC31" i="1" s="1"/>
  <c r="Y30" i="1"/>
  <c r="Z30" i="1" s="1"/>
  <c r="T30" i="1"/>
  <c r="AE30" i="1" s="1"/>
  <c r="Q30" i="1"/>
  <c r="R30" i="1" s="1"/>
  <c r="N30" i="1"/>
  <c r="O30" i="1" s="1"/>
  <c r="Y29" i="1"/>
  <c r="Z29" i="1" s="1"/>
  <c r="T29" i="1"/>
  <c r="U29" i="1" s="1"/>
  <c r="Q29" i="1"/>
  <c r="AD29" i="1" s="1"/>
  <c r="N29" i="1"/>
  <c r="O29" i="1" s="1"/>
  <c r="Y28" i="1"/>
  <c r="Z28" i="1" s="1"/>
  <c r="T28" i="1"/>
  <c r="U28" i="1" s="1"/>
  <c r="Q28" i="1"/>
  <c r="AD28" i="1" s="1"/>
  <c r="N28" i="1"/>
  <c r="O28" i="1" s="1"/>
  <c r="Y27" i="1"/>
  <c r="Z27" i="1" s="1"/>
  <c r="T27" i="1"/>
  <c r="AE27" i="1" s="1"/>
  <c r="Q27" i="1"/>
  <c r="R27" i="1" s="1"/>
  <c r="N27" i="1"/>
  <c r="AC27" i="1" s="1"/>
  <c r="Y26" i="1"/>
  <c r="Z26" i="1" s="1"/>
  <c r="T26" i="1"/>
  <c r="U26" i="1" s="1"/>
  <c r="Q26" i="1"/>
  <c r="R26" i="1" s="1"/>
  <c r="N26" i="1"/>
  <c r="AC26" i="1" s="1"/>
  <c r="Y25" i="1"/>
  <c r="Z25" i="1" s="1"/>
  <c r="T25" i="1"/>
  <c r="AE25" i="1" s="1"/>
  <c r="R25" i="1"/>
  <c r="Q25" i="1"/>
  <c r="AD25" i="1" s="1"/>
  <c r="N25" i="1"/>
  <c r="AC25" i="1" s="1"/>
  <c r="Y24" i="1"/>
  <c r="Z24" i="1" s="1"/>
  <c r="T24" i="1"/>
  <c r="U24" i="1" s="1"/>
  <c r="Q24" i="1"/>
  <c r="R24" i="1" s="1"/>
  <c r="N24" i="1"/>
  <c r="O24" i="1" s="1"/>
  <c r="R33" i="1" l="1"/>
  <c r="T649" i="1"/>
  <c r="Q652" i="1"/>
  <c r="N655" i="1"/>
  <c r="T657" i="1"/>
  <c r="Q660" i="1"/>
  <c r="N663" i="1"/>
  <c r="T665" i="1"/>
  <c r="Q668" i="1"/>
  <c r="N671" i="1"/>
  <c r="T673" i="1"/>
  <c r="Q676" i="1"/>
  <c r="N679" i="1"/>
  <c r="T681" i="1"/>
  <c r="Q684" i="1"/>
  <c r="N687" i="1"/>
  <c r="T689" i="1"/>
  <c r="Q692" i="1"/>
  <c r="N695" i="1"/>
  <c r="T697" i="1"/>
  <c r="Q700" i="1"/>
  <c r="N703" i="1"/>
  <c r="T705" i="1"/>
  <c r="Q708" i="1"/>
  <c r="N711" i="1"/>
  <c r="T713" i="1"/>
  <c r="Q716" i="1"/>
  <c r="N719" i="1"/>
  <c r="T721" i="1"/>
  <c r="Q724" i="1"/>
  <c r="N727" i="1"/>
  <c r="T729" i="1"/>
  <c r="N735" i="1"/>
  <c r="T737" i="1"/>
  <c r="Q740" i="1"/>
  <c r="T745" i="1"/>
  <c r="Q748" i="1"/>
  <c r="N751" i="1"/>
  <c r="Q756" i="1"/>
  <c r="N759" i="1"/>
  <c r="T761" i="1"/>
  <c r="N767" i="1"/>
  <c r="T769" i="1"/>
  <c r="Q772" i="1"/>
  <c r="T777" i="1"/>
  <c r="Q780" i="1"/>
  <c r="N783" i="1"/>
  <c r="Q788" i="1"/>
  <c r="N791" i="1"/>
  <c r="T793" i="1"/>
  <c r="N799" i="1"/>
  <c r="T801" i="1"/>
  <c r="Q804" i="1"/>
  <c r="T809" i="1"/>
  <c r="Q812" i="1"/>
  <c r="N815" i="1"/>
  <c r="Q820" i="1"/>
  <c r="N823" i="1"/>
  <c r="T825" i="1"/>
  <c r="N831" i="1"/>
  <c r="T833" i="1"/>
  <c r="Q836" i="1"/>
  <c r="T841" i="1"/>
  <c r="Q844" i="1"/>
  <c r="N847" i="1"/>
  <c r="Q852" i="1"/>
  <c r="N855" i="1"/>
  <c r="T857" i="1"/>
  <c r="N863" i="1"/>
  <c r="T865" i="1"/>
  <c r="Q868" i="1"/>
  <c r="T873" i="1"/>
  <c r="Q876" i="1"/>
  <c r="N879" i="1"/>
  <c r="T881" i="1"/>
  <c r="Q884" i="1"/>
  <c r="N887" i="1"/>
  <c r="T889" i="1"/>
  <c r="Q892" i="1"/>
  <c r="N895" i="1"/>
  <c r="T897" i="1"/>
  <c r="Q900" i="1"/>
  <c r="N903" i="1"/>
  <c r="N1094" i="1"/>
  <c r="N877" i="1"/>
  <c r="AD30" i="1"/>
  <c r="U27" i="1"/>
  <c r="AD27" i="1"/>
  <c r="AE24" i="1"/>
  <c r="AD26" i="1"/>
  <c r="O27" i="1"/>
  <c r="R29" i="1"/>
  <c r="U31" i="1"/>
  <c r="AD31" i="1"/>
  <c r="AE32" i="1"/>
  <c r="AD34" i="1"/>
  <c r="T618" i="1"/>
  <c r="T1101" i="1" s="1"/>
  <c r="Q621" i="1"/>
  <c r="Q1099" i="1" s="1"/>
  <c r="N624" i="1"/>
  <c r="N1097" i="1" s="1"/>
  <c r="T626" i="1"/>
  <c r="Q629" i="1"/>
  <c r="N632" i="1"/>
  <c r="T634" i="1"/>
  <c r="Q637" i="1"/>
  <c r="N640" i="1"/>
  <c r="Q641" i="1"/>
  <c r="T642" i="1"/>
  <c r="N644" i="1"/>
  <c r="Q645" i="1"/>
  <c r="T646" i="1"/>
  <c r="Q649" i="1"/>
  <c r="N652" i="1"/>
  <c r="T654" i="1"/>
  <c r="Q657" i="1"/>
  <c r="N660" i="1"/>
  <c r="T662" i="1"/>
  <c r="Q665" i="1"/>
  <c r="N668" i="1"/>
  <c r="T670" i="1"/>
  <c r="Q673" i="1"/>
  <c r="N676" i="1"/>
  <c r="T678" i="1"/>
  <c r="Q681" i="1"/>
  <c r="N684" i="1"/>
  <c r="T686" i="1"/>
  <c r="Q689" i="1"/>
  <c r="N692" i="1"/>
  <c r="T694" i="1"/>
  <c r="Q697" i="1"/>
  <c r="N700" i="1"/>
  <c r="T702" i="1"/>
  <c r="Q705" i="1"/>
  <c r="N708" i="1"/>
  <c r="T710" i="1"/>
  <c r="Q713" i="1"/>
  <c r="N716" i="1"/>
  <c r="T718" i="1"/>
  <c r="Q721" i="1"/>
  <c r="T722" i="1"/>
  <c r="Q723" i="1"/>
  <c r="N724" i="1"/>
  <c r="T724" i="1"/>
  <c r="Q727" i="1"/>
  <c r="N728" i="1"/>
  <c r="Q731" i="1"/>
  <c r="T734" i="1"/>
  <c r="N738" i="1"/>
  <c r="T738" i="1"/>
  <c r="N742" i="1"/>
  <c r="Q745" i="1"/>
  <c r="T748" i="1"/>
  <c r="Q749" i="1"/>
  <c r="T752" i="1"/>
  <c r="N756" i="1"/>
  <c r="Q759" i="1"/>
  <c r="N760" i="1"/>
  <c r="T762" i="1"/>
  <c r="Q763" i="1"/>
  <c r="Q765" i="1"/>
  <c r="T766" i="1"/>
  <c r="N768" i="1"/>
  <c r="N770" i="1"/>
  <c r="T770" i="1"/>
  <c r="Q773" i="1"/>
  <c r="N774" i="1"/>
  <c r="N776" i="1"/>
  <c r="Q777" i="1"/>
  <c r="T778" i="1"/>
  <c r="T780" i="1"/>
  <c r="Q781" i="1"/>
  <c r="N784" i="1"/>
  <c r="T784" i="1"/>
  <c r="T786" i="1"/>
  <c r="N788" i="1"/>
  <c r="Q789" i="1"/>
  <c r="Q791" i="1"/>
  <c r="N792" i="1"/>
  <c r="T794" i="1"/>
  <c r="Q795" i="1"/>
  <c r="Q797" i="1"/>
  <c r="T798" i="1"/>
  <c r="N800" i="1"/>
  <c r="N802" i="1"/>
  <c r="T802" i="1"/>
  <c r="Q805" i="1"/>
  <c r="N806" i="1"/>
  <c r="N808" i="1"/>
  <c r="Q809" i="1"/>
  <c r="AE28" i="1"/>
  <c r="T810" i="1"/>
  <c r="T812" i="1"/>
  <c r="Q813" i="1"/>
  <c r="N816" i="1"/>
  <c r="T816" i="1"/>
  <c r="T818" i="1"/>
  <c r="N820" i="1"/>
  <c r="Q821" i="1"/>
  <c r="Q823" i="1"/>
  <c r="N824" i="1"/>
  <c r="T826" i="1"/>
  <c r="Q827" i="1"/>
  <c r="Q829" i="1"/>
  <c r="T830" i="1"/>
  <c r="N832" i="1"/>
  <c r="N834" i="1"/>
  <c r="T834" i="1"/>
  <c r="Q837" i="1"/>
  <c r="N838" i="1"/>
  <c r="N840" i="1"/>
  <c r="Q841" i="1"/>
  <c r="T842" i="1"/>
  <c r="T844" i="1"/>
  <c r="Q845" i="1"/>
  <c r="N848" i="1"/>
  <c r="T848" i="1"/>
  <c r="T850" i="1"/>
  <c r="N852" i="1"/>
  <c r="Q853" i="1"/>
  <c r="Q855" i="1"/>
  <c r="N856" i="1"/>
  <c r="T858" i="1"/>
  <c r="Q859" i="1"/>
  <c r="Q861" i="1"/>
  <c r="T862" i="1"/>
  <c r="N864" i="1"/>
  <c r="T866" i="1"/>
  <c r="Q869" i="1"/>
  <c r="N870" i="1"/>
  <c r="N872" i="1"/>
  <c r="Q873" i="1"/>
  <c r="T874" i="1"/>
  <c r="Q877" i="1"/>
  <c r="T878" i="1"/>
  <c r="N880" i="1"/>
  <c r="T880" i="1"/>
  <c r="Q881" i="1"/>
  <c r="T882" i="1"/>
  <c r="Q883" i="1"/>
  <c r="N884" i="1"/>
  <c r="Q885" i="1"/>
  <c r="N886" i="1"/>
  <c r="T886" i="1"/>
  <c r="N888" i="1"/>
  <c r="T888" i="1"/>
  <c r="Q889" i="1"/>
  <c r="T890" i="1"/>
  <c r="Q891" i="1"/>
  <c r="N892" i="1"/>
  <c r="Q893" i="1"/>
  <c r="N894" i="1"/>
  <c r="T894" i="1"/>
  <c r="N896" i="1"/>
  <c r="T896" i="1"/>
  <c r="Q897" i="1"/>
  <c r="T898" i="1"/>
  <c r="Q899" i="1"/>
  <c r="N900" i="1"/>
  <c r="Q901" i="1"/>
  <c r="N902" i="1"/>
  <c r="T902" i="1"/>
  <c r="N904" i="1"/>
  <c r="T904" i="1"/>
  <c r="S372" i="3"/>
  <c r="U348" i="3"/>
  <c r="U417" i="3"/>
  <c r="S441" i="3"/>
  <c r="S389" i="3"/>
  <c r="U365" i="3"/>
  <c r="U359" i="3"/>
  <c r="S383" i="3"/>
  <c r="U362" i="3"/>
  <c r="S386" i="3"/>
  <c r="U346" i="3"/>
  <c r="S370" i="3"/>
  <c r="U344" i="3"/>
  <c r="S368" i="3"/>
  <c r="U347" i="3"/>
  <c r="S371" i="3"/>
  <c r="U354" i="3"/>
  <c r="S378" i="3"/>
  <c r="U351" i="3"/>
  <c r="S375" i="3"/>
  <c r="U391" i="3"/>
  <c r="S415" i="3"/>
  <c r="U357" i="3"/>
  <c r="S381" i="3"/>
  <c r="S388" i="3"/>
  <c r="U364" i="3"/>
  <c r="U373" i="3"/>
  <c r="S397" i="3"/>
  <c r="S379" i="3"/>
  <c r="U355" i="3"/>
  <c r="S449" i="3"/>
  <c r="U425" i="3"/>
  <c r="S433" i="3"/>
  <c r="U409" i="3"/>
  <c r="U332" i="3"/>
  <c r="S356" i="3"/>
  <c r="U336" i="3"/>
  <c r="S360" i="3"/>
  <c r="U339" i="3"/>
  <c r="S363" i="3"/>
  <c r="S376" i="3"/>
  <c r="U352" i="3"/>
  <c r="O1094" i="1"/>
  <c r="U1101" i="1"/>
  <c r="O1103" i="1"/>
  <c r="R1097" i="1"/>
  <c r="R1099" i="1"/>
  <c r="U1099" i="1"/>
  <c r="Q619" i="1"/>
  <c r="Q1103" i="1" s="1"/>
  <c r="N622" i="1"/>
  <c r="N1104" i="1" s="1"/>
  <c r="T624" i="1"/>
  <c r="T1097" i="1" s="1"/>
  <c r="Q627" i="1"/>
  <c r="N630" i="1"/>
  <c r="T632" i="1"/>
  <c r="Q635" i="1"/>
  <c r="N638" i="1"/>
  <c r="T640" i="1"/>
  <c r="Q643" i="1"/>
  <c r="N646" i="1"/>
  <c r="U1098" i="1"/>
  <c r="T627" i="1"/>
  <c r="T739" i="1"/>
  <c r="Q750" i="1"/>
  <c r="N761" i="1"/>
  <c r="T771" i="1"/>
  <c r="Q782" i="1"/>
  <c r="N793" i="1"/>
  <c r="T803" i="1"/>
  <c r="Q814" i="1"/>
  <c r="N825" i="1"/>
  <c r="T835" i="1"/>
  <c r="Q846" i="1"/>
  <c r="N857" i="1"/>
  <c r="T867" i="1"/>
  <c r="R1101" i="1"/>
  <c r="O1102" i="1"/>
  <c r="Q622" i="1"/>
  <c r="Q1104" i="1" s="1"/>
  <c r="Q630" i="1"/>
  <c r="T635" i="1"/>
  <c r="R1102" i="1"/>
  <c r="Q625" i="1"/>
  <c r="Q1105" i="1" s="1"/>
  <c r="Q633" i="1"/>
  <c r="R1096" i="1"/>
  <c r="Y11" i="1"/>
  <c r="N625" i="1"/>
  <c r="N1105" i="1" s="1"/>
  <c r="Q638" i="1"/>
  <c r="N620" i="1"/>
  <c r="N1100" i="1" s="1"/>
  <c r="N628" i="1"/>
  <c r="N636" i="1"/>
  <c r="Q620" i="1"/>
  <c r="Q1100" i="1" s="1"/>
  <c r="T625" i="1"/>
  <c r="T1105" i="1" s="1"/>
  <c r="N631" i="1"/>
  <c r="Q636" i="1"/>
  <c r="T641" i="1"/>
  <c r="N647" i="1"/>
  <c r="O1099" i="1"/>
  <c r="O1097" i="1"/>
  <c r="T619" i="1"/>
  <c r="T1103" i="1" s="1"/>
  <c r="N633" i="1"/>
  <c r="N729" i="1"/>
  <c r="T622" i="1"/>
  <c r="T1104" i="1" s="1"/>
  <c r="T630" i="1"/>
  <c r="T638" i="1"/>
  <c r="U1102" i="1"/>
  <c r="N623" i="1"/>
  <c r="N1098" i="1" s="1"/>
  <c r="Q628" i="1"/>
  <c r="Q1106" i="1" s="1"/>
  <c r="T633" i="1"/>
  <c r="N639" i="1"/>
  <c r="Q644" i="1"/>
  <c r="AC34" i="1"/>
  <c r="Q653" i="1"/>
  <c r="R28" i="1"/>
  <c r="Q11" i="1" s="1"/>
  <c r="AC29" i="1"/>
  <c r="AC24" i="1"/>
  <c r="U25" i="1"/>
  <c r="AE34" i="1"/>
  <c r="T648" i="1"/>
  <c r="N654" i="1"/>
  <c r="N662" i="1"/>
  <c r="Q667" i="1"/>
  <c r="T672" i="1"/>
  <c r="N678" i="1"/>
  <c r="Q683" i="1"/>
  <c r="N686" i="1"/>
  <c r="Q691" i="1"/>
  <c r="N694" i="1"/>
  <c r="T696" i="1"/>
  <c r="Q699" i="1"/>
  <c r="N702" i="1"/>
  <c r="T704" i="1"/>
  <c r="Q707" i="1"/>
  <c r="N710" i="1"/>
  <c r="T712" i="1"/>
  <c r="Q715" i="1"/>
  <c r="N718" i="1"/>
  <c r="T720" i="1"/>
  <c r="N726" i="1"/>
  <c r="T728" i="1"/>
  <c r="N734" i="1"/>
  <c r="T736" i="1"/>
  <c r="Q739" i="1"/>
  <c r="T744" i="1"/>
  <c r="Q747" i="1"/>
  <c r="N750" i="1"/>
  <c r="Q755" i="1"/>
  <c r="N758" i="1"/>
  <c r="T760" i="1"/>
  <c r="N766" i="1"/>
  <c r="T768" i="1"/>
  <c r="Q771" i="1"/>
  <c r="T776" i="1"/>
  <c r="Q779" i="1"/>
  <c r="N782" i="1"/>
  <c r="Q787" i="1"/>
  <c r="N790" i="1"/>
  <c r="T792" i="1"/>
  <c r="N798" i="1"/>
  <c r="T800" i="1"/>
  <c r="Q803" i="1"/>
  <c r="T808" i="1"/>
  <c r="Q811" i="1"/>
  <c r="N814" i="1"/>
  <c r="Q819" i="1"/>
  <c r="N822" i="1"/>
  <c r="T824" i="1"/>
  <c r="N830" i="1"/>
  <c r="T832" i="1"/>
  <c r="Q835" i="1"/>
  <c r="T840" i="1"/>
  <c r="Q843" i="1"/>
  <c r="N846" i="1"/>
  <c r="Q851" i="1"/>
  <c r="N854" i="1"/>
  <c r="T856" i="1"/>
  <c r="N862" i="1"/>
  <c r="T864" i="1"/>
  <c r="Q867" i="1"/>
  <c r="T872" i="1"/>
  <c r="Q875" i="1"/>
  <c r="N878" i="1"/>
  <c r="N656" i="1"/>
  <c r="O26" i="1"/>
  <c r="U30" i="1"/>
  <c r="AE26" i="1"/>
  <c r="AC32" i="1"/>
  <c r="U33" i="1"/>
  <c r="Q651" i="1"/>
  <c r="T656" i="1"/>
  <c r="Q659" i="1"/>
  <c r="T664" i="1"/>
  <c r="N670" i="1"/>
  <c r="Q675" i="1"/>
  <c r="T680" i="1"/>
  <c r="T688" i="1"/>
  <c r="AD24" i="1"/>
  <c r="AE29" i="1"/>
  <c r="AD32" i="1"/>
  <c r="T723" i="1"/>
  <c r="Q726" i="1"/>
  <c r="N737" i="1"/>
  <c r="T747" i="1"/>
  <c r="Q758" i="1"/>
  <c r="N769" i="1"/>
  <c r="T779" i="1"/>
  <c r="Q790" i="1"/>
  <c r="N801" i="1"/>
  <c r="T811" i="1"/>
  <c r="Q822" i="1"/>
  <c r="N833" i="1"/>
  <c r="T843" i="1"/>
  <c r="Q854" i="1"/>
  <c r="N865" i="1"/>
  <c r="T875" i="1"/>
  <c r="Q878" i="1"/>
  <c r="N881" i="1"/>
  <c r="T883" i="1"/>
  <c r="Q886" i="1"/>
  <c r="N889" i="1"/>
  <c r="T891" i="1"/>
  <c r="Q894" i="1"/>
  <c r="N897" i="1"/>
  <c r="T899" i="1"/>
  <c r="Q902" i="1"/>
  <c r="T726" i="1"/>
  <c r="Q729" i="1"/>
  <c r="N732" i="1"/>
  <c r="Q737" i="1"/>
  <c r="N740" i="1"/>
  <c r="T742" i="1"/>
  <c r="N748" i="1"/>
  <c r="T750" i="1"/>
  <c r="Q753" i="1"/>
  <c r="T758" i="1"/>
  <c r="Q761" i="1"/>
  <c r="N764" i="1"/>
  <c r="Q769" i="1"/>
  <c r="N772" i="1"/>
  <c r="T774" i="1"/>
  <c r="N780" i="1"/>
  <c r="T782" i="1"/>
  <c r="Q785" i="1"/>
  <c r="T790" i="1"/>
  <c r="Q793" i="1"/>
  <c r="N796" i="1"/>
  <c r="Q801" i="1"/>
  <c r="N804" i="1"/>
  <c r="T806" i="1"/>
  <c r="N812" i="1"/>
  <c r="T814" i="1"/>
  <c r="Q817" i="1"/>
  <c r="T822" i="1"/>
  <c r="Q825" i="1"/>
  <c r="N828" i="1"/>
  <c r="Q833" i="1"/>
  <c r="N836" i="1"/>
  <c r="T838" i="1"/>
  <c r="N844" i="1"/>
  <c r="T846" i="1"/>
  <c r="Q849" i="1"/>
  <c r="T854" i="1"/>
  <c r="Q857" i="1"/>
  <c r="N860" i="1"/>
  <c r="Q865" i="1"/>
  <c r="N868" i="1"/>
  <c r="T870" i="1"/>
  <c r="N876" i="1"/>
  <c r="AC33" i="1"/>
  <c r="Q732" i="1"/>
  <c r="N743" i="1"/>
  <c r="T753" i="1"/>
  <c r="Q764" i="1"/>
  <c r="N775" i="1"/>
  <c r="T785" i="1"/>
  <c r="Q796" i="1"/>
  <c r="N807" i="1"/>
  <c r="T817" i="1"/>
  <c r="Q828" i="1"/>
  <c r="N839" i="1"/>
  <c r="T849" i="1"/>
  <c r="Q860" i="1"/>
  <c r="N871" i="1"/>
  <c r="AC30" i="1"/>
  <c r="O25" i="1"/>
  <c r="N11" i="1" s="1"/>
  <c r="AC28" i="1"/>
  <c r="T620" i="1"/>
  <c r="T1100" i="1" s="1"/>
  <c r="N626" i="1"/>
  <c r="N1096" i="1" s="1"/>
  <c r="Q631" i="1"/>
  <c r="T636" i="1"/>
  <c r="N642" i="1"/>
  <c r="Q647" i="1"/>
  <c r="T652" i="1"/>
  <c r="N658" i="1"/>
  <c r="Q663" i="1"/>
  <c r="T668" i="1"/>
  <c r="N674" i="1"/>
  <c r="Q679" i="1"/>
  <c r="T684" i="1"/>
  <c r="Q687" i="1"/>
  <c r="T692" i="1"/>
  <c r="Q695" i="1"/>
  <c r="N698" i="1"/>
  <c r="T700" i="1"/>
  <c r="Q703" i="1"/>
  <c r="N706" i="1"/>
  <c r="T708" i="1"/>
  <c r="Q711" i="1"/>
  <c r="N714" i="1"/>
  <c r="T716" i="1"/>
  <c r="Q719" i="1"/>
  <c r="N722" i="1"/>
  <c r="N730" i="1"/>
  <c r="T732" i="1"/>
  <c r="Q735" i="1"/>
  <c r="T740" i="1"/>
  <c r="Q743" i="1"/>
  <c r="N746" i="1"/>
  <c r="Q751" i="1"/>
  <c r="N754" i="1"/>
  <c r="T756" i="1"/>
  <c r="N762" i="1"/>
  <c r="T764" i="1"/>
  <c r="Q767" i="1"/>
  <c r="T772" i="1"/>
  <c r="Q775" i="1"/>
  <c r="N778" i="1"/>
  <c r="Q783" i="1"/>
  <c r="N786" i="1"/>
  <c r="T788" i="1"/>
  <c r="N794" i="1"/>
  <c r="T796" i="1"/>
  <c r="Q799" i="1"/>
  <c r="T804" i="1"/>
  <c r="Q807" i="1"/>
  <c r="N810" i="1"/>
  <c r="Q815" i="1"/>
  <c r="N818" i="1"/>
  <c r="T820" i="1"/>
  <c r="N826" i="1"/>
  <c r="T828" i="1"/>
  <c r="Q831" i="1"/>
  <c r="T836" i="1"/>
  <c r="Q839" i="1"/>
  <c r="N842" i="1"/>
  <c r="Q847" i="1"/>
  <c r="N850" i="1"/>
  <c r="T852" i="1"/>
  <c r="N858" i="1"/>
  <c r="T860" i="1"/>
  <c r="Q863" i="1"/>
  <c r="N866" i="1"/>
  <c r="T868" i="1"/>
  <c r="Q871" i="1"/>
  <c r="N874" i="1"/>
  <c r="T876" i="1"/>
  <c r="Q879" i="1"/>
  <c r="N882" i="1"/>
  <c r="T884" i="1"/>
  <c r="Q887" i="1"/>
  <c r="N890" i="1"/>
  <c r="T892" i="1"/>
  <c r="Q895" i="1"/>
  <c r="N898" i="1"/>
  <c r="T900" i="1"/>
  <c r="Q903" i="1"/>
  <c r="N618" i="1"/>
  <c r="N1101" i="1" s="1"/>
  <c r="Q623" i="1"/>
  <c r="Q1098" i="1" s="1"/>
  <c r="T628" i="1"/>
  <c r="N634" i="1"/>
  <c r="Q639" i="1"/>
  <c r="T644" i="1"/>
  <c r="N650" i="1"/>
  <c r="Q655" i="1"/>
  <c r="T660" i="1"/>
  <c r="N666" i="1"/>
  <c r="Q671" i="1"/>
  <c r="T676" i="1"/>
  <c r="N682" i="1"/>
  <c r="N690" i="1"/>
  <c r="Q722" i="1"/>
  <c r="Q730" i="1"/>
  <c r="N741" i="1"/>
  <c r="T751" i="1"/>
  <c r="Q762" i="1"/>
  <c r="N773" i="1"/>
  <c r="T783" i="1"/>
  <c r="Q794" i="1"/>
  <c r="N805" i="1"/>
  <c r="T815" i="1"/>
  <c r="Q826" i="1"/>
  <c r="N837" i="1"/>
  <c r="T847" i="1"/>
  <c r="Q858" i="1"/>
  <c r="N869" i="1"/>
  <c r="T879" i="1"/>
  <c r="Q882" i="1"/>
  <c r="N885" i="1"/>
  <c r="T887" i="1"/>
  <c r="Q890" i="1"/>
  <c r="N893" i="1"/>
  <c r="T895" i="1"/>
  <c r="Q898" i="1"/>
  <c r="N901" i="1"/>
  <c r="T903" i="1"/>
  <c r="T650" i="1"/>
  <c r="T658" i="1"/>
  <c r="Q661" i="1"/>
  <c r="N664" i="1"/>
  <c r="T666" i="1"/>
  <c r="Q669" i="1"/>
  <c r="N672" i="1"/>
  <c r="T674" i="1"/>
  <c r="Q677" i="1"/>
  <c r="N680" i="1"/>
  <c r="T682" i="1"/>
  <c r="Q685" i="1"/>
  <c r="N688" i="1"/>
  <c r="T690" i="1"/>
  <c r="Q693" i="1"/>
  <c r="N696" i="1"/>
  <c r="T698" i="1"/>
  <c r="Q701" i="1"/>
  <c r="N704" i="1"/>
  <c r="T706" i="1"/>
  <c r="Q709" i="1"/>
  <c r="N712" i="1"/>
  <c r="T714" i="1"/>
  <c r="Q717" i="1"/>
  <c r="N720" i="1"/>
  <c r="Q725" i="1"/>
  <c r="T730" i="1"/>
  <c r="Q733" i="1"/>
  <c r="N736" i="1"/>
  <c r="Q741" i="1"/>
  <c r="N744" i="1"/>
  <c r="T746" i="1"/>
  <c r="N752" i="1"/>
  <c r="T754" i="1"/>
  <c r="Q757" i="1"/>
  <c r="N648" i="1"/>
  <c r="Q640" i="1"/>
  <c r="N643" i="1"/>
  <c r="T645" i="1"/>
  <c r="Q648" i="1"/>
  <c r="N651" i="1"/>
  <c r="T653" i="1"/>
  <c r="Q656" i="1"/>
  <c r="N659" i="1"/>
  <c r="T661" i="1"/>
  <c r="Q664" i="1"/>
  <c r="N667" i="1"/>
  <c r="T669" i="1"/>
  <c r="Q672" i="1"/>
  <c r="N675" i="1"/>
  <c r="T677" i="1"/>
  <c r="Q680" i="1"/>
  <c r="N683" i="1"/>
  <c r="T685" i="1"/>
  <c r="Q688" i="1"/>
  <c r="N691" i="1"/>
  <c r="T693" i="1"/>
  <c r="Q696" i="1"/>
  <c r="N699" i="1"/>
  <c r="T701" i="1"/>
  <c r="Q704" i="1"/>
  <c r="N707" i="1"/>
  <c r="T709" i="1"/>
  <c r="Q712" i="1"/>
  <c r="N715" i="1"/>
  <c r="T717" i="1"/>
  <c r="Q720" i="1"/>
  <c r="N723" i="1"/>
  <c r="T733" i="1"/>
  <c r="Q744" i="1"/>
  <c r="N755" i="1"/>
  <c r="T765" i="1"/>
  <c r="Q776" i="1"/>
  <c r="N787" i="1"/>
  <c r="T797" i="1"/>
  <c r="Q808" i="1"/>
  <c r="M1093" i="1"/>
  <c r="N1095" i="1"/>
  <c r="T1095" i="1"/>
  <c r="Q1095" i="1"/>
  <c r="Q1094" i="1"/>
  <c r="T1094" i="1"/>
  <c r="M1092" i="1"/>
  <c r="T1096" i="1"/>
  <c r="T1106" i="1"/>
  <c r="N1106" i="1"/>
  <c r="M1107" i="1"/>
  <c r="U363" i="3" l="1"/>
  <c r="S387" i="3"/>
  <c r="U360" i="3"/>
  <c r="S384" i="3"/>
  <c r="U356" i="3"/>
  <c r="S380" i="3"/>
  <c r="S421" i="3"/>
  <c r="U397" i="3"/>
  <c r="U381" i="3"/>
  <c r="S405" i="3"/>
  <c r="S439" i="3"/>
  <c r="U415" i="3"/>
  <c r="U375" i="3"/>
  <c r="S399" i="3"/>
  <c r="S402" i="3"/>
  <c r="U378" i="3"/>
  <c r="U371" i="3"/>
  <c r="S395" i="3"/>
  <c r="S392" i="3"/>
  <c r="U368" i="3"/>
  <c r="S394" i="3"/>
  <c r="U370" i="3"/>
  <c r="S410" i="3"/>
  <c r="U386" i="3"/>
  <c r="U383" i="3"/>
  <c r="S407" i="3"/>
  <c r="U441" i="3"/>
  <c r="S465" i="3"/>
  <c r="T11" i="1"/>
  <c r="U376" i="3"/>
  <c r="S400" i="3"/>
  <c r="S457" i="3"/>
  <c r="U433" i="3"/>
  <c r="S473" i="3"/>
  <c r="U449" i="3"/>
  <c r="S403" i="3"/>
  <c r="U379" i="3"/>
  <c r="S412" i="3"/>
  <c r="U388" i="3"/>
  <c r="S413" i="3"/>
  <c r="U389" i="3"/>
  <c r="S396" i="3"/>
  <c r="U372" i="3"/>
  <c r="O1101" i="1"/>
  <c r="U1100" i="1"/>
  <c r="M1090" i="1"/>
  <c r="T1092" i="1"/>
  <c r="Q1092" i="1"/>
  <c r="N1092" i="1"/>
  <c r="O1096" i="1"/>
  <c r="R1094" i="1"/>
  <c r="R1105" i="1"/>
  <c r="O1106" i="1"/>
  <c r="R1100" i="1"/>
  <c r="U1094" i="1"/>
  <c r="N1107" i="1"/>
  <c r="T1107" i="1"/>
  <c r="Q1107" i="1"/>
  <c r="M1108" i="1"/>
  <c r="R1095" i="1"/>
  <c r="U1104" i="1"/>
  <c r="O1100" i="1"/>
  <c r="U1095" i="1"/>
  <c r="U1106" i="1"/>
  <c r="O1098" i="1"/>
  <c r="O1105" i="1"/>
  <c r="R1106" i="1"/>
  <c r="U1103" i="1"/>
  <c r="U1097" i="1"/>
  <c r="O1095" i="1"/>
  <c r="T1093" i="1"/>
  <c r="Q1093" i="1"/>
  <c r="M1091" i="1"/>
  <c r="N1093" i="1"/>
  <c r="U1096" i="1"/>
  <c r="U1105" i="1"/>
  <c r="R1104" i="1"/>
  <c r="O1104" i="1"/>
  <c r="R1098" i="1"/>
  <c r="R1103" i="1"/>
  <c r="U396" i="3" l="1"/>
  <c r="S420" i="3"/>
  <c r="S437" i="3"/>
  <c r="U413" i="3"/>
  <c r="U412" i="3"/>
  <c r="S436" i="3"/>
  <c r="S427" i="3"/>
  <c r="U403" i="3"/>
  <c r="S497" i="3"/>
  <c r="U473" i="3"/>
  <c r="S481" i="3"/>
  <c r="U457" i="3"/>
  <c r="S489" i="3"/>
  <c r="U465" i="3"/>
  <c r="U407" i="3"/>
  <c r="S431" i="3"/>
  <c r="U395" i="3"/>
  <c r="S419" i="3"/>
  <c r="U399" i="3"/>
  <c r="S423" i="3"/>
  <c r="U405" i="3"/>
  <c r="S429" i="3"/>
  <c r="U380" i="3"/>
  <c r="S404" i="3"/>
  <c r="U384" i="3"/>
  <c r="S408" i="3"/>
  <c r="U387" i="3"/>
  <c r="S411" i="3"/>
  <c r="S424" i="3"/>
  <c r="U400" i="3"/>
  <c r="U410" i="3"/>
  <c r="S434" i="3"/>
  <c r="U394" i="3"/>
  <c r="S418" i="3"/>
  <c r="U392" i="3"/>
  <c r="S416" i="3"/>
  <c r="U402" i="3"/>
  <c r="S426" i="3"/>
  <c r="U439" i="3"/>
  <c r="S463" i="3"/>
  <c r="U421" i="3"/>
  <c r="S445" i="3"/>
  <c r="U1107" i="1"/>
  <c r="R1092" i="1"/>
  <c r="U1092" i="1"/>
  <c r="U1093" i="1"/>
  <c r="N1090" i="1"/>
  <c r="M1088" i="1"/>
  <c r="T1090" i="1"/>
  <c r="Q1090" i="1"/>
  <c r="O1107" i="1"/>
  <c r="N1091" i="1"/>
  <c r="T1091" i="1"/>
  <c r="Q1091" i="1"/>
  <c r="M1089" i="1"/>
  <c r="T1108" i="1"/>
  <c r="Q1108" i="1"/>
  <c r="M1109" i="1"/>
  <c r="N1108" i="1"/>
  <c r="R1093" i="1"/>
  <c r="O1093" i="1"/>
  <c r="R1107" i="1"/>
  <c r="O1092" i="1"/>
  <c r="U445" i="3" l="1"/>
  <c r="S469" i="3"/>
  <c r="U463" i="3"/>
  <c r="S487" i="3"/>
  <c r="U426" i="3"/>
  <c r="S450" i="3"/>
  <c r="S440" i="3"/>
  <c r="U416" i="3"/>
  <c r="U418" i="3"/>
  <c r="S442" i="3"/>
  <c r="U434" i="3"/>
  <c r="S458" i="3"/>
  <c r="U411" i="3"/>
  <c r="S435" i="3"/>
  <c r="S432" i="3"/>
  <c r="U408" i="3"/>
  <c r="U404" i="3"/>
  <c r="S428" i="3"/>
  <c r="U429" i="3"/>
  <c r="S453" i="3"/>
  <c r="U423" i="3"/>
  <c r="S447" i="3"/>
  <c r="U419" i="3"/>
  <c r="S443" i="3"/>
  <c r="U431" i="3"/>
  <c r="S455" i="3"/>
  <c r="S460" i="3"/>
  <c r="U436" i="3"/>
  <c r="U420" i="3"/>
  <c r="S444" i="3"/>
  <c r="U424" i="3"/>
  <c r="S448" i="3"/>
  <c r="U489" i="3"/>
  <c r="S513" i="3"/>
  <c r="U513" i="3" s="1"/>
  <c r="S505" i="3"/>
  <c r="U505" i="3" s="1"/>
  <c r="U481" i="3"/>
  <c r="S521" i="3"/>
  <c r="U521" i="3" s="1"/>
  <c r="U497" i="3"/>
  <c r="S451" i="3"/>
  <c r="U427" i="3"/>
  <c r="S461" i="3"/>
  <c r="U437" i="3"/>
  <c r="Q1109" i="1"/>
  <c r="M1110" i="1"/>
  <c r="N1109" i="1"/>
  <c r="T1109" i="1"/>
  <c r="R1108" i="1"/>
  <c r="R1090" i="1"/>
  <c r="U1108" i="1"/>
  <c r="U1090" i="1"/>
  <c r="Q1089" i="1"/>
  <c r="T1089" i="1"/>
  <c r="M1087" i="1"/>
  <c r="N1089" i="1"/>
  <c r="T1088" i="1"/>
  <c r="M1086" i="1"/>
  <c r="Q1088" i="1"/>
  <c r="N1088" i="1"/>
  <c r="R1091" i="1"/>
  <c r="O1090" i="1"/>
  <c r="U1091" i="1"/>
  <c r="O1091" i="1"/>
  <c r="O1108" i="1"/>
  <c r="U448" i="3" l="1"/>
  <c r="S472" i="3"/>
  <c r="U444" i="3"/>
  <c r="S468" i="3"/>
  <c r="U455" i="3"/>
  <c r="S479" i="3"/>
  <c r="S467" i="3"/>
  <c r="U443" i="3"/>
  <c r="U447" i="3"/>
  <c r="S471" i="3"/>
  <c r="U453" i="3"/>
  <c r="S477" i="3"/>
  <c r="U428" i="3"/>
  <c r="S452" i="3"/>
  <c r="U435" i="3"/>
  <c r="S459" i="3"/>
  <c r="S482" i="3"/>
  <c r="U458" i="3"/>
  <c r="U442" i="3"/>
  <c r="S466" i="3"/>
  <c r="S474" i="3"/>
  <c r="U450" i="3"/>
  <c r="U487" i="3"/>
  <c r="S511" i="3"/>
  <c r="U511" i="3" s="1"/>
  <c r="U469" i="3"/>
  <c r="S493" i="3"/>
  <c r="S485" i="3"/>
  <c r="U461" i="3"/>
  <c r="S475" i="3"/>
  <c r="U451" i="3"/>
  <c r="S484" i="3"/>
  <c r="U460" i="3"/>
  <c r="S456" i="3"/>
  <c r="U432" i="3"/>
  <c r="U440" i="3"/>
  <c r="S464" i="3"/>
  <c r="U1089" i="1"/>
  <c r="R1089" i="1"/>
  <c r="O1088" i="1"/>
  <c r="R1088" i="1"/>
  <c r="Q1086" i="1"/>
  <c r="M1084" i="1"/>
  <c r="T1086" i="1"/>
  <c r="N1086" i="1"/>
  <c r="U1109" i="1"/>
  <c r="U1088" i="1"/>
  <c r="O1109" i="1"/>
  <c r="O1089" i="1"/>
  <c r="N1110" i="1"/>
  <c r="T1110" i="1"/>
  <c r="Q1110" i="1"/>
  <c r="M1111" i="1"/>
  <c r="M1085" i="1"/>
  <c r="N1087" i="1"/>
  <c r="T1087" i="1"/>
  <c r="Q1087" i="1"/>
  <c r="R1109" i="1"/>
  <c r="U464" i="3" l="1"/>
  <c r="S488" i="3"/>
  <c r="S517" i="3"/>
  <c r="U517" i="3" s="1"/>
  <c r="U493" i="3"/>
  <c r="S490" i="3"/>
  <c r="U466" i="3"/>
  <c r="U459" i="3"/>
  <c r="S483" i="3"/>
  <c r="S476" i="3"/>
  <c r="U452" i="3"/>
  <c r="U477" i="3"/>
  <c r="S501" i="3"/>
  <c r="U501" i="3" s="1"/>
  <c r="U471" i="3"/>
  <c r="S495" i="3"/>
  <c r="U479" i="3"/>
  <c r="S503" i="3"/>
  <c r="U503" i="3" s="1"/>
  <c r="S492" i="3"/>
  <c r="U468" i="3"/>
  <c r="S496" i="3"/>
  <c r="U472" i="3"/>
  <c r="U456" i="3"/>
  <c r="S480" i="3"/>
  <c r="S508" i="3"/>
  <c r="U508" i="3" s="1"/>
  <c r="U484" i="3"/>
  <c r="S499" i="3"/>
  <c r="U475" i="3"/>
  <c r="S509" i="3"/>
  <c r="U509" i="3" s="1"/>
  <c r="U485" i="3"/>
  <c r="S498" i="3"/>
  <c r="U474" i="3"/>
  <c r="S506" i="3"/>
  <c r="U506" i="3" s="1"/>
  <c r="U482" i="3"/>
  <c r="U467" i="3"/>
  <c r="S491" i="3"/>
  <c r="O1110" i="1"/>
  <c r="R1087" i="1"/>
  <c r="U1087" i="1"/>
  <c r="O1087" i="1"/>
  <c r="O1086" i="1"/>
  <c r="T1085" i="1"/>
  <c r="N1085" i="1"/>
  <c r="M1083" i="1"/>
  <c r="Q1085" i="1"/>
  <c r="U1086" i="1"/>
  <c r="Q1111" i="1"/>
  <c r="M1112" i="1"/>
  <c r="N1111" i="1"/>
  <c r="T1111" i="1"/>
  <c r="M1082" i="1"/>
  <c r="Q1084" i="1"/>
  <c r="T1084" i="1"/>
  <c r="N1084" i="1"/>
  <c r="R1110" i="1"/>
  <c r="R1086" i="1"/>
  <c r="U1110" i="1"/>
  <c r="U491" i="3" l="1"/>
  <c r="S515" i="3"/>
  <c r="U515" i="3" s="1"/>
  <c r="U480" i="3"/>
  <c r="S504" i="3"/>
  <c r="U504" i="3" s="1"/>
  <c r="S519" i="3"/>
  <c r="U519" i="3" s="1"/>
  <c r="U495" i="3"/>
  <c r="U483" i="3"/>
  <c r="S507" i="3"/>
  <c r="U507" i="3" s="1"/>
  <c r="U488" i="3"/>
  <c r="S512" i="3"/>
  <c r="U512" i="3" s="1"/>
  <c r="U498" i="3"/>
  <c r="S522" i="3"/>
  <c r="U522" i="3" s="1"/>
  <c r="S523" i="3"/>
  <c r="U523" i="3" s="1"/>
  <c r="U499" i="3"/>
  <c r="U496" i="3"/>
  <c r="S520" i="3"/>
  <c r="U520" i="3" s="1"/>
  <c r="U492" i="3"/>
  <c r="S516" i="3"/>
  <c r="U516" i="3" s="1"/>
  <c r="S500" i="3"/>
  <c r="U476" i="3"/>
  <c r="S514" i="3"/>
  <c r="U514" i="3" s="1"/>
  <c r="U490" i="3"/>
  <c r="R1084" i="1"/>
  <c r="N1082" i="1"/>
  <c r="Q1082" i="1"/>
  <c r="M1080" i="1"/>
  <c r="T1082" i="1"/>
  <c r="R1085" i="1"/>
  <c r="U1111" i="1"/>
  <c r="N1083" i="1"/>
  <c r="M1081" i="1"/>
  <c r="T1083" i="1"/>
  <c r="Q1083" i="1"/>
  <c r="O1111" i="1"/>
  <c r="O1085" i="1"/>
  <c r="M1113" i="1"/>
  <c r="N1112" i="1"/>
  <c r="T1112" i="1"/>
  <c r="Q1112" i="1"/>
  <c r="U1085" i="1"/>
  <c r="R1111" i="1"/>
  <c r="O1084" i="1"/>
  <c r="U1084" i="1"/>
  <c r="U500" i="3" l="1"/>
  <c r="S524" i="3"/>
  <c r="U524" i="3" s="1"/>
  <c r="R1112" i="1"/>
  <c r="R1083" i="1"/>
  <c r="U1112" i="1"/>
  <c r="U1083" i="1"/>
  <c r="U1082" i="1"/>
  <c r="O1112" i="1"/>
  <c r="Q1081" i="1"/>
  <c r="N1081" i="1"/>
  <c r="M1079" i="1"/>
  <c r="T1081" i="1"/>
  <c r="T1080" i="1"/>
  <c r="N1080" i="1"/>
  <c r="Q1080" i="1"/>
  <c r="M1078" i="1"/>
  <c r="T1113" i="1"/>
  <c r="Q1113" i="1"/>
  <c r="M1114" i="1"/>
  <c r="N1113" i="1"/>
  <c r="O1083" i="1"/>
  <c r="R1082" i="1"/>
  <c r="O1082" i="1"/>
  <c r="U1113" i="1" l="1"/>
  <c r="R1081" i="1"/>
  <c r="Q1078" i="1"/>
  <c r="N1078" i="1"/>
  <c r="M1076" i="1"/>
  <c r="T1078" i="1"/>
  <c r="R1080" i="1"/>
  <c r="O1080" i="1"/>
  <c r="U1080" i="1"/>
  <c r="O1113" i="1"/>
  <c r="U1081" i="1"/>
  <c r="Q1114" i="1"/>
  <c r="M1115" i="1"/>
  <c r="N1114" i="1"/>
  <c r="T1114" i="1"/>
  <c r="M1077" i="1"/>
  <c r="N1079" i="1"/>
  <c r="T1079" i="1"/>
  <c r="Q1079" i="1"/>
  <c r="R1113" i="1"/>
  <c r="O1081" i="1"/>
  <c r="O1114" i="1" l="1"/>
  <c r="M1074" i="1"/>
  <c r="Q1076" i="1"/>
  <c r="N1076" i="1"/>
  <c r="T1076" i="1"/>
  <c r="N1115" i="1"/>
  <c r="T1115" i="1"/>
  <c r="Q1115" i="1"/>
  <c r="M1116" i="1"/>
  <c r="O1078" i="1"/>
  <c r="R1114" i="1"/>
  <c r="R1078" i="1"/>
  <c r="R1079" i="1"/>
  <c r="U1079" i="1"/>
  <c r="O1079" i="1"/>
  <c r="T1077" i="1"/>
  <c r="N1077" i="1"/>
  <c r="Q1077" i="1"/>
  <c r="M1075" i="1"/>
  <c r="U1114" i="1"/>
  <c r="U1078" i="1"/>
  <c r="U1077" i="1" l="1"/>
  <c r="U1115" i="1"/>
  <c r="O1115" i="1"/>
  <c r="U1076" i="1"/>
  <c r="O1076" i="1"/>
  <c r="R1076" i="1"/>
  <c r="N1075" i="1"/>
  <c r="T1075" i="1"/>
  <c r="Q1075" i="1"/>
  <c r="M1073" i="1"/>
  <c r="N1074" i="1"/>
  <c r="Q1074" i="1"/>
  <c r="M1072" i="1"/>
  <c r="T1074" i="1"/>
  <c r="R1077" i="1"/>
  <c r="T1116" i="1"/>
  <c r="Q1116" i="1"/>
  <c r="M1117" i="1"/>
  <c r="N1116" i="1"/>
  <c r="O1077" i="1"/>
  <c r="R1115" i="1"/>
  <c r="O1075" i="1" l="1"/>
  <c r="T1072" i="1"/>
  <c r="Q1072" i="1"/>
  <c r="M1070" i="1"/>
  <c r="N1072" i="1"/>
  <c r="O1116" i="1"/>
  <c r="R1074" i="1"/>
  <c r="Q1117" i="1"/>
  <c r="M1118" i="1"/>
  <c r="N1117" i="1"/>
  <c r="T1117" i="1"/>
  <c r="O1074" i="1"/>
  <c r="R1116" i="1"/>
  <c r="Q1073" i="1"/>
  <c r="N1073" i="1"/>
  <c r="M1071" i="1"/>
  <c r="T1073" i="1"/>
  <c r="U1074" i="1"/>
  <c r="U1116" i="1"/>
  <c r="R1075" i="1"/>
  <c r="U1075" i="1"/>
  <c r="O1072" i="1" l="1"/>
  <c r="U1073" i="1"/>
  <c r="O1117" i="1"/>
  <c r="Q1070" i="1"/>
  <c r="M1068" i="1"/>
  <c r="N1070" i="1"/>
  <c r="T1070" i="1"/>
  <c r="O1073" i="1"/>
  <c r="R1072" i="1"/>
  <c r="M1069" i="1"/>
  <c r="N1071" i="1"/>
  <c r="Q1071" i="1"/>
  <c r="T1071" i="1"/>
  <c r="R1117" i="1"/>
  <c r="U1072" i="1"/>
  <c r="R1073" i="1"/>
  <c r="U1117" i="1"/>
  <c r="N1118" i="1"/>
  <c r="T1118" i="1"/>
  <c r="Q1118" i="1"/>
  <c r="M1119" i="1"/>
  <c r="R1070" i="1" l="1"/>
  <c r="U1118" i="1"/>
  <c r="R1118" i="1"/>
  <c r="O1118" i="1"/>
  <c r="T1069" i="1"/>
  <c r="Q1069" i="1"/>
  <c r="N1069" i="1"/>
  <c r="M1067" i="1"/>
  <c r="U1071" i="1"/>
  <c r="U1070" i="1"/>
  <c r="R1071" i="1"/>
  <c r="O1070" i="1"/>
  <c r="Q1119" i="1"/>
  <c r="M1120" i="1"/>
  <c r="N1119" i="1"/>
  <c r="T1119" i="1"/>
  <c r="O1071" i="1"/>
  <c r="M1066" i="1"/>
  <c r="T1068" i="1"/>
  <c r="Q1068" i="1"/>
  <c r="N1068" i="1"/>
  <c r="R1119" i="1" l="1"/>
  <c r="N1066" i="1"/>
  <c r="Q1066" i="1"/>
  <c r="M1064" i="1"/>
  <c r="T1066" i="1"/>
  <c r="T1067" i="1"/>
  <c r="Q1067" i="1"/>
  <c r="M1065" i="1"/>
  <c r="N1067" i="1"/>
  <c r="O1069" i="1"/>
  <c r="U1119" i="1"/>
  <c r="R1069" i="1"/>
  <c r="U1068" i="1"/>
  <c r="O1119" i="1"/>
  <c r="U1069" i="1"/>
  <c r="R1068" i="1"/>
  <c r="O1068" i="1"/>
  <c r="M1121" i="1"/>
  <c r="N1120" i="1"/>
  <c r="T1120" i="1"/>
  <c r="Q1120" i="1"/>
  <c r="R1067" i="1" l="1"/>
  <c r="O1120" i="1"/>
  <c r="U1066" i="1"/>
  <c r="T1064" i="1"/>
  <c r="Q1064" i="1"/>
  <c r="M1062" i="1"/>
  <c r="N1064" i="1"/>
  <c r="R1066" i="1"/>
  <c r="U1120" i="1"/>
  <c r="T1121" i="1"/>
  <c r="Q1121" i="1"/>
  <c r="M1122" i="1"/>
  <c r="N1121" i="1"/>
  <c r="O1066" i="1"/>
  <c r="O1067" i="1"/>
  <c r="U1067" i="1"/>
  <c r="R1120" i="1"/>
  <c r="Q1065" i="1"/>
  <c r="T1065" i="1"/>
  <c r="N1065" i="1"/>
  <c r="M1063" i="1"/>
  <c r="U1064" i="1" l="1"/>
  <c r="R1065" i="1"/>
  <c r="O1121" i="1"/>
  <c r="O1065" i="1"/>
  <c r="Q1122" i="1"/>
  <c r="M1123" i="1"/>
  <c r="N1122" i="1"/>
  <c r="T1122" i="1"/>
  <c r="O1064" i="1"/>
  <c r="R1121" i="1"/>
  <c r="Q1062" i="1"/>
  <c r="T1062" i="1"/>
  <c r="M1060" i="1"/>
  <c r="N1062" i="1"/>
  <c r="U1065" i="1"/>
  <c r="M1061" i="1"/>
  <c r="N1063" i="1"/>
  <c r="T1063" i="1"/>
  <c r="Q1063" i="1"/>
  <c r="U1121" i="1"/>
  <c r="R1064" i="1"/>
  <c r="O1062" i="1" l="1"/>
  <c r="U1122" i="1"/>
  <c r="O1122" i="1"/>
  <c r="U1063" i="1"/>
  <c r="U1062" i="1"/>
  <c r="N1123" i="1"/>
  <c r="T1123" i="1"/>
  <c r="Q1123" i="1"/>
  <c r="M1124" i="1"/>
  <c r="O1063" i="1"/>
  <c r="R1062" i="1"/>
  <c r="R1122" i="1"/>
  <c r="R1063" i="1"/>
  <c r="M1058" i="1"/>
  <c r="T1060" i="1"/>
  <c r="Q1060" i="1"/>
  <c r="N1060" i="1"/>
  <c r="T1061" i="1"/>
  <c r="N1061" i="1"/>
  <c r="Q1061" i="1"/>
  <c r="M1059" i="1"/>
  <c r="R1123" i="1" l="1"/>
  <c r="U1123" i="1"/>
  <c r="O1060" i="1"/>
  <c r="R1061" i="1"/>
  <c r="R1060" i="1"/>
  <c r="U1060" i="1"/>
  <c r="U1061" i="1"/>
  <c r="N1058" i="1"/>
  <c r="M1056" i="1"/>
  <c r="T1058" i="1"/>
  <c r="Q1058" i="1"/>
  <c r="O1061" i="1"/>
  <c r="O1123" i="1"/>
  <c r="T1059" i="1"/>
  <c r="N1059" i="1"/>
  <c r="Q1059" i="1"/>
  <c r="M1057" i="1"/>
  <c r="T1124" i="1"/>
  <c r="Q1124" i="1"/>
  <c r="M1125" i="1"/>
  <c r="N1124" i="1"/>
  <c r="Q1125" i="1" l="1"/>
  <c r="M1126" i="1"/>
  <c r="N1125" i="1"/>
  <c r="T1125" i="1"/>
  <c r="R1124" i="1"/>
  <c r="Q1057" i="1"/>
  <c r="N1057" i="1"/>
  <c r="T1057" i="1"/>
  <c r="M1055" i="1"/>
  <c r="R1058" i="1"/>
  <c r="U1058" i="1"/>
  <c r="R1059" i="1"/>
  <c r="O1059" i="1"/>
  <c r="T1056" i="1"/>
  <c r="M1054" i="1"/>
  <c r="Q1056" i="1"/>
  <c r="N1056" i="1"/>
  <c r="U1059" i="1"/>
  <c r="O1058" i="1"/>
  <c r="U1124" i="1"/>
  <c r="O1124" i="1"/>
  <c r="O1057" i="1" l="1"/>
  <c r="R1056" i="1"/>
  <c r="O1056" i="1"/>
  <c r="Q1054" i="1"/>
  <c r="M1052" i="1"/>
  <c r="T1054" i="1"/>
  <c r="N1054" i="1"/>
  <c r="U1125" i="1"/>
  <c r="U1056" i="1"/>
  <c r="O1125" i="1"/>
  <c r="R1057" i="1"/>
  <c r="M1053" i="1"/>
  <c r="N1055" i="1"/>
  <c r="T1055" i="1"/>
  <c r="Q1055" i="1"/>
  <c r="N1126" i="1"/>
  <c r="T1126" i="1"/>
  <c r="Q1126" i="1"/>
  <c r="M1127" i="1"/>
  <c r="U1057" i="1"/>
  <c r="R1125" i="1"/>
  <c r="R1055" i="1" l="1"/>
  <c r="M1050" i="1"/>
  <c r="Q1052" i="1"/>
  <c r="N1052" i="1"/>
  <c r="T1052" i="1"/>
  <c r="O1055" i="1"/>
  <c r="R1054" i="1"/>
  <c r="T1053" i="1"/>
  <c r="N1053" i="1"/>
  <c r="M1051" i="1"/>
  <c r="Q1053" i="1"/>
  <c r="U1055" i="1"/>
  <c r="Q1127" i="1"/>
  <c r="M1128" i="1"/>
  <c r="N1127" i="1"/>
  <c r="T1127" i="1"/>
  <c r="R1126" i="1"/>
  <c r="U1126" i="1"/>
  <c r="O1054" i="1"/>
  <c r="O1126" i="1"/>
  <c r="U1054" i="1"/>
  <c r="U1052" i="1" l="1"/>
  <c r="U1127" i="1"/>
  <c r="N1051" i="1"/>
  <c r="M1049" i="1"/>
  <c r="T1051" i="1"/>
  <c r="Q1051" i="1"/>
  <c r="O1052" i="1"/>
  <c r="R1052" i="1"/>
  <c r="O1127" i="1"/>
  <c r="M1129" i="1"/>
  <c r="N1128" i="1"/>
  <c r="T1128" i="1"/>
  <c r="Q1128" i="1"/>
  <c r="U1053" i="1"/>
  <c r="N1050" i="1"/>
  <c r="M1048" i="1"/>
  <c r="T1050" i="1"/>
  <c r="Q1050" i="1"/>
  <c r="R1127" i="1"/>
  <c r="R1053" i="1"/>
  <c r="O1053" i="1"/>
  <c r="O1050" i="1" l="1"/>
  <c r="Q1049" i="1"/>
  <c r="N1049" i="1"/>
  <c r="M1047" i="1"/>
  <c r="T1049" i="1"/>
  <c r="O1051" i="1"/>
  <c r="R1128" i="1"/>
  <c r="R1050" i="1"/>
  <c r="U1128" i="1"/>
  <c r="O1128" i="1"/>
  <c r="R1051" i="1"/>
  <c r="U1050" i="1"/>
  <c r="T1048" i="1"/>
  <c r="N1048" i="1"/>
  <c r="M1046" i="1"/>
  <c r="Q1048" i="1"/>
  <c r="T1129" i="1"/>
  <c r="Q1129" i="1"/>
  <c r="M1130" i="1"/>
  <c r="N1129" i="1"/>
  <c r="U1051" i="1"/>
  <c r="O1048" i="1" l="1"/>
  <c r="U1049" i="1"/>
  <c r="Q1130" i="1"/>
  <c r="M1131" i="1"/>
  <c r="N1130" i="1"/>
  <c r="T1130" i="1"/>
  <c r="M1045" i="1"/>
  <c r="N1047" i="1"/>
  <c r="T1047" i="1"/>
  <c r="Q1047" i="1"/>
  <c r="R1129" i="1"/>
  <c r="O1049" i="1"/>
  <c r="U1129" i="1"/>
  <c r="R1049" i="1"/>
  <c r="U1048" i="1"/>
  <c r="R1048" i="1"/>
  <c r="O1129" i="1"/>
  <c r="Q1046" i="1"/>
  <c r="N1046" i="1"/>
  <c r="M1044" i="1"/>
  <c r="T1046" i="1"/>
  <c r="O1130" i="1" l="1"/>
  <c r="O1046" i="1"/>
  <c r="R1130" i="1"/>
  <c r="R1047" i="1"/>
  <c r="N1131" i="1"/>
  <c r="T1131" i="1"/>
  <c r="Q1131" i="1"/>
  <c r="M1132" i="1"/>
  <c r="U1047" i="1"/>
  <c r="M1042" i="1"/>
  <c r="Q1044" i="1"/>
  <c r="N1044" i="1"/>
  <c r="T1044" i="1"/>
  <c r="O1047" i="1"/>
  <c r="T1045" i="1"/>
  <c r="M1043" i="1"/>
  <c r="Q1045" i="1"/>
  <c r="N1045" i="1"/>
  <c r="R1046" i="1"/>
  <c r="U1046" i="1"/>
  <c r="U1130" i="1"/>
  <c r="R1045" i="1" l="1"/>
  <c r="N1042" i="1"/>
  <c r="Q1042" i="1"/>
  <c r="M1040" i="1"/>
  <c r="T1042" i="1"/>
  <c r="U1045" i="1"/>
  <c r="T1132" i="1"/>
  <c r="Q1132" i="1"/>
  <c r="M1133" i="1"/>
  <c r="N1132" i="1"/>
  <c r="U1044" i="1"/>
  <c r="R1131" i="1"/>
  <c r="T1043" i="1"/>
  <c r="N1043" i="1"/>
  <c r="Q1043" i="1"/>
  <c r="M1041" i="1"/>
  <c r="O1044" i="1"/>
  <c r="U1131" i="1"/>
  <c r="O1045" i="1"/>
  <c r="R1044" i="1"/>
  <c r="O1131" i="1"/>
  <c r="Q1041" i="1" l="1"/>
  <c r="T1041" i="1"/>
  <c r="N1041" i="1"/>
  <c r="M1039" i="1"/>
  <c r="U1042" i="1"/>
  <c r="R1043" i="1"/>
  <c r="O1132" i="1"/>
  <c r="T1040" i="1"/>
  <c r="M1038" i="1"/>
  <c r="Q1040" i="1"/>
  <c r="N1040" i="1"/>
  <c r="Q1133" i="1"/>
  <c r="M1134" i="1"/>
  <c r="N1133" i="1"/>
  <c r="T1133" i="1"/>
  <c r="R1042" i="1"/>
  <c r="U1043" i="1"/>
  <c r="R1132" i="1"/>
  <c r="O1042" i="1"/>
  <c r="U1132" i="1"/>
  <c r="O1043" i="1"/>
  <c r="R1133" i="1" l="1"/>
  <c r="O1040" i="1"/>
  <c r="R1040" i="1"/>
  <c r="M1036" i="1"/>
  <c r="T1038" i="1"/>
  <c r="Q1038" i="1"/>
  <c r="N1038" i="1"/>
  <c r="U1040" i="1"/>
  <c r="M1037" i="1"/>
  <c r="T1039" i="1"/>
  <c r="N1039" i="1"/>
  <c r="Q1039" i="1"/>
  <c r="U1133" i="1"/>
  <c r="O1041" i="1"/>
  <c r="O1133" i="1"/>
  <c r="U1041" i="1"/>
  <c r="N1134" i="1"/>
  <c r="T1134" i="1"/>
  <c r="Q1134" i="1"/>
  <c r="M1135" i="1"/>
  <c r="R1041" i="1"/>
  <c r="U1038" i="1" l="1"/>
  <c r="Q1135" i="1"/>
  <c r="M1136" i="1"/>
  <c r="N1135" i="1"/>
  <c r="T1135" i="1"/>
  <c r="U1134" i="1"/>
  <c r="O1039" i="1"/>
  <c r="O1134" i="1"/>
  <c r="R1134" i="1"/>
  <c r="N1037" i="1"/>
  <c r="T1037" i="1"/>
  <c r="M1035" i="1"/>
  <c r="Q1037" i="1"/>
  <c r="U1039" i="1"/>
  <c r="O1038" i="1"/>
  <c r="Q1036" i="1"/>
  <c r="M1034" i="1"/>
  <c r="T1036" i="1"/>
  <c r="N1036" i="1"/>
  <c r="R1039" i="1"/>
  <c r="R1038" i="1"/>
  <c r="U1135" i="1" l="1"/>
  <c r="O1135" i="1"/>
  <c r="O1036" i="1"/>
  <c r="M1137" i="1"/>
  <c r="N1136" i="1"/>
  <c r="T1136" i="1"/>
  <c r="Q1136" i="1"/>
  <c r="U1036" i="1"/>
  <c r="R1135" i="1"/>
  <c r="R1037" i="1"/>
  <c r="M1032" i="1"/>
  <c r="N1034" i="1"/>
  <c r="Q1034" i="1"/>
  <c r="T1034" i="1"/>
  <c r="T1035" i="1"/>
  <c r="N1035" i="1"/>
  <c r="M1033" i="1"/>
  <c r="Q1035" i="1"/>
  <c r="R1036" i="1"/>
  <c r="U1037" i="1"/>
  <c r="O1037" i="1"/>
  <c r="O1035" i="1" l="1"/>
  <c r="T1137" i="1"/>
  <c r="Q1137" i="1"/>
  <c r="M1138" i="1"/>
  <c r="N1137" i="1"/>
  <c r="U1034" i="1"/>
  <c r="U1035" i="1"/>
  <c r="R1034" i="1"/>
  <c r="O1034" i="1"/>
  <c r="T1032" i="1"/>
  <c r="M1030" i="1"/>
  <c r="Q1032" i="1"/>
  <c r="N1032" i="1"/>
  <c r="R1136" i="1"/>
  <c r="R1035" i="1"/>
  <c r="U1136" i="1"/>
  <c r="Q1033" i="1"/>
  <c r="N1033" i="1"/>
  <c r="M1031" i="1"/>
  <c r="T1033" i="1"/>
  <c r="O1136" i="1"/>
  <c r="M1029" i="1" l="1"/>
  <c r="N1031" i="1"/>
  <c r="T1031" i="1"/>
  <c r="Q1031" i="1"/>
  <c r="O1137" i="1"/>
  <c r="O1033" i="1"/>
  <c r="N1138" i="1"/>
  <c r="T1138" i="1"/>
  <c r="Q1138" i="1"/>
  <c r="M1139" i="1"/>
  <c r="R1137" i="1"/>
  <c r="U1033" i="1"/>
  <c r="R1032" i="1"/>
  <c r="U1137" i="1"/>
  <c r="R1033" i="1"/>
  <c r="M1028" i="1"/>
  <c r="Q1030" i="1"/>
  <c r="N1030" i="1"/>
  <c r="T1030" i="1"/>
  <c r="O1032" i="1"/>
  <c r="U1032" i="1"/>
  <c r="U1030" i="1" l="1"/>
  <c r="T1139" i="1"/>
  <c r="Q1139" i="1"/>
  <c r="N1139" i="1"/>
  <c r="M1140" i="1"/>
  <c r="R1031" i="1"/>
  <c r="O1030" i="1"/>
  <c r="R1138" i="1"/>
  <c r="U1031" i="1"/>
  <c r="U1138" i="1"/>
  <c r="O1031" i="1"/>
  <c r="R1030" i="1"/>
  <c r="Q1028" i="1"/>
  <c r="M1026" i="1"/>
  <c r="N1028" i="1"/>
  <c r="T1028" i="1"/>
  <c r="O1138" i="1"/>
  <c r="N1029" i="1"/>
  <c r="T1029" i="1"/>
  <c r="Q1029" i="1"/>
  <c r="M1027" i="1"/>
  <c r="R1028" i="1" l="1"/>
  <c r="O1139" i="1"/>
  <c r="U1029" i="1"/>
  <c r="R1139" i="1"/>
  <c r="U1139" i="1"/>
  <c r="M1141" i="1"/>
  <c r="T1140" i="1"/>
  <c r="Q1140" i="1"/>
  <c r="N1140" i="1"/>
  <c r="U1028" i="1"/>
  <c r="O1029" i="1"/>
  <c r="O1028" i="1"/>
  <c r="R1029" i="1"/>
  <c r="T1027" i="1"/>
  <c r="N1027" i="1"/>
  <c r="Q1027" i="1"/>
  <c r="M1025" i="1"/>
  <c r="N1026" i="1"/>
  <c r="Q1026" i="1"/>
  <c r="M1024" i="1"/>
  <c r="T1026" i="1"/>
  <c r="O1140" i="1" l="1"/>
  <c r="U1140" i="1"/>
  <c r="Q1025" i="1"/>
  <c r="N1025" i="1"/>
  <c r="T1025" i="1"/>
  <c r="M1023" i="1"/>
  <c r="Q1141" i="1"/>
  <c r="M1142" i="1"/>
  <c r="N1141" i="1"/>
  <c r="T1141" i="1"/>
  <c r="T1024" i="1"/>
  <c r="Q1024" i="1"/>
  <c r="N1024" i="1"/>
  <c r="M1022" i="1"/>
  <c r="R1027" i="1"/>
  <c r="O1026" i="1"/>
  <c r="O1027" i="1"/>
  <c r="R1026" i="1"/>
  <c r="U1027" i="1"/>
  <c r="R1140" i="1"/>
  <c r="U1026" i="1"/>
  <c r="U1025" i="1" l="1"/>
  <c r="R1024" i="1"/>
  <c r="O1024" i="1"/>
  <c r="U1141" i="1"/>
  <c r="O1141" i="1"/>
  <c r="R1025" i="1"/>
  <c r="N1142" i="1"/>
  <c r="Q1142" i="1"/>
  <c r="M1143" i="1"/>
  <c r="T1142" i="1"/>
  <c r="O1025" i="1"/>
  <c r="R1141" i="1"/>
  <c r="U1024" i="1"/>
  <c r="N1022" i="1"/>
  <c r="M1020" i="1"/>
  <c r="T1022" i="1"/>
  <c r="Q1022" i="1"/>
  <c r="M1021" i="1"/>
  <c r="T1023" i="1"/>
  <c r="Q1023" i="1"/>
  <c r="N1023" i="1"/>
  <c r="R1142" i="1" l="1"/>
  <c r="O1142" i="1"/>
  <c r="Q1021" i="1"/>
  <c r="N1021" i="1"/>
  <c r="M1019" i="1"/>
  <c r="T1021" i="1"/>
  <c r="U1022" i="1"/>
  <c r="R1022" i="1"/>
  <c r="T1020" i="1"/>
  <c r="N1020" i="1"/>
  <c r="M1018" i="1"/>
  <c r="Q1020" i="1"/>
  <c r="R1023" i="1"/>
  <c r="O1022" i="1"/>
  <c r="U1142" i="1"/>
  <c r="U1023" i="1"/>
  <c r="O1023" i="1"/>
  <c r="M1144" i="1"/>
  <c r="Q1143" i="1"/>
  <c r="N1143" i="1"/>
  <c r="T1143" i="1"/>
  <c r="U1021" i="1" l="1"/>
  <c r="R1143" i="1"/>
  <c r="T1144" i="1"/>
  <c r="M1145" i="1"/>
  <c r="Q1144" i="1"/>
  <c r="N1144" i="1"/>
  <c r="O1020" i="1"/>
  <c r="R1021" i="1"/>
  <c r="U1020" i="1"/>
  <c r="O1021" i="1"/>
  <c r="M1017" i="1"/>
  <c r="Q1019" i="1"/>
  <c r="T1019" i="1"/>
  <c r="N1019" i="1"/>
  <c r="O1143" i="1"/>
  <c r="N1018" i="1"/>
  <c r="T1018" i="1"/>
  <c r="M1016" i="1"/>
  <c r="Q1018" i="1"/>
  <c r="U1143" i="1"/>
  <c r="R1020" i="1"/>
  <c r="R1144" i="1" l="1"/>
  <c r="Q1145" i="1"/>
  <c r="T1145" i="1"/>
  <c r="N1145" i="1"/>
  <c r="M1146" i="1"/>
  <c r="U1144" i="1"/>
  <c r="U1019" i="1"/>
  <c r="R1019" i="1"/>
  <c r="R1018" i="1"/>
  <c r="T1016" i="1"/>
  <c r="Q1016" i="1"/>
  <c r="N1016" i="1"/>
  <c r="M1014" i="1"/>
  <c r="Q1017" i="1"/>
  <c r="M1015" i="1"/>
  <c r="N1017" i="1"/>
  <c r="T1017" i="1"/>
  <c r="O1019" i="1"/>
  <c r="U1018" i="1"/>
  <c r="O1018" i="1"/>
  <c r="O1144" i="1"/>
  <c r="U1017" i="1" l="1"/>
  <c r="M1013" i="1"/>
  <c r="T1015" i="1"/>
  <c r="Q1015" i="1"/>
  <c r="N1015" i="1"/>
  <c r="N1146" i="1"/>
  <c r="M1147" i="1"/>
  <c r="T1146" i="1"/>
  <c r="Q1146" i="1"/>
  <c r="R1017" i="1"/>
  <c r="O1145" i="1"/>
  <c r="N1014" i="1"/>
  <c r="M1012" i="1"/>
  <c r="T1014" i="1"/>
  <c r="Q1014" i="1"/>
  <c r="U1145" i="1"/>
  <c r="O1017" i="1"/>
  <c r="O1016" i="1"/>
  <c r="R1145" i="1"/>
  <c r="R1016" i="1"/>
  <c r="U1016" i="1"/>
  <c r="O1146" i="1" l="1"/>
  <c r="R1015" i="1"/>
  <c r="U1015" i="1"/>
  <c r="O1014" i="1"/>
  <c r="Q1013" i="1"/>
  <c r="M1011" i="1"/>
  <c r="T1013" i="1"/>
  <c r="N1013" i="1"/>
  <c r="R1014" i="1"/>
  <c r="R1146" i="1"/>
  <c r="O1015" i="1"/>
  <c r="U1014" i="1"/>
  <c r="U1146" i="1"/>
  <c r="T1012" i="1"/>
  <c r="N1012" i="1"/>
  <c r="Q1012" i="1"/>
  <c r="M1010" i="1"/>
  <c r="T1147" i="1"/>
  <c r="M1148" i="1"/>
  <c r="Q1147" i="1"/>
  <c r="N1147" i="1"/>
  <c r="R1147" i="1" l="1"/>
  <c r="U1147" i="1"/>
  <c r="N1010" i="1"/>
  <c r="T1010" i="1"/>
  <c r="Q1010" i="1"/>
  <c r="M1008" i="1"/>
  <c r="O1013" i="1"/>
  <c r="M1149" i="1"/>
  <c r="T1148" i="1"/>
  <c r="Q1148" i="1"/>
  <c r="N1148" i="1"/>
  <c r="U1013" i="1"/>
  <c r="R1012" i="1"/>
  <c r="O1012" i="1"/>
  <c r="M1009" i="1"/>
  <c r="Q1011" i="1"/>
  <c r="T1011" i="1"/>
  <c r="N1011" i="1"/>
  <c r="U1012" i="1"/>
  <c r="R1013" i="1"/>
  <c r="O1147" i="1"/>
  <c r="R1010" i="1" l="1"/>
  <c r="U1010" i="1"/>
  <c r="O1010" i="1"/>
  <c r="O1148" i="1"/>
  <c r="R1148" i="1"/>
  <c r="Q1149" i="1"/>
  <c r="N1149" i="1"/>
  <c r="M1150" i="1"/>
  <c r="T1149" i="1"/>
  <c r="U1148" i="1"/>
  <c r="O1011" i="1"/>
  <c r="R1011" i="1"/>
  <c r="Q1009" i="1"/>
  <c r="N1009" i="1"/>
  <c r="M1007" i="1"/>
  <c r="T1009" i="1"/>
  <c r="U1011" i="1"/>
  <c r="Q1008" i="1"/>
  <c r="N1008" i="1"/>
  <c r="T1008" i="1"/>
  <c r="M1006" i="1"/>
  <c r="O1009" i="1" l="1"/>
  <c r="R1009" i="1"/>
  <c r="U1008" i="1"/>
  <c r="R1008" i="1"/>
  <c r="N1150" i="1"/>
  <c r="Q1150" i="1"/>
  <c r="M1151" i="1"/>
  <c r="T1150" i="1"/>
  <c r="R1149" i="1"/>
  <c r="U1149" i="1"/>
  <c r="U1009" i="1"/>
  <c r="O1008" i="1"/>
  <c r="O1149" i="1"/>
  <c r="N1006" i="1"/>
  <c r="T1006" i="1"/>
  <c r="M1004" i="1"/>
  <c r="Q1006" i="1"/>
  <c r="Q1007" i="1"/>
  <c r="M1005" i="1"/>
  <c r="T1007" i="1"/>
  <c r="N1007" i="1"/>
  <c r="U1007" i="1" l="1"/>
  <c r="R1007" i="1"/>
  <c r="U1150" i="1"/>
  <c r="R1006" i="1"/>
  <c r="T1004" i="1"/>
  <c r="Q1004" i="1"/>
  <c r="N1004" i="1"/>
  <c r="M1002" i="1"/>
  <c r="M1152" i="1"/>
  <c r="T1151" i="1"/>
  <c r="Q1151" i="1"/>
  <c r="N1151" i="1"/>
  <c r="Q1005" i="1"/>
  <c r="M1003" i="1"/>
  <c r="N1005" i="1"/>
  <c r="T1005" i="1"/>
  <c r="U1006" i="1"/>
  <c r="R1150" i="1"/>
  <c r="O1006" i="1"/>
  <c r="O1150" i="1"/>
  <c r="O1007" i="1"/>
  <c r="U1151" i="1" l="1"/>
  <c r="T1152" i="1"/>
  <c r="M1153" i="1"/>
  <c r="Q1152" i="1"/>
  <c r="N1152" i="1"/>
  <c r="U1005" i="1"/>
  <c r="M1000" i="1"/>
  <c r="N1002" i="1"/>
  <c r="T1002" i="1"/>
  <c r="Q1002" i="1"/>
  <c r="O1005" i="1"/>
  <c r="O1004" i="1"/>
  <c r="R1004" i="1"/>
  <c r="R1005" i="1"/>
  <c r="U1004" i="1"/>
  <c r="O1151" i="1"/>
  <c r="M1001" i="1"/>
  <c r="T1003" i="1"/>
  <c r="Q1003" i="1"/>
  <c r="N1003" i="1"/>
  <c r="R1151" i="1"/>
  <c r="O1152" i="1" l="1"/>
  <c r="R1002" i="1"/>
  <c r="R1003" i="1"/>
  <c r="U1002" i="1"/>
  <c r="Q1153" i="1"/>
  <c r="T1153" i="1"/>
  <c r="N1153" i="1"/>
  <c r="M1154" i="1"/>
  <c r="U1152" i="1"/>
  <c r="R1152" i="1"/>
  <c r="N1000" i="1"/>
  <c r="T1000" i="1"/>
  <c r="Q1000" i="1"/>
  <c r="M998" i="1"/>
  <c r="O1003" i="1"/>
  <c r="O1002" i="1"/>
  <c r="U1003" i="1"/>
  <c r="Q1001" i="1"/>
  <c r="M999" i="1"/>
  <c r="N1001" i="1"/>
  <c r="T1001" i="1"/>
  <c r="O1001" i="1" l="1"/>
  <c r="R1001" i="1"/>
  <c r="N998" i="1"/>
  <c r="T998" i="1"/>
  <c r="M996" i="1"/>
  <c r="Q998" i="1"/>
  <c r="R1000" i="1"/>
  <c r="N1154" i="1"/>
  <c r="M1155" i="1"/>
  <c r="T1154" i="1"/>
  <c r="Q1154" i="1"/>
  <c r="Q999" i="1"/>
  <c r="M997" i="1"/>
  <c r="T999" i="1"/>
  <c r="N999" i="1"/>
  <c r="O1153" i="1"/>
  <c r="O1000" i="1"/>
  <c r="U1153" i="1"/>
  <c r="R1153" i="1"/>
  <c r="U1000" i="1"/>
  <c r="U1001" i="1"/>
  <c r="R998" i="1" l="1"/>
  <c r="T996" i="1"/>
  <c r="N996" i="1"/>
  <c r="M994" i="1"/>
  <c r="Q996" i="1"/>
  <c r="U998" i="1"/>
  <c r="Q997" i="1"/>
  <c r="M995" i="1"/>
  <c r="T997" i="1"/>
  <c r="N997" i="1"/>
  <c r="O998" i="1"/>
  <c r="U1154" i="1"/>
  <c r="T1155" i="1"/>
  <c r="N1155" i="1"/>
  <c r="M1156" i="1"/>
  <c r="Q1155" i="1"/>
  <c r="R999" i="1"/>
  <c r="O1154" i="1"/>
  <c r="R1154" i="1"/>
  <c r="O999" i="1"/>
  <c r="U999" i="1"/>
  <c r="R1155" i="1" l="1"/>
  <c r="R996" i="1"/>
  <c r="M1157" i="1"/>
  <c r="T1156" i="1"/>
  <c r="Q1156" i="1"/>
  <c r="N1156" i="1"/>
  <c r="O997" i="1"/>
  <c r="N994" i="1"/>
  <c r="T994" i="1"/>
  <c r="M992" i="1"/>
  <c r="Q994" i="1"/>
  <c r="O996" i="1"/>
  <c r="U1155" i="1"/>
  <c r="M993" i="1"/>
  <c r="Q995" i="1"/>
  <c r="N995" i="1"/>
  <c r="T995" i="1"/>
  <c r="U996" i="1"/>
  <c r="O1155" i="1"/>
  <c r="R997" i="1"/>
  <c r="U997" i="1"/>
  <c r="O1156" i="1" l="1"/>
  <c r="U995" i="1"/>
  <c r="R1156" i="1"/>
  <c r="R995" i="1"/>
  <c r="T992" i="1"/>
  <c r="Q992" i="1"/>
  <c r="N992" i="1"/>
  <c r="M990" i="1"/>
  <c r="Q1157" i="1"/>
  <c r="N1157" i="1"/>
  <c r="M1158" i="1"/>
  <c r="T1157" i="1"/>
  <c r="U994" i="1"/>
  <c r="R994" i="1"/>
  <c r="O994" i="1"/>
  <c r="O995" i="1"/>
  <c r="U1156" i="1"/>
  <c r="Q993" i="1"/>
  <c r="M991" i="1"/>
  <c r="N993" i="1"/>
  <c r="T993" i="1"/>
  <c r="O993" i="1" l="1"/>
  <c r="N1158" i="1"/>
  <c r="T1158" i="1"/>
  <c r="Q1158" i="1"/>
  <c r="M1159" i="1"/>
  <c r="O1157" i="1"/>
  <c r="R1157" i="1"/>
  <c r="R993" i="1"/>
  <c r="N990" i="1"/>
  <c r="M988" i="1"/>
  <c r="T990" i="1"/>
  <c r="Q990" i="1"/>
  <c r="O992" i="1"/>
  <c r="M989" i="1"/>
  <c r="T991" i="1"/>
  <c r="N991" i="1"/>
  <c r="Q991" i="1"/>
  <c r="R992" i="1"/>
  <c r="U992" i="1"/>
  <c r="U993" i="1"/>
  <c r="U1157" i="1"/>
  <c r="R990" i="1" l="1"/>
  <c r="R991" i="1"/>
  <c r="T988" i="1"/>
  <c r="N988" i="1"/>
  <c r="M986" i="1"/>
  <c r="Q988" i="1"/>
  <c r="M1160" i="1"/>
  <c r="T1159" i="1"/>
  <c r="Q1159" i="1"/>
  <c r="N1159" i="1"/>
  <c r="R1158" i="1"/>
  <c r="U1158" i="1"/>
  <c r="O990" i="1"/>
  <c r="O1158" i="1"/>
  <c r="O991" i="1"/>
  <c r="Q989" i="1"/>
  <c r="T989" i="1"/>
  <c r="N989" i="1"/>
  <c r="M987" i="1"/>
  <c r="U990" i="1"/>
  <c r="U991" i="1"/>
  <c r="R988" i="1" l="1"/>
  <c r="N986" i="1"/>
  <c r="T986" i="1"/>
  <c r="Q986" i="1"/>
  <c r="M984" i="1"/>
  <c r="O988" i="1"/>
  <c r="U988" i="1"/>
  <c r="O1159" i="1"/>
  <c r="M985" i="1"/>
  <c r="Q987" i="1"/>
  <c r="T987" i="1"/>
  <c r="N987" i="1"/>
  <c r="R1159" i="1"/>
  <c r="O989" i="1"/>
  <c r="U1159" i="1"/>
  <c r="R989" i="1"/>
  <c r="U989" i="1"/>
  <c r="T1160" i="1"/>
  <c r="M1161" i="1"/>
  <c r="Q1160" i="1"/>
  <c r="N1160" i="1"/>
  <c r="U987" i="1" l="1"/>
  <c r="U1160" i="1"/>
  <c r="Q985" i="1"/>
  <c r="M983" i="1"/>
  <c r="N985" i="1"/>
  <c r="T985" i="1"/>
  <c r="T984" i="1"/>
  <c r="Q984" i="1"/>
  <c r="M982" i="1"/>
  <c r="N984" i="1"/>
  <c r="R986" i="1"/>
  <c r="R1160" i="1"/>
  <c r="U986" i="1"/>
  <c r="R987" i="1"/>
  <c r="O986" i="1"/>
  <c r="Q1161" i="1"/>
  <c r="M1162" i="1"/>
  <c r="T1161" i="1"/>
  <c r="N1161" i="1"/>
  <c r="O1160" i="1"/>
  <c r="O987" i="1"/>
  <c r="M981" i="1" l="1"/>
  <c r="T983" i="1"/>
  <c r="Q983" i="1"/>
  <c r="N983" i="1"/>
  <c r="R985" i="1"/>
  <c r="O984" i="1"/>
  <c r="O1161" i="1"/>
  <c r="N982" i="1"/>
  <c r="M980" i="1"/>
  <c r="Q982" i="1"/>
  <c r="T982" i="1"/>
  <c r="R984" i="1"/>
  <c r="U1161" i="1"/>
  <c r="N1162" i="1"/>
  <c r="M1163" i="1"/>
  <c r="T1162" i="1"/>
  <c r="Q1162" i="1"/>
  <c r="U984" i="1"/>
  <c r="R1161" i="1"/>
  <c r="U985" i="1"/>
  <c r="O985" i="1"/>
  <c r="R1162" i="1" l="1"/>
  <c r="U982" i="1"/>
  <c r="T1163" i="1"/>
  <c r="N1163" i="1"/>
  <c r="M1164" i="1"/>
  <c r="Q1163" i="1"/>
  <c r="R982" i="1"/>
  <c r="O983" i="1"/>
  <c r="O982" i="1"/>
  <c r="R983" i="1"/>
  <c r="U1162" i="1"/>
  <c r="U983" i="1"/>
  <c r="O1162" i="1"/>
  <c r="T980" i="1"/>
  <c r="N980" i="1"/>
  <c r="M978" i="1"/>
  <c r="Q980" i="1"/>
  <c r="Q981" i="1"/>
  <c r="M979" i="1"/>
  <c r="T981" i="1"/>
  <c r="N981" i="1"/>
  <c r="U981" i="1" l="1"/>
  <c r="M1165" i="1"/>
  <c r="T1164" i="1"/>
  <c r="Q1164" i="1"/>
  <c r="N1164" i="1"/>
  <c r="U1163" i="1"/>
  <c r="M977" i="1"/>
  <c r="Q979" i="1"/>
  <c r="N979" i="1"/>
  <c r="T979" i="1"/>
  <c r="R980" i="1"/>
  <c r="O1163" i="1"/>
  <c r="N978" i="1"/>
  <c r="T978" i="1"/>
  <c r="M976" i="1"/>
  <c r="Q978" i="1"/>
  <c r="O980" i="1"/>
  <c r="R981" i="1"/>
  <c r="U980" i="1"/>
  <c r="O981" i="1"/>
  <c r="R1163" i="1"/>
  <c r="O1164" i="1" l="1"/>
  <c r="U979" i="1"/>
  <c r="R1164" i="1"/>
  <c r="T976" i="1"/>
  <c r="Q976" i="1"/>
  <c r="N976" i="1"/>
  <c r="M974" i="1"/>
  <c r="U1164" i="1"/>
  <c r="R979" i="1"/>
  <c r="Q1165" i="1"/>
  <c r="N1165" i="1"/>
  <c r="M1166" i="1"/>
  <c r="T1165" i="1"/>
  <c r="R978" i="1"/>
  <c r="O978" i="1"/>
  <c r="Q977" i="1"/>
  <c r="M975" i="1"/>
  <c r="N977" i="1"/>
  <c r="T977" i="1"/>
  <c r="U978" i="1"/>
  <c r="O979" i="1"/>
  <c r="U976" i="1" l="1"/>
  <c r="U1165" i="1"/>
  <c r="U977" i="1"/>
  <c r="O977" i="1"/>
  <c r="N1166" i="1"/>
  <c r="T1166" i="1"/>
  <c r="Q1166" i="1"/>
  <c r="M1167" i="1"/>
  <c r="N974" i="1"/>
  <c r="M972" i="1"/>
  <c r="T974" i="1"/>
  <c r="Q974" i="1"/>
  <c r="M973" i="1"/>
  <c r="T975" i="1"/>
  <c r="N975" i="1"/>
  <c r="Q975" i="1"/>
  <c r="O1165" i="1"/>
  <c r="O976" i="1"/>
  <c r="R977" i="1"/>
  <c r="R1165" i="1"/>
  <c r="R976" i="1"/>
  <c r="O974" i="1" l="1"/>
  <c r="R1166" i="1"/>
  <c r="M1168" i="1"/>
  <c r="T1167" i="1"/>
  <c r="Q1167" i="1"/>
  <c r="N1167" i="1"/>
  <c r="U1166" i="1"/>
  <c r="O1166" i="1"/>
  <c r="U975" i="1"/>
  <c r="R974" i="1"/>
  <c r="O975" i="1"/>
  <c r="U974" i="1"/>
  <c r="R975" i="1"/>
  <c r="Q973" i="1"/>
  <c r="T973" i="1"/>
  <c r="N973" i="1"/>
  <c r="M971" i="1"/>
  <c r="T972" i="1"/>
  <c r="N972" i="1"/>
  <c r="M970" i="1"/>
  <c r="Q972" i="1"/>
  <c r="O1167" i="1" l="1"/>
  <c r="R1167" i="1"/>
  <c r="U1167" i="1"/>
  <c r="U972" i="1"/>
  <c r="M969" i="1"/>
  <c r="Q971" i="1"/>
  <c r="T971" i="1"/>
  <c r="N971" i="1"/>
  <c r="T1168" i="1"/>
  <c r="M1169" i="1"/>
  <c r="Q1168" i="1"/>
  <c r="N1168" i="1"/>
  <c r="O973" i="1"/>
  <c r="N970" i="1"/>
  <c r="T970" i="1"/>
  <c r="Q970" i="1"/>
  <c r="M968" i="1"/>
  <c r="U973" i="1"/>
  <c r="O972" i="1"/>
  <c r="R973" i="1"/>
  <c r="R972" i="1"/>
  <c r="Q1169" i="1" l="1"/>
  <c r="N1169" i="1"/>
  <c r="M1170" i="1"/>
  <c r="T1169" i="1"/>
  <c r="U1168" i="1"/>
  <c r="O971" i="1"/>
  <c r="R970" i="1"/>
  <c r="U971" i="1"/>
  <c r="T968" i="1"/>
  <c r="Q968" i="1"/>
  <c r="M966" i="1"/>
  <c r="N968" i="1"/>
  <c r="R971" i="1"/>
  <c r="O970" i="1"/>
  <c r="Q969" i="1"/>
  <c r="M967" i="1"/>
  <c r="N969" i="1"/>
  <c r="T969" i="1"/>
  <c r="O1168" i="1"/>
  <c r="U970" i="1"/>
  <c r="R1168" i="1"/>
  <c r="R968" i="1" l="1"/>
  <c r="M965" i="1"/>
  <c r="T967" i="1"/>
  <c r="Q967" i="1"/>
  <c r="N967" i="1"/>
  <c r="U968" i="1"/>
  <c r="U1169" i="1"/>
  <c r="R969" i="1"/>
  <c r="N1170" i="1"/>
  <c r="M1171" i="1"/>
  <c r="T1170" i="1"/>
  <c r="Q1170" i="1"/>
  <c r="U969" i="1"/>
  <c r="O968" i="1"/>
  <c r="O1169" i="1"/>
  <c r="O969" i="1"/>
  <c r="N966" i="1"/>
  <c r="M964" i="1"/>
  <c r="Q966" i="1"/>
  <c r="T966" i="1"/>
  <c r="R1169" i="1"/>
  <c r="T1171" i="1" l="1"/>
  <c r="Q1171" i="1"/>
  <c r="N1171" i="1"/>
  <c r="M1172" i="1"/>
  <c r="O1170" i="1"/>
  <c r="O967" i="1"/>
  <c r="R967" i="1"/>
  <c r="U967" i="1"/>
  <c r="O966" i="1"/>
  <c r="Q965" i="1"/>
  <c r="M963" i="1"/>
  <c r="T965" i="1"/>
  <c r="N965" i="1"/>
  <c r="R966" i="1"/>
  <c r="T964" i="1"/>
  <c r="N964" i="1"/>
  <c r="M962" i="1"/>
  <c r="Q964" i="1"/>
  <c r="R1170" i="1"/>
  <c r="U966" i="1"/>
  <c r="U1170" i="1"/>
  <c r="R965" i="1" l="1"/>
  <c r="U964" i="1"/>
  <c r="O964" i="1"/>
  <c r="M1173" i="1"/>
  <c r="T1172" i="1"/>
  <c r="Q1172" i="1"/>
  <c r="N1172" i="1"/>
  <c r="O965" i="1"/>
  <c r="O1171" i="1"/>
  <c r="U965" i="1"/>
  <c r="R1171" i="1"/>
  <c r="N962" i="1"/>
  <c r="T962" i="1"/>
  <c r="M960" i="1"/>
  <c r="Q962" i="1"/>
  <c r="R964" i="1"/>
  <c r="Q963" i="1"/>
  <c r="N963" i="1"/>
  <c r="T963" i="1"/>
  <c r="M961" i="1"/>
  <c r="U1171" i="1"/>
  <c r="R962" i="1" l="1"/>
  <c r="Q1173" i="1"/>
  <c r="N1173" i="1"/>
  <c r="T1173" i="1"/>
  <c r="M1174" i="1"/>
  <c r="Q960" i="1"/>
  <c r="M958" i="1"/>
  <c r="T960" i="1"/>
  <c r="N960" i="1"/>
  <c r="M959" i="1"/>
  <c r="N961" i="1"/>
  <c r="T961" i="1"/>
  <c r="Q961" i="1"/>
  <c r="U962" i="1"/>
  <c r="U963" i="1"/>
  <c r="O962" i="1"/>
  <c r="O963" i="1"/>
  <c r="R963" i="1"/>
  <c r="O1172" i="1"/>
  <c r="R1172" i="1"/>
  <c r="U1172" i="1"/>
  <c r="M956" i="1" l="1"/>
  <c r="T958" i="1"/>
  <c r="Q958" i="1"/>
  <c r="N958" i="1"/>
  <c r="R960" i="1"/>
  <c r="R961" i="1"/>
  <c r="N1174" i="1"/>
  <c r="T1174" i="1"/>
  <c r="Q1174" i="1"/>
  <c r="M1175" i="1"/>
  <c r="U961" i="1"/>
  <c r="U1173" i="1"/>
  <c r="O1173" i="1"/>
  <c r="O961" i="1"/>
  <c r="T959" i="1"/>
  <c r="N959" i="1"/>
  <c r="M957" i="1"/>
  <c r="Q959" i="1"/>
  <c r="R1173" i="1"/>
  <c r="O960" i="1"/>
  <c r="U960" i="1"/>
  <c r="O959" i="1" l="1"/>
  <c r="U959" i="1"/>
  <c r="Q1175" i="1"/>
  <c r="M1176" i="1"/>
  <c r="T1175" i="1"/>
  <c r="N1175" i="1"/>
  <c r="O958" i="1"/>
  <c r="R1174" i="1"/>
  <c r="R958" i="1"/>
  <c r="U1174" i="1"/>
  <c r="U958" i="1"/>
  <c r="R959" i="1"/>
  <c r="N957" i="1"/>
  <c r="M955" i="1"/>
  <c r="T957" i="1"/>
  <c r="Q957" i="1"/>
  <c r="O1174" i="1"/>
  <c r="N956" i="1"/>
  <c r="M954" i="1"/>
  <c r="T956" i="1"/>
  <c r="Q956" i="1"/>
  <c r="U1175" i="1" l="1"/>
  <c r="T954" i="1"/>
  <c r="N954" i="1"/>
  <c r="M952" i="1"/>
  <c r="Q954" i="1"/>
  <c r="R1175" i="1"/>
  <c r="O956" i="1"/>
  <c r="U956" i="1"/>
  <c r="T1176" i="1"/>
  <c r="M1177" i="1"/>
  <c r="N1176" i="1"/>
  <c r="Q1176" i="1"/>
  <c r="R957" i="1"/>
  <c r="U957" i="1"/>
  <c r="O957" i="1"/>
  <c r="R956" i="1"/>
  <c r="Q955" i="1"/>
  <c r="N955" i="1"/>
  <c r="M953" i="1"/>
  <c r="T955" i="1"/>
  <c r="O1175" i="1"/>
  <c r="Q1177" i="1" l="1"/>
  <c r="M1178" i="1"/>
  <c r="T1177" i="1"/>
  <c r="N1177" i="1"/>
  <c r="R954" i="1"/>
  <c r="U1176" i="1"/>
  <c r="M951" i="1"/>
  <c r="N953" i="1"/>
  <c r="T953" i="1"/>
  <c r="Q953" i="1"/>
  <c r="Q952" i="1"/>
  <c r="N952" i="1"/>
  <c r="M950" i="1"/>
  <c r="T952" i="1"/>
  <c r="O955" i="1"/>
  <c r="O954" i="1"/>
  <c r="U955" i="1"/>
  <c r="U954" i="1"/>
  <c r="R1176" i="1"/>
  <c r="R955" i="1"/>
  <c r="O1176" i="1"/>
  <c r="M948" i="1" l="1"/>
  <c r="Q950" i="1"/>
  <c r="N950" i="1"/>
  <c r="T950" i="1"/>
  <c r="O952" i="1"/>
  <c r="R952" i="1"/>
  <c r="R953" i="1"/>
  <c r="U953" i="1"/>
  <c r="O1177" i="1"/>
  <c r="U1177" i="1"/>
  <c r="O953" i="1"/>
  <c r="T951" i="1"/>
  <c r="N951" i="1"/>
  <c r="M949" i="1"/>
  <c r="Q951" i="1"/>
  <c r="N1178" i="1"/>
  <c r="T1178" i="1"/>
  <c r="Q1178" i="1"/>
  <c r="M1179" i="1"/>
  <c r="U952" i="1"/>
  <c r="R1177" i="1"/>
  <c r="R951" i="1" l="1"/>
  <c r="N949" i="1"/>
  <c r="M947" i="1"/>
  <c r="T949" i="1"/>
  <c r="Q949" i="1"/>
  <c r="O951" i="1"/>
  <c r="U951" i="1"/>
  <c r="Q1179" i="1"/>
  <c r="N1179" i="1"/>
  <c r="T1179" i="1"/>
  <c r="M1180" i="1"/>
  <c r="U950" i="1"/>
  <c r="R1178" i="1"/>
  <c r="O950" i="1"/>
  <c r="U1178" i="1"/>
  <c r="R950" i="1"/>
  <c r="O1178" i="1"/>
  <c r="N948" i="1"/>
  <c r="Q948" i="1"/>
  <c r="M946" i="1"/>
  <c r="T948" i="1"/>
  <c r="T946" i="1" l="1"/>
  <c r="Q946" i="1"/>
  <c r="N946" i="1"/>
  <c r="M944" i="1"/>
  <c r="M1181" i="1"/>
  <c r="N1180" i="1"/>
  <c r="T1180" i="1"/>
  <c r="Q1180" i="1"/>
  <c r="R949" i="1"/>
  <c r="O948" i="1"/>
  <c r="U949" i="1"/>
  <c r="R1179" i="1"/>
  <c r="Q947" i="1"/>
  <c r="N947" i="1"/>
  <c r="M945" i="1"/>
  <c r="T947" i="1"/>
  <c r="R948" i="1"/>
  <c r="O949" i="1"/>
  <c r="O1179" i="1"/>
  <c r="U1179" i="1"/>
  <c r="U948" i="1"/>
  <c r="R1180" i="1" l="1"/>
  <c r="U1180" i="1"/>
  <c r="U947" i="1"/>
  <c r="T1181" i="1"/>
  <c r="Q1181" i="1"/>
  <c r="M1182" i="1"/>
  <c r="N1181" i="1"/>
  <c r="O1180" i="1"/>
  <c r="M943" i="1"/>
  <c r="N945" i="1"/>
  <c r="Q945" i="1"/>
  <c r="T945" i="1"/>
  <c r="Q944" i="1"/>
  <c r="N944" i="1"/>
  <c r="M942" i="1"/>
  <c r="T944" i="1"/>
  <c r="O947" i="1"/>
  <c r="O946" i="1"/>
  <c r="R947" i="1"/>
  <c r="R946" i="1"/>
  <c r="U946" i="1"/>
  <c r="O945" i="1" l="1"/>
  <c r="U944" i="1"/>
  <c r="T943" i="1"/>
  <c r="Q943" i="1"/>
  <c r="N943" i="1"/>
  <c r="M941" i="1"/>
  <c r="M940" i="1"/>
  <c r="Q942" i="1"/>
  <c r="N942" i="1"/>
  <c r="T942" i="1"/>
  <c r="O1181" i="1"/>
  <c r="O944" i="1"/>
  <c r="R944" i="1"/>
  <c r="Q1182" i="1"/>
  <c r="M1183" i="1"/>
  <c r="N1182" i="1"/>
  <c r="T1182" i="1"/>
  <c r="U945" i="1"/>
  <c r="R1181" i="1"/>
  <c r="R945" i="1"/>
  <c r="U1181" i="1"/>
  <c r="O943" i="1" l="1"/>
  <c r="R943" i="1"/>
  <c r="U1182" i="1"/>
  <c r="U942" i="1"/>
  <c r="O942" i="1"/>
  <c r="O1182" i="1"/>
  <c r="R942" i="1"/>
  <c r="R1182" i="1"/>
  <c r="N940" i="1"/>
  <c r="Q940" i="1"/>
  <c r="M938" i="1"/>
  <c r="T940" i="1"/>
  <c r="U943" i="1"/>
  <c r="N1183" i="1"/>
  <c r="Q1183" i="1"/>
  <c r="M1184" i="1"/>
  <c r="T1183" i="1"/>
  <c r="T941" i="1"/>
  <c r="Q941" i="1"/>
  <c r="N941" i="1"/>
  <c r="M939" i="1"/>
  <c r="O941" i="1" l="1"/>
  <c r="U940" i="1"/>
  <c r="U1183" i="1"/>
  <c r="T938" i="1"/>
  <c r="Q938" i="1"/>
  <c r="N938" i="1"/>
  <c r="M936" i="1"/>
  <c r="R941" i="1"/>
  <c r="R940" i="1"/>
  <c r="U941" i="1"/>
  <c r="T1184" i="1"/>
  <c r="M1185" i="1"/>
  <c r="N1184" i="1"/>
  <c r="Q1184" i="1"/>
  <c r="O940" i="1"/>
  <c r="O1183" i="1"/>
  <c r="R1183" i="1"/>
  <c r="Q939" i="1"/>
  <c r="T939" i="1"/>
  <c r="N939" i="1"/>
  <c r="M937" i="1"/>
  <c r="O939" i="1" l="1"/>
  <c r="O1184" i="1"/>
  <c r="Q1185" i="1"/>
  <c r="M1186" i="1"/>
  <c r="T1185" i="1"/>
  <c r="N1185" i="1"/>
  <c r="U1184" i="1"/>
  <c r="Q936" i="1"/>
  <c r="T936" i="1"/>
  <c r="N936" i="1"/>
  <c r="M934" i="1"/>
  <c r="R1184" i="1"/>
  <c r="O938" i="1"/>
  <c r="U939" i="1"/>
  <c r="R938" i="1"/>
  <c r="R939" i="1"/>
  <c r="M935" i="1"/>
  <c r="N937" i="1"/>
  <c r="T937" i="1"/>
  <c r="Q937" i="1"/>
  <c r="U938" i="1"/>
  <c r="O1185" i="1" l="1"/>
  <c r="U1185" i="1"/>
  <c r="O936" i="1"/>
  <c r="N1186" i="1"/>
  <c r="T1186" i="1"/>
  <c r="Q1186" i="1"/>
  <c r="M1187" i="1"/>
  <c r="R937" i="1"/>
  <c r="R1185" i="1"/>
  <c r="R936" i="1"/>
  <c r="U936" i="1"/>
  <c r="T935" i="1"/>
  <c r="Q935" i="1"/>
  <c r="N935" i="1"/>
  <c r="M933" i="1"/>
  <c r="M932" i="1"/>
  <c r="T934" i="1"/>
  <c r="Q934" i="1"/>
  <c r="N934" i="1"/>
  <c r="O937" i="1"/>
  <c r="U937" i="1"/>
  <c r="O1186" i="1" l="1"/>
  <c r="O935" i="1"/>
  <c r="R935" i="1"/>
  <c r="U935" i="1"/>
  <c r="O934" i="1"/>
  <c r="R934" i="1"/>
  <c r="Q1187" i="1"/>
  <c r="N1187" i="1"/>
  <c r="T1187" i="1"/>
  <c r="M1188" i="1"/>
  <c r="U934" i="1"/>
  <c r="R1186" i="1"/>
  <c r="T933" i="1"/>
  <c r="Q933" i="1"/>
  <c r="N933" i="1"/>
  <c r="M931" i="1"/>
  <c r="N932" i="1"/>
  <c r="M930" i="1"/>
  <c r="T932" i="1"/>
  <c r="Q932" i="1"/>
  <c r="U1186" i="1"/>
  <c r="U1187" i="1" l="1"/>
  <c r="R1187" i="1"/>
  <c r="U932" i="1"/>
  <c r="R932" i="1"/>
  <c r="R933" i="1"/>
  <c r="O932" i="1"/>
  <c r="U933" i="1"/>
  <c r="T930" i="1"/>
  <c r="M928" i="1"/>
  <c r="Q930" i="1"/>
  <c r="N930" i="1"/>
  <c r="Q931" i="1"/>
  <c r="T931" i="1"/>
  <c r="N931" i="1"/>
  <c r="M929" i="1"/>
  <c r="O1187" i="1"/>
  <c r="O933" i="1"/>
  <c r="M1189" i="1"/>
  <c r="N1188" i="1"/>
  <c r="T1188" i="1"/>
  <c r="Q1188" i="1"/>
  <c r="O931" i="1" l="1"/>
  <c r="U931" i="1"/>
  <c r="R931" i="1"/>
  <c r="O930" i="1"/>
  <c r="R930" i="1"/>
  <c r="Q928" i="1"/>
  <c r="M926" i="1"/>
  <c r="T928" i="1"/>
  <c r="N928" i="1"/>
  <c r="U1188" i="1"/>
  <c r="U930" i="1"/>
  <c r="O1188" i="1"/>
  <c r="T1189" i="1"/>
  <c r="Q1189" i="1"/>
  <c r="M1190" i="1"/>
  <c r="N1189" i="1"/>
  <c r="R1188" i="1"/>
  <c r="M927" i="1"/>
  <c r="N929" i="1"/>
  <c r="T929" i="1"/>
  <c r="Q929" i="1"/>
  <c r="U1189" i="1" l="1"/>
  <c r="O928" i="1"/>
  <c r="U928" i="1"/>
  <c r="M924" i="1"/>
  <c r="T926" i="1"/>
  <c r="Q926" i="1"/>
  <c r="N926" i="1"/>
  <c r="R928" i="1"/>
  <c r="U929" i="1"/>
  <c r="O1189" i="1"/>
  <c r="O929" i="1"/>
  <c r="T927" i="1"/>
  <c r="N927" i="1"/>
  <c r="M925" i="1"/>
  <c r="Q927" i="1"/>
  <c r="Q1190" i="1"/>
  <c r="M1191" i="1"/>
  <c r="N1190" i="1"/>
  <c r="T1190" i="1"/>
  <c r="R929" i="1"/>
  <c r="R1189" i="1"/>
  <c r="N925" i="1" l="1"/>
  <c r="M923" i="1"/>
  <c r="T925" i="1"/>
  <c r="Q925" i="1"/>
  <c r="O927" i="1"/>
  <c r="U927" i="1"/>
  <c r="U1190" i="1"/>
  <c r="O926" i="1"/>
  <c r="N1191" i="1"/>
  <c r="Q1191" i="1"/>
  <c r="M1192" i="1"/>
  <c r="T1191" i="1"/>
  <c r="R926" i="1"/>
  <c r="R1190" i="1"/>
  <c r="U926" i="1"/>
  <c r="O1190" i="1"/>
  <c r="R927" i="1"/>
  <c r="N924" i="1"/>
  <c r="M922" i="1"/>
  <c r="T924" i="1"/>
  <c r="Q924" i="1"/>
  <c r="R1191" i="1" l="1"/>
  <c r="T922" i="1"/>
  <c r="N922" i="1"/>
  <c r="M920" i="1"/>
  <c r="Q922" i="1"/>
  <c r="O924" i="1"/>
  <c r="O1191" i="1"/>
  <c r="U924" i="1"/>
  <c r="R925" i="1"/>
  <c r="U925" i="1"/>
  <c r="U1191" i="1"/>
  <c r="Q923" i="1"/>
  <c r="N923" i="1"/>
  <c r="M921" i="1"/>
  <c r="T923" i="1"/>
  <c r="R924" i="1"/>
  <c r="T1192" i="1"/>
  <c r="M1193" i="1"/>
  <c r="N1192" i="1"/>
  <c r="Q1192" i="1"/>
  <c r="O925" i="1"/>
  <c r="M919" i="1" l="1"/>
  <c r="N921" i="1"/>
  <c r="T921" i="1"/>
  <c r="Q921" i="1"/>
  <c r="O923" i="1"/>
  <c r="R923" i="1"/>
  <c r="R922" i="1"/>
  <c r="Q1193" i="1"/>
  <c r="M1194" i="1"/>
  <c r="T1193" i="1"/>
  <c r="N1193" i="1"/>
  <c r="Q920" i="1"/>
  <c r="N920" i="1"/>
  <c r="M918" i="1"/>
  <c r="T920" i="1"/>
  <c r="R1192" i="1"/>
  <c r="O922" i="1"/>
  <c r="U922" i="1"/>
  <c r="U1192" i="1"/>
  <c r="O1192" i="1"/>
  <c r="U923" i="1"/>
  <c r="O920" i="1" l="1"/>
  <c r="R920" i="1"/>
  <c r="O1193" i="1"/>
  <c r="U1193" i="1"/>
  <c r="N1194" i="1"/>
  <c r="T1194" i="1"/>
  <c r="Q1194" i="1"/>
  <c r="M1195" i="1"/>
  <c r="R921" i="1"/>
  <c r="R1193" i="1"/>
  <c r="U921" i="1"/>
  <c r="O921" i="1"/>
  <c r="U920" i="1"/>
  <c r="Q918" i="1"/>
  <c r="N918" i="1"/>
  <c r="M916" i="1"/>
  <c r="T918" i="1"/>
  <c r="T919" i="1"/>
  <c r="N919" i="1"/>
  <c r="Q919" i="1"/>
  <c r="M917" i="1"/>
  <c r="R919" i="1" l="1"/>
  <c r="O919" i="1"/>
  <c r="U919" i="1"/>
  <c r="U918" i="1"/>
  <c r="Q1195" i="1"/>
  <c r="N1195" i="1"/>
  <c r="T1195" i="1"/>
  <c r="M1196" i="1"/>
  <c r="R1194" i="1"/>
  <c r="O918" i="1"/>
  <c r="U1194" i="1"/>
  <c r="O1194" i="1"/>
  <c r="T916" i="1"/>
  <c r="Q916" i="1"/>
  <c r="N916" i="1"/>
  <c r="M914" i="1"/>
  <c r="R918" i="1"/>
  <c r="Q917" i="1"/>
  <c r="M915" i="1"/>
  <c r="N917" i="1"/>
  <c r="T917" i="1"/>
  <c r="U916" i="1" l="1"/>
  <c r="O917" i="1"/>
  <c r="M913" i="1"/>
  <c r="N915" i="1"/>
  <c r="T915" i="1"/>
  <c r="Q915" i="1"/>
  <c r="R917" i="1"/>
  <c r="M1197" i="1"/>
  <c r="N1196" i="1"/>
  <c r="T1196" i="1"/>
  <c r="Q1196" i="1"/>
  <c r="U1195" i="1"/>
  <c r="O1195" i="1"/>
  <c r="Q914" i="1"/>
  <c r="M912" i="1"/>
  <c r="N914" i="1"/>
  <c r="T914" i="1"/>
  <c r="R1195" i="1"/>
  <c r="O916" i="1"/>
  <c r="U917" i="1"/>
  <c r="R916" i="1"/>
  <c r="U915" i="1" l="1"/>
  <c r="U914" i="1"/>
  <c r="O914" i="1"/>
  <c r="R914" i="1"/>
  <c r="O915" i="1"/>
  <c r="N912" i="1"/>
  <c r="T912" i="1"/>
  <c r="Q912" i="1"/>
  <c r="T913" i="1"/>
  <c r="Q913" i="1"/>
  <c r="M911" i="1"/>
  <c r="N913" i="1"/>
  <c r="U1196" i="1"/>
  <c r="O1196" i="1"/>
  <c r="T1197" i="1"/>
  <c r="Q1197" i="1"/>
  <c r="M1198" i="1"/>
  <c r="N1197" i="1"/>
  <c r="R1196" i="1"/>
  <c r="R915" i="1"/>
  <c r="U913" i="1" l="1"/>
  <c r="R912" i="1"/>
  <c r="U912" i="1"/>
  <c r="O912" i="1"/>
  <c r="O1197" i="1"/>
  <c r="Q1198" i="1"/>
  <c r="N1198" i="1"/>
  <c r="T1198" i="1"/>
  <c r="O913" i="1"/>
  <c r="R1197" i="1"/>
  <c r="Q911" i="1"/>
  <c r="T911" i="1"/>
  <c r="N911" i="1"/>
  <c r="U1197" i="1"/>
  <c r="R913" i="1"/>
  <c r="U1198" i="1" l="1"/>
  <c r="T1199" i="1"/>
  <c r="U911" i="1"/>
  <c r="V911" i="1"/>
  <c r="V912" i="1" s="1"/>
  <c r="V913" i="1" s="1"/>
  <c r="V914" i="1" s="1"/>
  <c r="V915" i="1" s="1"/>
  <c r="V916" i="1" s="1"/>
  <c r="V917" i="1" s="1"/>
  <c r="V918" i="1" s="1"/>
  <c r="V919" i="1" s="1"/>
  <c r="V920" i="1" s="1"/>
  <c r="V921" i="1" s="1"/>
  <c r="V922" i="1" s="1"/>
  <c r="V923" i="1" s="1"/>
  <c r="V924" i="1" s="1"/>
  <c r="V925" i="1" s="1"/>
  <c r="V926" i="1" s="1"/>
  <c r="V927" i="1" s="1"/>
  <c r="V928" i="1" s="1"/>
  <c r="V929" i="1" s="1"/>
  <c r="V930" i="1" s="1"/>
  <c r="V931" i="1" s="1"/>
  <c r="V932" i="1" s="1"/>
  <c r="V933" i="1" s="1"/>
  <c r="V934" i="1" s="1"/>
  <c r="V935" i="1" s="1"/>
  <c r="V936" i="1" s="1"/>
  <c r="V937" i="1" s="1"/>
  <c r="V938" i="1" s="1"/>
  <c r="V939" i="1" s="1"/>
  <c r="V940" i="1" s="1"/>
  <c r="V941" i="1" s="1"/>
  <c r="V942" i="1" s="1"/>
  <c r="V943" i="1" s="1"/>
  <c r="V944" i="1" s="1"/>
  <c r="V945" i="1" s="1"/>
  <c r="V946" i="1" s="1"/>
  <c r="V947" i="1" s="1"/>
  <c r="V948" i="1" s="1"/>
  <c r="V949" i="1" s="1"/>
  <c r="V950" i="1" s="1"/>
  <c r="V951" i="1" s="1"/>
  <c r="V952" i="1" s="1"/>
  <c r="V953" i="1" s="1"/>
  <c r="V954" i="1" s="1"/>
  <c r="V955" i="1" s="1"/>
  <c r="V956" i="1" s="1"/>
  <c r="V957" i="1" s="1"/>
  <c r="V958" i="1" s="1"/>
  <c r="V959" i="1" s="1"/>
  <c r="V960" i="1" s="1"/>
  <c r="V961" i="1" s="1"/>
  <c r="V962" i="1" s="1"/>
  <c r="V963" i="1" s="1"/>
  <c r="V964" i="1" s="1"/>
  <c r="V965" i="1" s="1"/>
  <c r="V966" i="1" s="1"/>
  <c r="V967" i="1" s="1"/>
  <c r="V968" i="1" s="1"/>
  <c r="V969" i="1" s="1"/>
  <c r="V970" i="1" s="1"/>
  <c r="V971" i="1" s="1"/>
  <c r="V972" i="1" s="1"/>
  <c r="V973" i="1" s="1"/>
  <c r="V974" i="1" s="1"/>
  <c r="V975" i="1" s="1"/>
  <c r="V976" i="1" s="1"/>
  <c r="V977" i="1" s="1"/>
  <c r="V978" i="1" s="1"/>
  <c r="V979" i="1" s="1"/>
  <c r="V980" i="1" s="1"/>
  <c r="V981" i="1" s="1"/>
  <c r="V982" i="1" s="1"/>
  <c r="V983" i="1" s="1"/>
  <c r="V984" i="1" s="1"/>
  <c r="V985" i="1" s="1"/>
  <c r="V986" i="1" s="1"/>
  <c r="V987" i="1" s="1"/>
  <c r="V988" i="1" s="1"/>
  <c r="V989" i="1" s="1"/>
  <c r="V990" i="1" s="1"/>
  <c r="V991" i="1" s="1"/>
  <c r="V992" i="1" s="1"/>
  <c r="V993" i="1" s="1"/>
  <c r="V994" i="1" s="1"/>
  <c r="V995" i="1" s="1"/>
  <c r="V996" i="1" s="1"/>
  <c r="V997" i="1" s="1"/>
  <c r="V998" i="1" s="1"/>
  <c r="V999" i="1" s="1"/>
  <c r="V1000" i="1" s="1"/>
  <c r="V1001" i="1" s="1"/>
  <c r="V1002" i="1" s="1"/>
  <c r="V1003" i="1" s="1"/>
  <c r="V1004" i="1" s="1"/>
  <c r="V1005" i="1" s="1"/>
  <c r="V1006" i="1" s="1"/>
  <c r="V1007" i="1" s="1"/>
  <c r="V1008" i="1" s="1"/>
  <c r="V1009" i="1" s="1"/>
  <c r="V1010" i="1" s="1"/>
  <c r="V1011" i="1" s="1"/>
  <c r="V1012" i="1" s="1"/>
  <c r="V1013" i="1" s="1"/>
  <c r="V1014" i="1" s="1"/>
  <c r="V1015" i="1" s="1"/>
  <c r="V1016" i="1" s="1"/>
  <c r="V1017" i="1" s="1"/>
  <c r="V1018" i="1" s="1"/>
  <c r="V1019" i="1" s="1"/>
  <c r="V1020" i="1" s="1"/>
  <c r="V1021" i="1" s="1"/>
  <c r="V1022" i="1" s="1"/>
  <c r="V1023" i="1" s="1"/>
  <c r="V1024" i="1" s="1"/>
  <c r="V1025" i="1" s="1"/>
  <c r="V1026" i="1" s="1"/>
  <c r="V1027" i="1" s="1"/>
  <c r="V1028" i="1" s="1"/>
  <c r="V1029" i="1" s="1"/>
  <c r="V1030" i="1" s="1"/>
  <c r="V1031" i="1" s="1"/>
  <c r="V1032" i="1" s="1"/>
  <c r="V1033" i="1" s="1"/>
  <c r="V1034" i="1" s="1"/>
  <c r="V1035" i="1" s="1"/>
  <c r="V1036" i="1" s="1"/>
  <c r="V1037" i="1" s="1"/>
  <c r="V1038" i="1" s="1"/>
  <c r="V1039" i="1" s="1"/>
  <c r="V1040" i="1" s="1"/>
  <c r="V1041" i="1" s="1"/>
  <c r="V1042" i="1" s="1"/>
  <c r="V1043" i="1" s="1"/>
  <c r="V1044" i="1" s="1"/>
  <c r="V1045" i="1" s="1"/>
  <c r="V1046" i="1" s="1"/>
  <c r="V1047" i="1" s="1"/>
  <c r="V1048" i="1" s="1"/>
  <c r="V1049" i="1" s="1"/>
  <c r="V1050" i="1" s="1"/>
  <c r="V1051" i="1" s="1"/>
  <c r="V1052" i="1" s="1"/>
  <c r="V1053" i="1" s="1"/>
  <c r="V1054" i="1" s="1"/>
  <c r="V1055" i="1" s="1"/>
  <c r="V1056" i="1" s="1"/>
  <c r="V1057" i="1" s="1"/>
  <c r="V1058" i="1" s="1"/>
  <c r="V1059" i="1" s="1"/>
  <c r="V1060" i="1" s="1"/>
  <c r="V1061" i="1" s="1"/>
  <c r="V1062" i="1" s="1"/>
  <c r="V1063" i="1" s="1"/>
  <c r="V1064" i="1" s="1"/>
  <c r="V1065" i="1" s="1"/>
  <c r="V1066" i="1" s="1"/>
  <c r="V1067" i="1" s="1"/>
  <c r="V1068" i="1" s="1"/>
  <c r="V1069" i="1" s="1"/>
  <c r="V1070" i="1" s="1"/>
  <c r="V1071" i="1" s="1"/>
  <c r="V1072" i="1" s="1"/>
  <c r="V1073" i="1" s="1"/>
  <c r="V1074" i="1" s="1"/>
  <c r="V1075" i="1" s="1"/>
  <c r="V1076" i="1" s="1"/>
  <c r="V1077" i="1" s="1"/>
  <c r="V1078" i="1" s="1"/>
  <c r="V1079" i="1" s="1"/>
  <c r="V1080" i="1" s="1"/>
  <c r="V1081" i="1" s="1"/>
  <c r="V1082" i="1" s="1"/>
  <c r="V1083" i="1" s="1"/>
  <c r="V1084" i="1" s="1"/>
  <c r="V1085" i="1" s="1"/>
  <c r="V1086" i="1" s="1"/>
  <c r="V1087" i="1" s="1"/>
  <c r="V1088" i="1" s="1"/>
  <c r="V1089" i="1" s="1"/>
  <c r="V1090" i="1" s="1"/>
  <c r="V1091" i="1" s="1"/>
  <c r="V1092" i="1" s="1"/>
  <c r="V1093" i="1" s="1"/>
  <c r="V1094" i="1" s="1"/>
  <c r="V1095" i="1" s="1"/>
  <c r="V1096" i="1" s="1"/>
  <c r="V1097" i="1" s="1"/>
  <c r="V1098" i="1" s="1"/>
  <c r="V1099" i="1" s="1"/>
  <c r="V1100" i="1" s="1"/>
  <c r="V1101" i="1" s="1"/>
  <c r="V1102" i="1" s="1"/>
  <c r="V1103" i="1" s="1"/>
  <c r="V1104" i="1" s="1"/>
  <c r="V1105" i="1" s="1"/>
  <c r="V1106" i="1" s="1"/>
  <c r="V1107" i="1" s="1"/>
  <c r="V1108" i="1" s="1"/>
  <c r="V1109" i="1" s="1"/>
  <c r="V1110" i="1" s="1"/>
  <c r="V1111" i="1" s="1"/>
  <c r="V1112" i="1" s="1"/>
  <c r="V1113" i="1" s="1"/>
  <c r="V1114" i="1" s="1"/>
  <c r="V1115" i="1" s="1"/>
  <c r="V1116" i="1" s="1"/>
  <c r="V1117" i="1" s="1"/>
  <c r="V1118" i="1" s="1"/>
  <c r="V1119" i="1" s="1"/>
  <c r="V1120" i="1" s="1"/>
  <c r="V1121" i="1" s="1"/>
  <c r="V1122" i="1" s="1"/>
  <c r="V1123" i="1" s="1"/>
  <c r="V1124" i="1" s="1"/>
  <c r="V1125" i="1" s="1"/>
  <c r="V1126" i="1" s="1"/>
  <c r="V1127" i="1" s="1"/>
  <c r="V1128" i="1" s="1"/>
  <c r="V1129" i="1" s="1"/>
  <c r="V1130" i="1" s="1"/>
  <c r="V1131" i="1" s="1"/>
  <c r="V1132" i="1" s="1"/>
  <c r="V1133" i="1" s="1"/>
  <c r="V1134" i="1" s="1"/>
  <c r="V1135" i="1" s="1"/>
  <c r="V1136" i="1" s="1"/>
  <c r="V1137" i="1" s="1"/>
  <c r="V1138" i="1" s="1"/>
  <c r="V1139" i="1" s="1"/>
  <c r="V1140" i="1" s="1"/>
  <c r="V1141" i="1" s="1"/>
  <c r="V1142" i="1" s="1"/>
  <c r="V1143" i="1" s="1"/>
  <c r="V1144" i="1" s="1"/>
  <c r="V1145" i="1" s="1"/>
  <c r="V1146" i="1" s="1"/>
  <c r="V1147" i="1" s="1"/>
  <c r="V1148" i="1" s="1"/>
  <c r="V1149" i="1" s="1"/>
  <c r="V1150" i="1" s="1"/>
  <c r="V1151" i="1" s="1"/>
  <c r="V1152" i="1" s="1"/>
  <c r="V1153" i="1" s="1"/>
  <c r="V1154" i="1" s="1"/>
  <c r="V1155" i="1" s="1"/>
  <c r="V1156" i="1" s="1"/>
  <c r="V1157" i="1" s="1"/>
  <c r="V1158" i="1" s="1"/>
  <c r="V1159" i="1" s="1"/>
  <c r="V1160" i="1" s="1"/>
  <c r="V1161" i="1" s="1"/>
  <c r="V1162" i="1" s="1"/>
  <c r="V1163" i="1" s="1"/>
  <c r="V1164" i="1" s="1"/>
  <c r="V1165" i="1" s="1"/>
  <c r="V1166" i="1" s="1"/>
  <c r="V1167" i="1" s="1"/>
  <c r="V1168" i="1" s="1"/>
  <c r="V1169" i="1" s="1"/>
  <c r="V1170" i="1" s="1"/>
  <c r="V1171" i="1" s="1"/>
  <c r="V1172" i="1" s="1"/>
  <c r="V1173" i="1" s="1"/>
  <c r="V1174" i="1" s="1"/>
  <c r="V1175" i="1" s="1"/>
  <c r="V1176" i="1" s="1"/>
  <c r="V1177" i="1" s="1"/>
  <c r="V1178" i="1" s="1"/>
  <c r="V1179" i="1" s="1"/>
  <c r="V1180" i="1" s="1"/>
  <c r="V1181" i="1" s="1"/>
  <c r="V1182" i="1" s="1"/>
  <c r="V1183" i="1" s="1"/>
  <c r="V1184" i="1" s="1"/>
  <c r="V1185" i="1" s="1"/>
  <c r="V1186" i="1" s="1"/>
  <c r="V1187" i="1" s="1"/>
  <c r="V1188" i="1" s="1"/>
  <c r="V1189" i="1" s="1"/>
  <c r="V1190" i="1" s="1"/>
  <c r="V1191" i="1" s="1"/>
  <c r="V1192" i="1" s="1"/>
  <c r="V1193" i="1" s="1"/>
  <c r="V1194" i="1" s="1"/>
  <c r="V1195" i="1" s="1"/>
  <c r="V1196" i="1" s="1"/>
  <c r="V1197" i="1" s="1"/>
  <c r="V1198" i="1" s="1"/>
  <c r="O1198" i="1"/>
  <c r="Q1199" i="1"/>
  <c r="S911" i="1"/>
  <c r="S912" i="1" s="1"/>
  <c r="S913" i="1" s="1"/>
  <c r="S914" i="1" s="1"/>
  <c r="S915" i="1" s="1"/>
  <c r="S916" i="1" s="1"/>
  <c r="S917" i="1" s="1"/>
  <c r="S918" i="1" s="1"/>
  <c r="S919" i="1" s="1"/>
  <c r="S920" i="1" s="1"/>
  <c r="S921" i="1" s="1"/>
  <c r="S922" i="1" s="1"/>
  <c r="S923" i="1" s="1"/>
  <c r="S924" i="1" s="1"/>
  <c r="S925" i="1" s="1"/>
  <c r="S926" i="1" s="1"/>
  <c r="S927" i="1" s="1"/>
  <c r="S928" i="1" s="1"/>
  <c r="S929" i="1" s="1"/>
  <c r="S930" i="1" s="1"/>
  <c r="S931" i="1" s="1"/>
  <c r="S932" i="1" s="1"/>
  <c r="S933" i="1" s="1"/>
  <c r="S934" i="1" s="1"/>
  <c r="S935" i="1" s="1"/>
  <c r="S936" i="1" s="1"/>
  <c r="S937" i="1" s="1"/>
  <c r="S938" i="1" s="1"/>
  <c r="S939" i="1" s="1"/>
  <c r="S940" i="1" s="1"/>
  <c r="S941" i="1" s="1"/>
  <c r="S942" i="1" s="1"/>
  <c r="S943" i="1" s="1"/>
  <c r="S944" i="1" s="1"/>
  <c r="S945" i="1" s="1"/>
  <c r="S946" i="1" s="1"/>
  <c r="S947" i="1" s="1"/>
  <c r="S948" i="1" s="1"/>
  <c r="S949" i="1" s="1"/>
  <c r="S950" i="1" s="1"/>
  <c r="S951" i="1" s="1"/>
  <c r="S952" i="1" s="1"/>
  <c r="S953" i="1" s="1"/>
  <c r="S954" i="1" s="1"/>
  <c r="S955" i="1" s="1"/>
  <c r="S956" i="1" s="1"/>
  <c r="S957" i="1" s="1"/>
  <c r="S958" i="1" s="1"/>
  <c r="S959" i="1" s="1"/>
  <c r="S960" i="1" s="1"/>
  <c r="S961" i="1" s="1"/>
  <c r="S962" i="1" s="1"/>
  <c r="S963" i="1" s="1"/>
  <c r="S964" i="1" s="1"/>
  <c r="S965" i="1" s="1"/>
  <c r="S966" i="1" s="1"/>
  <c r="S967" i="1" s="1"/>
  <c r="S968" i="1" s="1"/>
  <c r="S969" i="1" s="1"/>
  <c r="S970" i="1" s="1"/>
  <c r="S971" i="1" s="1"/>
  <c r="S972" i="1" s="1"/>
  <c r="S973" i="1" s="1"/>
  <c r="S974" i="1" s="1"/>
  <c r="S975" i="1" s="1"/>
  <c r="S976" i="1" s="1"/>
  <c r="S977" i="1" s="1"/>
  <c r="S978" i="1" s="1"/>
  <c r="S979" i="1" s="1"/>
  <c r="S980" i="1" s="1"/>
  <c r="S981" i="1" s="1"/>
  <c r="S982" i="1" s="1"/>
  <c r="S983" i="1" s="1"/>
  <c r="S984" i="1" s="1"/>
  <c r="S985" i="1" s="1"/>
  <c r="S986" i="1" s="1"/>
  <c r="S987" i="1" s="1"/>
  <c r="S988" i="1" s="1"/>
  <c r="S989" i="1" s="1"/>
  <c r="S990" i="1" s="1"/>
  <c r="S991" i="1" s="1"/>
  <c r="S992" i="1" s="1"/>
  <c r="S993" i="1" s="1"/>
  <c r="S994" i="1" s="1"/>
  <c r="S995" i="1" s="1"/>
  <c r="S996" i="1" s="1"/>
  <c r="S997" i="1" s="1"/>
  <c r="S998" i="1" s="1"/>
  <c r="S999" i="1" s="1"/>
  <c r="S1000" i="1" s="1"/>
  <c r="S1001" i="1" s="1"/>
  <c r="S1002" i="1" s="1"/>
  <c r="S1003" i="1" s="1"/>
  <c r="S1004" i="1" s="1"/>
  <c r="S1005" i="1" s="1"/>
  <c r="S1006" i="1" s="1"/>
  <c r="S1007" i="1" s="1"/>
  <c r="S1008" i="1" s="1"/>
  <c r="S1009" i="1" s="1"/>
  <c r="S1010" i="1" s="1"/>
  <c r="S1011" i="1" s="1"/>
  <c r="S1012" i="1" s="1"/>
  <c r="S1013" i="1" s="1"/>
  <c r="S1014" i="1" s="1"/>
  <c r="S1015" i="1" s="1"/>
  <c r="S1016" i="1" s="1"/>
  <c r="S1017" i="1" s="1"/>
  <c r="S1018" i="1" s="1"/>
  <c r="S1019" i="1" s="1"/>
  <c r="S1020" i="1" s="1"/>
  <c r="S1021" i="1" s="1"/>
  <c r="S1022" i="1" s="1"/>
  <c r="S1023" i="1" s="1"/>
  <c r="S1024" i="1" s="1"/>
  <c r="S1025" i="1" s="1"/>
  <c r="S1026" i="1" s="1"/>
  <c r="S1027" i="1" s="1"/>
  <c r="S1028" i="1" s="1"/>
  <c r="S1029" i="1" s="1"/>
  <c r="S1030" i="1" s="1"/>
  <c r="S1031" i="1" s="1"/>
  <c r="S1032" i="1" s="1"/>
  <c r="S1033" i="1" s="1"/>
  <c r="S1034" i="1" s="1"/>
  <c r="S1035" i="1" s="1"/>
  <c r="S1036" i="1" s="1"/>
  <c r="S1037" i="1" s="1"/>
  <c r="S1038" i="1" s="1"/>
  <c r="S1039" i="1" s="1"/>
  <c r="S1040" i="1" s="1"/>
  <c r="S1041" i="1" s="1"/>
  <c r="S1042" i="1" s="1"/>
  <c r="S1043" i="1" s="1"/>
  <c r="S1044" i="1" s="1"/>
  <c r="S1045" i="1" s="1"/>
  <c r="S1046" i="1" s="1"/>
  <c r="S1047" i="1" s="1"/>
  <c r="S1048" i="1" s="1"/>
  <c r="S1049" i="1" s="1"/>
  <c r="S1050" i="1" s="1"/>
  <c r="S1051" i="1" s="1"/>
  <c r="S1052" i="1" s="1"/>
  <c r="S1053" i="1" s="1"/>
  <c r="S1054" i="1" s="1"/>
  <c r="S1055" i="1" s="1"/>
  <c r="S1056" i="1" s="1"/>
  <c r="S1057" i="1" s="1"/>
  <c r="S1058" i="1" s="1"/>
  <c r="S1059" i="1" s="1"/>
  <c r="S1060" i="1" s="1"/>
  <c r="S1061" i="1" s="1"/>
  <c r="S1062" i="1" s="1"/>
  <c r="S1063" i="1" s="1"/>
  <c r="S1064" i="1" s="1"/>
  <c r="S1065" i="1" s="1"/>
  <c r="S1066" i="1" s="1"/>
  <c r="S1067" i="1" s="1"/>
  <c r="S1068" i="1" s="1"/>
  <c r="S1069" i="1" s="1"/>
  <c r="S1070" i="1" s="1"/>
  <c r="S1071" i="1" s="1"/>
  <c r="S1072" i="1" s="1"/>
  <c r="S1073" i="1" s="1"/>
  <c r="S1074" i="1" s="1"/>
  <c r="S1075" i="1" s="1"/>
  <c r="S1076" i="1" s="1"/>
  <c r="S1077" i="1" s="1"/>
  <c r="S1078" i="1" s="1"/>
  <c r="S1079" i="1" s="1"/>
  <c r="S1080" i="1" s="1"/>
  <c r="S1081" i="1" s="1"/>
  <c r="S1082" i="1" s="1"/>
  <c r="S1083" i="1" s="1"/>
  <c r="S1084" i="1" s="1"/>
  <c r="S1085" i="1" s="1"/>
  <c r="S1086" i="1" s="1"/>
  <c r="S1087" i="1" s="1"/>
  <c r="S1088" i="1" s="1"/>
  <c r="S1089" i="1" s="1"/>
  <c r="S1090" i="1" s="1"/>
  <c r="S1091" i="1" s="1"/>
  <c r="S1092" i="1" s="1"/>
  <c r="S1093" i="1" s="1"/>
  <c r="S1094" i="1" s="1"/>
  <c r="S1095" i="1" s="1"/>
  <c r="S1096" i="1" s="1"/>
  <c r="S1097" i="1" s="1"/>
  <c r="S1098" i="1" s="1"/>
  <c r="S1099" i="1" s="1"/>
  <c r="S1100" i="1" s="1"/>
  <c r="S1101" i="1" s="1"/>
  <c r="S1102" i="1" s="1"/>
  <c r="S1103" i="1" s="1"/>
  <c r="S1104" i="1" s="1"/>
  <c r="S1105" i="1" s="1"/>
  <c r="S1106" i="1" s="1"/>
  <c r="S1107" i="1" s="1"/>
  <c r="S1108" i="1" s="1"/>
  <c r="S1109" i="1" s="1"/>
  <c r="S1110" i="1" s="1"/>
  <c r="S1111" i="1" s="1"/>
  <c r="S1112" i="1" s="1"/>
  <c r="S1113" i="1" s="1"/>
  <c r="S1114" i="1" s="1"/>
  <c r="S1115" i="1" s="1"/>
  <c r="S1116" i="1" s="1"/>
  <c r="S1117" i="1" s="1"/>
  <c r="S1118" i="1" s="1"/>
  <c r="S1119" i="1" s="1"/>
  <c r="S1120" i="1" s="1"/>
  <c r="S1121" i="1" s="1"/>
  <c r="S1122" i="1" s="1"/>
  <c r="S1123" i="1" s="1"/>
  <c r="S1124" i="1" s="1"/>
  <c r="S1125" i="1" s="1"/>
  <c r="S1126" i="1" s="1"/>
  <c r="S1127" i="1" s="1"/>
  <c r="S1128" i="1" s="1"/>
  <c r="S1129" i="1" s="1"/>
  <c r="S1130" i="1" s="1"/>
  <c r="S1131" i="1" s="1"/>
  <c r="S1132" i="1" s="1"/>
  <c r="S1133" i="1" s="1"/>
  <c r="S1134" i="1" s="1"/>
  <c r="S1135" i="1" s="1"/>
  <c r="S1136" i="1" s="1"/>
  <c r="S1137" i="1" s="1"/>
  <c r="S1138" i="1" s="1"/>
  <c r="S1139" i="1" s="1"/>
  <c r="S1140" i="1" s="1"/>
  <c r="S1141" i="1" s="1"/>
  <c r="S1142" i="1" s="1"/>
  <c r="S1143" i="1" s="1"/>
  <c r="S1144" i="1" s="1"/>
  <c r="S1145" i="1" s="1"/>
  <c r="S1146" i="1" s="1"/>
  <c r="S1147" i="1" s="1"/>
  <c r="S1148" i="1" s="1"/>
  <c r="S1149" i="1" s="1"/>
  <c r="S1150" i="1" s="1"/>
  <c r="S1151" i="1" s="1"/>
  <c r="S1152" i="1" s="1"/>
  <c r="S1153" i="1" s="1"/>
  <c r="S1154" i="1" s="1"/>
  <c r="S1155" i="1" s="1"/>
  <c r="S1156" i="1" s="1"/>
  <c r="S1157" i="1" s="1"/>
  <c r="S1158" i="1" s="1"/>
  <c r="S1159" i="1" s="1"/>
  <c r="S1160" i="1" s="1"/>
  <c r="S1161" i="1" s="1"/>
  <c r="S1162" i="1" s="1"/>
  <c r="S1163" i="1" s="1"/>
  <c r="S1164" i="1" s="1"/>
  <c r="S1165" i="1" s="1"/>
  <c r="S1166" i="1" s="1"/>
  <c r="S1167" i="1" s="1"/>
  <c r="S1168" i="1" s="1"/>
  <c r="S1169" i="1" s="1"/>
  <c r="S1170" i="1" s="1"/>
  <c r="S1171" i="1" s="1"/>
  <c r="S1172" i="1" s="1"/>
  <c r="S1173" i="1" s="1"/>
  <c r="S1174" i="1" s="1"/>
  <c r="S1175" i="1" s="1"/>
  <c r="S1176" i="1" s="1"/>
  <c r="S1177" i="1" s="1"/>
  <c r="S1178" i="1" s="1"/>
  <c r="S1179" i="1" s="1"/>
  <c r="S1180" i="1" s="1"/>
  <c r="S1181" i="1" s="1"/>
  <c r="S1182" i="1" s="1"/>
  <c r="S1183" i="1" s="1"/>
  <c r="S1184" i="1" s="1"/>
  <c r="S1185" i="1" s="1"/>
  <c r="S1186" i="1" s="1"/>
  <c r="S1187" i="1" s="1"/>
  <c r="S1188" i="1" s="1"/>
  <c r="S1189" i="1" s="1"/>
  <c r="S1190" i="1" s="1"/>
  <c r="S1191" i="1" s="1"/>
  <c r="S1192" i="1" s="1"/>
  <c r="S1193" i="1" s="1"/>
  <c r="S1194" i="1" s="1"/>
  <c r="S1195" i="1" s="1"/>
  <c r="S1196" i="1" s="1"/>
  <c r="S1197" i="1" s="1"/>
  <c r="S1198" i="1" s="1"/>
  <c r="R911" i="1"/>
  <c r="N1199" i="1"/>
  <c r="P911" i="1"/>
  <c r="P912" i="1" s="1"/>
  <c r="P913" i="1" s="1"/>
  <c r="P914" i="1" s="1"/>
  <c r="P915" i="1" s="1"/>
  <c r="P916" i="1" s="1"/>
  <c r="P917" i="1" s="1"/>
  <c r="P918" i="1" s="1"/>
  <c r="P919" i="1" s="1"/>
  <c r="P920" i="1" s="1"/>
  <c r="P921" i="1" s="1"/>
  <c r="P922" i="1" s="1"/>
  <c r="P923" i="1" s="1"/>
  <c r="P924" i="1" s="1"/>
  <c r="P925" i="1" s="1"/>
  <c r="P926" i="1" s="1"/>
  <c r="P927" i="1" s="1"/>
  <c r="P928" i="1" s="1"/>
  <c r="P929" i="1" s="1"/>
  <c r="P930" i="1" s="1"/>
  <c r="P931" i="1" s="1"/>
  <c r="P932" i="1" s="1"/>
  <c r="P933" i="1" s="1"/>
  <c r="P934" i="1" s="1"/>
  <c r="P935" i="1" s="1"/>
  <c r="P936" i="1" s="1"/>
  <c r="P937" i="1" s="1"/>
  <c r="P938" i="1" s="1"/>
  <c r="P939" i="1" s="1"/>
  <c r="P940" i="1" s="1"/>
  <c r="P941" i="1" s="1"/>
  <c r="P942" i="1" s="1"/>
  <c r="P943" i="1" s="1"/>
  <c r="P944" i="1" s="1"/>
  <c r="P945" i="1" s="1"/>
  <c r="P946" i="1" s="1"/>
  <c r="P947" i="1" s="1"/>
  <c r="P948" i="1" s="1"/>
  <c r="P949" i="1" s="1"/>
  <c r="P950" i="1" s="1"/>
  <c r="P951" i="1" s="1"/>
  <c r="P952" i="1" s="1"/>
  <c r="P953" i="1" s="1"/>
  <c r="P954" i="1" s="1"/>
  <c r="P955" i="1" s="1"/>
  <c r="P956" i="1" s="1"/>
  <c r="P957" i="1" s="1"/>
  <c r="P958" i="1" s="1"/>
  <c r="P959" i="1" s="1"/>
  <c r="P960" i="1" s="1"/>
  <c r="P961" i="1" s="1"/>
  <c r="P962" i="1" s="1"/>
  <c r="P963" i="1" s="1"/>
  <c r="P964" i="1" s="1"/>
  <c r="P965" i="1" s="1"/>
  <c r="P966" i="1" s="1"/>
  <c r="P967" i="1" s="1"/>
  <c r="P968" i="1" s="1"/>
  <c r="P969" i="1" s="1"/>
  <c r="P970" i="1" s="1"/>
  <c r="P971" i="1" s="1"/>
  <c r="P972" i="1" s="1"/>
  <c r="P973" i="1" s="1"/>
  <c r="P974" i="1" s="1"/>
  <c r="P975" i="1" s="1"/>
  <c r="P976" i="1" s="1"/>
  <c r="P977" i="1" s="1"/>
  <c r="P978" i="1" s="1"/>
  <c r="P979" i="1" s="1"/>
  <c r="P980" i="1" s="1"/>
  <c r="P981" i="1" s="1"/>
  <c r="P982" i="1" s="1"/>
  <c r="P983" i="1" s="1"/>
  <c r="P984" i="1" s="1"/>
  <c r="P985" i="1" s="1"/>
  <c r="P986" i="1" s="1"/>
  <c r="P987" i="1" s="1"/>
  <c r="P988" i="1" s="1"/>
  <c r="P989" i="1" s="1"/>
  <c r="P990" i="1" s="1"/>
  <c r="P991" i="1" s="1"/>
  <c r="P992" i="1" s="1"/>
  <c r="P993" i="1" s="1"/>
  <c r="P994" i="1" s="1"/>
  <c r="P995" i="1" s="1"/>
  <c r="P996" i="1" s="1"/>
  <c r="P997" i="1" s="1"/>
  <c r="P998" i="1" s="1"/>
  <c r="P999" i="1" s="1"/>
  <c r="P1000" i="1" s="1"/>
  <c r="P1001" i="1" s="1"/>
  <c r="P1002" i="1" s="1"/>
  <c r="P1003" i="1" s="1"/>
  <c r="P1004" i="1" s="1"/>
  <c r="P1005" i="1" s="1"/>
  <c r="P1006" i="1" s="1"/>
  <c r="P1007" i="1" s="1"/>
  <c r="P1008" i="1" s="1"/>
  <c r="P1009" i="1" s="1"/>
  <c r="P1010" i="1" s="1"/>
  <c r="P1011" i="1" s="1"/>
  <c r="P1012" i="1" s="1"/>
  <c r="P1013" i="1" s="1"/>
  <c r="P1014" i="1" s="1"/>
  <c r="P1015" i="1" s="1"/>
  <c r="P1016" i="1" s="1"/>
  <c r="P1017" i="1" s="1"/>
  <c r="P1018" i="1" s="1"/>
  <c r="P1019" i="1" s="1"/>
  <c r="P1020" i="1" s="1"/>
  <c r="P1021" i="1" s="1"/>
  <c r="P1022" i="1" s="1"/>
  <c r="P1023" i="1" s="1"/>
  <c r="P1024" i="1" s="1"/>
  <c r="P1025" i="1" s="1"/>
  <c r="P1026" i="1" s="1"/>
  <c r="P1027" i="1" s="1"/>
  <c r="P1028" i="1" s="1"/>
  <c r="P1029" i="1" s="1"/>
  <c r="P1030" i="1" s="1"/>
  <c r="P1031" i="1" s="1"/>
  <c r="P1032" i="1" s="1"/>
  <c r="P1033" i="1" s="1"/>
  <c r="P1034" i="1" s="1"/>
  <c r="P1035" i="1" s="1"/>
  <c r="P1036" i="1" s="1"/>
  <c r="P1037" i="1" s="1"/>
  <c r="P1038" i="1" s="1"/>
  <c r="P1039" i="1" s="1"/>
  <c r="P1040" i="1" s="1"/>
  <c r="P1041" i="1" s="1"/>
  <c r="P1042" i="1" s="1"/>
  <c r="P1043" i="1" s="1"/>
  <c r="P1044" i="1" s="1"/>
  <c r="P1045" i="1" s="1"/>
  <c r="P1046" i="1" s="1"/>
  <c r="P1047" i="1" s="1"/>
  <c r="P1048" i="1" s="1"/>
  <c r="P1049" i="1" s="1"/>
  <c r="P1050" i="1" s="1"/>
  <c r="P1051" i="1" s="1"/>
  <c r="P1052" i="1" s="1"/>
  <c r="P1053" i="1" s="1"/>
  <c r="P1054" i="1" s="1"/>
  <c r="P1055" i="1" s="1"/>
  <c r="P1056" i="1" s="1"/>
  <c r="P1057" i="1" s="1"/>
  <c r="P1058" i="1" s="1"/>
  <c r="P1059" i="1" s="1"/>
  <c r="P1060" i="1" s="1"/>
  <c r="P1061" i="1" s="1"/>
  <c r="P1062" i="1" s="1"/>
  <c r="P1063" i="1" s="1"/>
  <c r="P1064" i="1" s="1"/>
  <c r="P1065" i="1" s="1"/>
  <c r="P1066" i="1" s="1"/>
  <c r="P1067" i="1" s="1"/>
  <c r="P1068" i="1" s="1"/>
  <c r="P1069" i="1" s="1"/>
  <c r="P1070" i="1" s="1"/>
  <c r="P1071" i="1" s="1"/>
  <c r="P1072" i="1" s="1"/>
  <c r="P1073" i="1" s="1"/>
  <c r="P1074" i="1" s="1"/>
  <c r="P1075" i="1" s="1"/>
  <c r="P1076" i="1" s="1"/>
  <c r="P1077" i="1" s="1"/>
  <c r="P1078" i="1" s="1"/>
  <c r="P1079" i="1" s="1"/>
  <c r="P1080" i="1" s="1"/>
  <c r="P1081" i="1" s="1"/>
  <c r="P1082" i="1" s="1"/>
  <c r="P1083" i="1" s="1"/>
  <c r="P1084" i="1" s="1"/>
  <c r="P1085" i="1" s="1"/>
  <c r="P1086" i="1" s="1"/>
  <c r="P1087" i="1" s="1"/>
  <c r="P1088" i="1" s="1"/>
  <c r="P1089" i="1" s="1"/>
  <c r="P1090" i="1" s="1"/>
  <c r="P1091" i="1" s="1"/>
  <c r="P1092" i="1" s="1"/>
  <c r="P1093" i="1" s="1"/>
  <c r="P1094" i="1" s="1"/>
  <c r="P1095" i="1" s="1"/>
  <c r="P1096" i="1" s="1"/>
  <c r="P1097" i="1" s="1"/>
  <c r="P1098" i="1" s="1"/>
  <c r="P1099" i="1" s="1"/>
  <c r="P1100" i="1" s="1"/>
  <c r="P1101" i="1" s="1"/>
  <c r="P1102" i="1" s="1"/>
  <c r="P1103" i="1" s="1"/>
  <c r="P1104" i="1" s="1"/>
  <c r="P1105" i="1" s="1"/>
  <c r="P1106" i="1" s="1"/>
  <c r="P1107" i="1" s="1"/>
  <c r="P1108" i="1" s="1"/>
  <c r="P1109" i="1" s="1"/>
  <c r="P1110" i="1" s="1"/>
  <c r="P1111" i="1" s="1"/>
  <c r="P1112" i="1" s="1"/>
  <c r="P1113" i="1" s="1"/>
  <c r="P1114" i="1" s="1"/>
  <c r="P1115" i="1" s="1"/>
  <c r="P1116" i="1" s="1"/>
  <c r="P1117" i="1" s="1"/>
  <c r="P1118" i="1" s="1"/>
  <c r="P1119" i="1" s="1"/>
  <c r="P1120" i="1" s="1"/>
  <c r="P1121" i="1" s="1"/>
  <c r="P1122" i="1" s="1"/>
  <c r="P1123" i="1" s="1"/>
  <c r="P1124" i="1" s="1"/>
  <c r="P1125" i="1" s="1"/>
  <c r="P1126" i="1" s="1"/>
  <c r="P1127" i="1" s="1"/>
  <c r="P1128" i="1" s="1"/>
  <c r="P1129" i="1" s="1"/>
  <c r="P1130" i="1" s="1"/>
  <c r="P1131" i="1" s="1"/>
  <c r="P1132" i="1" s="1"/>
  <c r="P1133" i="1" s="1"/>
  <c r="P1134" i="1" s="1"/>
  <c r="P1135" i="1" s="1"/>
  <c r="P1136" i="1" s="1"/>
  <c r="P1137" i="1" s="1"/>
  <c r="P1138" i="1" s="1"/>
  <c r="P1139" i="1" s="1"/>
  <c r="P1140" i="1" s="1"/>
  <c r="P1141" i="1" s="1"/>
  <c r="P1142" i="1" s="1"/>
  <c r="P1143" i="1" s="1"/>
  <c r="P1144" i="1" s="1"/>
  <c r="P1145" i="1" s="1"/>
  <c r="P1146" i="1" s="1"/>
  <c r="P1147" i="1" s="1"/>
  <c r="P1148" i="1" s="1"/>
  <c r="P1149" i="1" s="1"/>
  <c r="P1150" i="1" s="1"/>
  <c r="P1151" i="1" s="1"/>
  <c r="P1152" i="1" s="1"/>
  <c r="P1153" i="1" s="1"/>
  <c r="P1154" i="1" s="1"/>
  <c r="P1155" i="1" s="1"/>
  <c r="P1156" i="1" s="1"/>
  <c r="P1157" i="1" s="1"/>
  <c r="P1158" i="1" s="1"/>
  <c r="P1159" i="1" s="1"/>
  <c r="P1160" i="1" s="1"/>
  <c r="P1161" i="1" s="1"/>
  <c r="P1162" i="1" s="1"/>
  <c r="P1163" i="1" s="1"/>
  <c r="P1164" i="1" s="1"/>
  <c r="P1165" i="1" s="1"/>
  <c r="P1166" i="1" s="1"/>
  <c r="P1167" i="1" s="1"/>
  <c r="P1168" i="1" s="1"/>
  <c r="P1169" i="1" s="1"/>
  <c r="P1170" i="1" s="1"/>
  <c r="P1171" i="1" s="1"/>
  <c r="P1172" i="1" s="1"/>
  <c r="P1173" i="1" s="1"/>
  <c r="P1174" i="1" s="1"/>
  <c r="P1175" i="1" s="1"/>
  <c r="P1176" i="1" s="1"/>
  <c r="P1177" i="1" s="1"/>
  <c r="P1178" i="1" s="1"/>
  <c r="P1179" i="1" s="1"/>
  <c r="P1180" i="1" s="1"/>
  <c r="P1181" i="1" s="1"/>
  <c r="P1182" i="1" s="1"/>
  <c r="P1183" i="1" s="1"/>
  <c r="P1184" i="1" s="1"/>
  <c r="P1185" i="1" s="1"/>
  <c r="P1186" i="1" s="1"/>
  <c r="P1187" i="1" s="1"/>
  <c r="P1188" i="1" s="1"/>
  <c r="P1189" i="1" s="1"/>
  <c r="P1190" i="1" s="1"/>
  <c r="P1191" i="1" s="1"/>
  <c r="P1192" i="1" s="1"/>
  <c r="P1193" i="1" s="1"/>
  <c r="P1194" i="1" s="1"/>
  <c r="P1195" i="1" s="1"/>
  <c r="P1196" i="1" s="1"/>
  <c r="P1197" i="1" s="1"/>
  <c r="P1198" i="1" s="1"/>
  <c r="O911" i="1"/>
  <c r="R1198" i="1"/>
  <c r="L1102" i="1" l="1"/>
  <c r="L1101" i="1"/>
  <c r="L1098" i="1"/>
  <c r="L1099" i="1"/>
  <c r="L1096" i="1"/>
  <c r="L1100" i="1"/>
  <c r="L1095" i="1"/>
  <c r="L1097" i="1"/>
  <c r="L1105" i="1"/>
  <c r="L1094" i="1"/>
  <c r="L1104" i="1"/>
  <c r="L1103" i="1"/>
  <c r="L1106" i="1"/>
  <c r="L1093" i="1"/>
  <c r="L1107" i="1"/>
  <c r="L1092" i="1"/>
  <c r="L1108" i="1"/>
  <c r="L1091" i="1"/>
  <c r="L1090" i="1"/>
  <c r="L1088" i="1"/>
  <c r="L1089" i="1"/>
  <c r="L1109" i="1"/>
  <c r="L1086" i="1"/>
  <c r="L1110" i="1"/>
  <c r="L1087" i="1"/>
  <c r="L1085" i="1"/>
  <c r="L1111" i="1"/>
  <c r="L1084" i="1"/>
  <c r="L1082" i="1"/>
  <c r="L1112" i="1"/>
  <c r="L1083" i="1"/>
  <c r="L1113" i="1"/>
  <c r="L1081" i="1"/>
  <c r="L1080" i="1"/>
  <c r="L1079" i="1"/>
  <c r="L1114" i="1"/>
  <c r="L1078" i="1"/>
  <c r="L1077" i="1"/>
  <c r="L1076" i="1"/>
  <c r="L1115" i="1"/>
  <c r="L1074" i="1"/>
  <c r="L1116" i="1"/>
  <c r="L1075" i="1"/>
  <c r="L1072" i="1"/>
  <c r="L1073" i="1"/>
  <c r="L1117" i="1"/>
  <c r="L1070" i="1"/>
  <c r="L1118" i="1"/>
  <c r="L1071" i="1"/>
  <c r="L1069" i="1"/>
  <c r="L1068" i="1"/>
  <c r="L1119" i="1"/>
  <c r="L1067" i="1"/>
  <c r="L1120" i="1"/>
  <c r="L1066" i="1"/>
  <c r="L1064" i="1"/>
  <c r="L1065" i="1"/>
  <c r="L1121" i="1"/>
  <c r="L1063" i="1"/>
  <c r="L1062" i="1"/>
  <c r="L1122" i="1"/>
  <c r="L1123" i="1"/>
  <c r="L1060" i="1"/>
  <c r="L1061" i="1"/>
  <c r="L1059" i="1"/>
  <c r="L1058" i="1"/>
  <c r="L1124" i="1"/>
  <c r="L1057" i="1"/>
  <c r="L1125" i="1"/>
  <c r="L1056" i="1"/>
  <c r="L1126" i="1"/>
  <c r="L1055" i="1"/>
  <c r="L1054" i="1"/>
  <c r="L1052" i="1"/>
  <c r="L1127" i="1"/>
  <c r="L1053" i="1"/>
  <c r="L1051" i="1"/>
  <c r="L1050" i="1"/>
  <c r="L1128" i="1"/>
  <c r="L1048" i="1"/>
  <c r="L1129" i="1"/>
  <c r="L1049" i="1"/>
  <c r="L1130" i="1"/>
  <c r="L1047" i="1"/>
  <c r="L1046" i="1"/>
  <c r="L1131" i="1"/>
  <c r="L1045" i="1"/>
  <c r="L1044" i="1"/>
  <c r="L1042" i="1"/>
  <c r="L1132" i="1"/>
  <c r="L1043" i="1"/>
  <c r="L1041" i="1"/>
  <c r="L1133" i="1"/>
  <c r="L1040" i="1"/>
  <c r="L1134" i="1"/>
  <c r="L1038" i="1"/>
  <c r="L1039" i="1"/>
  <c r="L1037" i="1"/>
  <c r="L1135" i="1"/>
  <c r="L1036" i="1"/>
  <c r="L1034" i="1"/>
  <c r="L1035" i="1"/>
  <c r="L1136" i="1"/>
  <c r="L1137" i="1"/>
  <c r="L1033" i="1"/>
  <c r="L1032" i="1"/>
  <c r="L1138" i="1"/>
  <c r="L1030" i="1"/>
  <c r="L1031" i="1"/>
  <c r="L1029" i="1"/>
  <c r="L1139" i="1"/>
  <c r="L1028" i="1"/>
  <c r="L1026" i="1"/>
  <c r="L1027" i="1"/>
  <c r="L1140" i="1"/>
  <c r="L1141" i="1"/>
  <c r="L1025" i="1"/>
  <c r="L1024" i="1"/>
  <c r="L1142" i="1"/>
  <c r="L1022" i="1"/>
  <c r="L1023" i="1"/>
  <c r="L1021" i="1"/>
  <c r="L1020" i="1"/>
  <c r="L1143" i="1"/>
  <c r="L1018" i="1"/>
  <c r="L1019" i="1"/>
  <c r="L1144" i="1"/>
  <c r="L1016" i="1"/>
  <c r="L1017" i="1"/>
  <c r="L1145" i="1"/>
  <c r="L1146" i="1"/>
  <c r="L1014" i="1"/>
  <c r="L1015" i="1"/>
  <c r="L1013" i="1"/>
  <c r="L1147" i="1"/>
  <c r="L1012" i="1"/>
  <c r="L1011" i="1"/>
  <c r="L1010" i="1"/>
  <c r="L1148" i="1"/>
  <c r="L1149" i="1"/>
  <c r="L1009" i="1"/>
  <c r="L1008" i="1"/>
  <c r="L1007" i="1"/>
  <c r="L1150" i="1"/>
  <c r="L1006" i="1"/>
  <c r="L1151" i="1"/>
  <c r="L1004" i="1"/>
  <c r="L1005" i="1"/>
  <c r="L1003" i="1"/>
  <c r="L1152" i="1"/>
  <c r="L1002" i="1"/>
  <c r="L1153" i="1"/>
  <c r="L1001" i="1"/>
  <c r="L1000" i="1"/>
  <c r="L1154" i="1"/>
  <c r="L998" i="1"/>
  <c r="L999" i="1"/>
  <c r="L1155" i="1"/>
  <c r="L997" i="1"/>
  <c r="L996" i="1"/>
  <c r="L995" i="1"/>
  <c r="L994" i="1"/>
  <c r="L1156" i="1"/>
  <c r="L992" i="1"/>
  <c r="L1157" i="1"/>
  <c r="L993" i="1"/>
  <c r="L991" i="1"/>
  <c r="L990" i="1"/>
  <c r="L1158" i="1"/>
  <c r="L988" i="1"/>
  <c r="L1159" i="1"/>
  <c r="L989" i="1"/>
  <c r="L986" i="1"/>
  <c r="L987" i="1"/>
  <c r="L1160" i="1"/>
  <c r="L985" i="1"/>
  <c r="L1161" i="1"/>
  <c r="L984" i="1"/>
  <c r="L1162" i="1"/>
  <c r="L983" i="1"/>
  <c r="L982" i="1"/>
  <c r="L980" i="1"/>
  <c r="L981" i="1"/>
  <c r="L1163" i="1"/>
  <c r="L979" i="1"/>
  <c r="L1164" i="1"/>
  <c r="L978" i="1"/>
  <c r="L976" i="1"/>
  <c r="L977" i="1"/>
  <c r="L1165" i="1"/>
  <c r="L975" i="1"/>
  <c r="L1166" i="1"/>
  <c r="L974" i="1"/>
  <c r="L973" i="1"/>
  <c r="L1167" i="1"/>
  <c r="L972" i="1"/>
  <c r="L971" i="1"/>
  <c r="L1168" i="1"/>
  <c r="L970" i="1"/>
  <c r="L969" i="1"/>
  <c r="L1169" i="1"/>
  <c r="L968" i="1"/>
  <c r="L1170" i="1"/>
  <c r="L967" i="1"/>
  <c r="L966" i="1"/>
  <c r="L965" i="1"/>
  <c r="L964" i="1"/>
  <c r="L1171" i="1"/>
  <c r="L963" i="1"/>
  <c r="L1172" i="1"/>
  <c r="L962" i="1"/>
  <c r="L1173" i="1"/>
  <c r="L961" i="1"/>
  <c r="L960" i="1"/>
  <c r="L1174" i="1"/>
  <c r="L959" i="1"/>
  <c r="L958" i="1"/>
  <c r="L1175" i="1"/>
  <c r="L956" i="1"/>
  <c r="L957" i="1"/>
  <c r="L954" i="1"/>
  <c r="L955" i="1"/>
  <c r="L1176" i="1"/>
  <c r="L1177" i="1"/>
  <c r="L953" i="1"/>
  <c r="L952" i="1"/>
  <c r="L950" i="1"/>
  <c r="L1178" i="1"/>
  <c r="L951" i="1"/>
  <c r="L948" i="1"/>
  <c r="L949" i="1"/>
  <c r="L1179" i="1"/>
  <c r="L1180" i="1"/>
  <c r="L947" i="1"/>
  <c r="L946" i="1"/>
  <c r="L945" i="1"/>
  <c r="L1181" i="1"/>
  <c r="L944" i="1"/>
  <c r="L942" i="1"/>
  <c r="L1182" i="1"/>
  <c r="L943" i="1"/>
  <c r="L941" i="1"/>
  <c r="L940" i="1"/>
  <c r="L1183" i="1"/>
  <c r="L1184" i="1"/>
  <c r="L939" i="1"/>
  <c r="L938" i="1"/>
  <c r="L1185" i="1"/>
  <c r="L936" i="1"/>
  <c r="L937" i="1"/>
  <c r="L1186" i="1"/>
  <c r="L934" i="1"/>
  <c r="L935" i="1"/>
  <c r="L1187" i="1"/>
  <c r="L932" i="1"/>
  <c r="L933" i="1"/>
  <c r="L1188" i="1"/>
  <c r="L930" i="1"/>
  <c r="L931" i="1"/>
  <c r="L1189" i="1"/>
  <c r="L928" i="1"/>
  <c r="L929" i="1"/>
  <c r="L1190" i="1"/>
  <c r="L926" i="1"/>
  <c r="L927" i="1"/>
  <c r="L925" i="1"/>
  <c r="L924" i="1"/>
  <c r="L1191" i="1"/>
  <c r="L1192" i="1"/>
  <c r="L922" i="1"/>
  <c r="L923" i="1"/>
  <c r="L921" i="1"/>
  <c r="L1193" i="1"/>
  <c r="L920" i="1"/>
  <c r="L918" i="1"/>
  <c r="L1194" i="1"/>
  <c r="L919" i="1"/>
  <c r="L916" i="1"/>
  <c r="L1195" i="1"/>
  <c r="L917" i="1"/>
  <c r="L915" i="1"/>
  <c r="L914" i="1"/>
  <c r="L1196" i="1"/>
  <c r="L913" i="1"/>
  <c r="L912" i="1"/>
  <c r="L1197" i="1"/>
  <c r="L1198" i="1"/>
  <c r="L911" i="1"/>
  <c r="L1199" i="1" l="1"/>
  <c r="V21" i="3" l="1"/>
  <c r="V244" i="3" l="1"/>
  <c r="V104" i="3"/>
  <c r="V27" i="3"/>
  <c r="V157" i="3"/>
  <c r="V52" i="3"/>
  <c r="V50" i="3"/>
  <c r="V31" i="3"/>
  <c r="V167" i="3"/>
  <c r="V210" i="3"/>
  <c r="V196" i="3"/>
  <c r="V131" i="3"/>
  <c r="V197" i="3"/>
  <c r="V132" i="3"/>
  <c r="V45" i="3"/>
  <c r="V92" i="3"/>
  <c r="V219" i="3"/>
  <c r="V121" i="3"/>
  <c r="V144" i="3"/>
  <c r="V54" i="3"/>
  <c r="V158" i="3"/>
  <c r="Z157" i="3" s="1"/>
  <c r="V81" i="3"/>
  <c r="V155" i="3"/>
  <c r="V49" i="3"/>
  <c r="V254" i="3"/>
  <c r="V220" i="3"/>
  <c r="V205" i="3"/>
  <c r="V75" i="3"/>
  <c r="V26" i="3"/>
  <c r="V79" i="3"/>
  <c r="V207" i="3"/>
  <c r="V64" i="3"/>
  <c r="V200" i="3"/>
  <c r="V77" i="3"/>
  <c r="V153" i="3"/>
  <c r="V187" i="3"/>
  <c r="V53" i="3"/>
  <c r="V58" i="3"/>
  <c r="V20" i="3"/>
  <c r="Z20" i="3" s="1"/>
  <c r="AC20" i="3" s="1"/>
  <c r="AD20" i="3" s="1"/>
  <c r="AE20" i="3" s="1"/>
  <c r="AF20" i="3" s="1"/>
  <c r="V163" i="3"/>
  <c r="V229" i="3"/>
  <c r="V198" i="3"/>
  <c r="V62" i="3"/>
  <c r="V249" i="3"/>
  <c r="V226" i="3"/>
  <c r="V71" i="3"/>
  <c r="V199" i="3"/>
  <c r="V56" i="3"/>
  <c r="V259" i="3"/>
  <c r="V260" i="3" s="1"/>
  <c r="V261" i="3" s="1"/>
  <c r="V169" i="3"/>
  <c r="V128" i="3"/>
  <c r="V110" i="3"/>
  <c r="V145" i="3"/>
  <c r="V180" i="3"/>
  <c r="V193" i="3"/>
  <c r="V216" i="3"/>
  <c r="V93" i="3"/>
  <c r="V217" i="3"/>
  <c r="V116" i="3"/>
  <c r="V129" i="3"/>
  <c r="V152" i="3"/>
  <c r="V29" i="3"/>
  <c r="V30" i="3"/>
  <c r="V140" i="3"/>
  <c r="V36" i="3"/>
  <c r="V258" i="3"/>
  <c r="V111" i="3"/>
  <c r="V239" i="3"/>
  <c r="V138" i="3"/>
  <c r="V44" i="3"/>
  <c r="V212" i="3"/>
  <c r="V161" i="3"/>
  <c r="V120" i="3"/>
  <c r="V188" i="3"/>
  <c r="V234" i="3"/>
  <c r="V151" i="3"/>
  <c r="V114" i="3"/>
  <c r="V170" i="3"/>
  <c r="V222" i="3"/>
  <c r="V256" i="3"/>
  <c r="V69" i="3"/>
  <c r="V84" i="3"/>
  <c r="V173" i="3"/>
  <c r="V68" i="3"/>
  <c r="V172" i="3"/>
  <c r="V257" i="3"/>
  <c r="V233" i="3"/>
  <c r="V32" i="3"/>
  <c r="V48" i="3"/>
  <c r="V137" i="3"/>
  <c r="V160" i="3"/>
  <c r="V142" i="3"/>
  <c r="V61" i="3"/>
  <c r="V211" i="3"/>
  <c r="V213" i="3"/>
  <c r="V202" i="3"/>
  <c r="V103" i="3"/>
  <c r="V231" i="3"/>
  <c r="V74" i="3"/>
  <c r="V97" i="3"/>
  <c r="V141" i="3"/>
  <c r="V184" i="3"/>
  <c r="V251" i="3"/>
  <c r="V117" i="3"/>
  <c r="V99" i="3"/>
  <c r="V165" i="3"/>
  <c r="V60" i="3"/>
  <c r="V228" i="3"/>
  <c r="V177" i="3"/>
  <c r="V40" i="3"/>
  <c r="V35" i="3"/>
  <c r="V101" i="3"/>
  <c r="V230" i="3"/>
  <c r="V164" i="3"/>
  <c r="V113" i="3"/>
  <c r="V23" i="3"/>
  <c r="V235" i="3"/>
  <c r="V159" i="3"/>
  <c r="V181" i="3"/>
  <c r="V186" i="3"/>
  <c r="V143" i="3"/>
  <c r="V82" i="3"/>
  <c r="V122" i="3"/>
  <c r="V115" i="3"/>
  <c r="V67" i="3"/>
  <c r="V133" i="3"/>
  <c r="V51" i="3"/>
  <c r="V107" i="3"/>
  <c r="V130" i="3"/>
  <c r="V55" i="3"/>
  <c r="V183" i="3"/>
  <c r="V24" i="3"/>
  <c r="V139" i="3"/>
  <c r="V33" i="3"/>
  <c r="V86" i="3"/>
  <c r="V204" i="3"/>
  <c r="V245" i="3"/>
  <c r="V78" i="3"/>
  <c r="V243" i="3"/>
  <c r="V91" i="3"/>
  <c r="V221" i="3"/>
  <c r="V190" i="3"/>
  <c r="V156" i="3"/>
  <c r="V118" i="3"/>
  <c r="V109" i="3"/>
  <c r="V22" i="3"/>
  <c r="Z21" i="3" s="1"/>
  <c r="V108" i="3"/>
  <c r="V185" i="3"/>
  <c r="V208" i="3"/>
  <c r="V126" i="3"/>
  <c r="V154" i="3"/>
  <c r="V135" i="3"/>
  <c r="V42" i="3"/>
  <c r="V66" i="3"/>
  <c r="V150" i="3"/>
  <c r="V46" i="3"/>
  <c r="V225" i="3"/>
  <c r="V248" i="3"/>
  <c r="V65" i="3"/>
  <c r="V88" i="3"/>
  <c r="V70" i="3"/>
  <c r="V179" i="3"/>
  <c r="V147" i="3"/>
  <c r="V149" i="3"/>
  <c r="V237" i="3"/>
  <c r="V206" i="3"/>
  <c r="V236" i="3"/>
  <c r="V240" i="3"/>
  <c r="V83" i="3"/>
  <c r="V85" i="3"/>
  <c r="Z84" i="3" s="1"/>
  <c r="V162" i="3"/>
  <c r="V218" i="3"/>
  <c r="V168" i="3"/>
  <c r="V47" i="3"/>
  <c r="V96" i="3"/>
  <c r="V194" i="3"/>
  <c r="V253" i="3"/>
  <c r="V189" i="3"/>
  <c r="Z188" i="3" s="1"/>
  <c r="V63" i="3"/>
  <c r="V242" i="3"/>
  <c r="V106" i="3"/>
  <c r="V94" i="3"/>
  <c r="V191" i="3"/>
  <c r="V232" i="3"/>
  <c r="V175" i="3"/>
  <c r="V136" i="3"/>
  <c r="V166" i="3"/>
  <c r="V134" i="3"/>
  <c r="V59" i="3"/>
  <c r="V127" i="3"/>
  <c r="V250" i="3"/>
  <c r="V98" i="3"/>
  <c r="V28" i="3"/>
  <c r="V201" i="3"/>
  <c r="V100" i="3"/>
  <c r="V171" i="3"/>
  <c r="V246" i="3"/>
  <c r="V125" i="3"/>
  <c r="V192" i="3"/>
  <c r="V203" i="3"/>
  <c r="Z202" i="3" s="1"/>
  <c r="V87" i="3"/>
  <c r="V39" i="3"/>
  <c r="V227" i="3"/>
  <c r="V112" i="3"/>
  <c r="V178" i="3"/>
  <c r="V195" i="3"/>
  <c r="V176" i="3"/>
  <c r="V223" i="3"/>
  <c r="V105" i="3"/>
  <c r="V119" i="3"/>
  <c r="V148" i="3"/>
  <c r="Z147" i="3" s="1"/>
  <c r="V224" i="3"/>
  <c r="V41" i="3"/>
  <c r="V34" i="3"/>
  <c r="Z33" i="3" s="1"/>
  <c r="V174" i="3"/>
  <c r="Z173" i="3" s="1"/>
  <c r="V95" i="3"/>
  <c r="V255" i="3"/>
  <c r="V43" i="3"/>
  <c r="V238" i="3"/>
  <c r="V215" i="3"/>
  <c r="V102" i="3"/>
  <c r="V57" i="3"/>
  <c r="V182" i="3"/>
  <c r="V252" i="3"/>
  <c r="V38" i="3"/>
  <c r="V247" i="3"/>
  <c r="V89" i="3"/>
  <c r="V37" i="3"/>
  <c r="V214" i="3"/>
  <c r="V76" i="3"/>
  <c r="V241" i="3"/>
  <c r="V25" i="3"/>
  <c r="V90" i="3"/>
  <c r="V73" i="3"/>
  <c r="V72" i="3"/>
  <c r="V123" i="3"/>
  <c r="V80" i="3"/>
  <c r="V146" i="3"/>
  <c r="V124" i="3"/>
  <c r="V209" i="3"/>
  <c r="Z177" i="3" l="1"/>
  <c r="Z138" i="3"/>
  <c r="Z23" i="3"/>
  <c r="Z126" i="3"/>
  <c r="Z69" i="3"/>
  <c r="Z79" i="3"/>
  <c r="Z27" i="3"/>
  <c r="Z249" i="3"/>
  <c r="Z58" i="3"/>
  <c r="Z64" i="3"/>
  <c r="Z220" i="3"/>
  <c r="Z244" i="3"/>
  <c r="Z129" i="3"/>
  <c r="Z110" i="3"/>
  <c r="Z208" i="3"/>
  <c r="Z122" i="3"/>
  <c r="Z75" i="3"/>
  <c r="Z111" i="3"/>
  <c r="Z217" i="3"/>
  <c r="Z77" i="3"/>
  <c r="Z54" i="3"/>
  <c r="Z187" i="3"/>
  <c r="Z191" i="3"/>
  <c r="Z145" i="3"/>
  <c r="Z226" i="3"/>
  <c r="Z212" i="3"/>
  <c r="Z155" i="3"/>
  <c r="Z50" i="3"/>
  <c r="Z24" i="3"/>
  <c r="Z210" i="3"/>
  <c r="Z169" i="3"/>
  <c r="Z198" i="3"/>
  <c r="Z121" i="3"/>
  <c r="Z97" i="3"/>
  <c r="Z239" i="3"/>
  <c r="Z158" i="3"/>
  <c r="Z153" i="3"/>
  <c r="Z205" i="3"/>
  <c r="Z116" i="3"/>
  <c r="Z231" i="3"/>
  <c r="Z165" i="3"/>
  <c r="Z62" i="3"/>
  <c r="Z104" i="3"/>
  <c r="V262" i="3"/>
  <c r="Z260" i="3"/>
  <c r="Z234" i="3"/>
  <c r="AG3" i="3"/>
  <c r="Z193" i="3"/>
  <c r="Z207" i="3"/>
  <c r="Z170" i="3"/>
  <c r="Z45" i="3"/>
  <c r="Z71" i="3"/>
  <c r="Z81" i="3"/>
  <c r="Z40" i="3"/>
  <c r="Z131" i="3"/>
  <c r="Z82" i="3"/>
  <c r="Z133" i="3"/>
  <c r="Z235" i="3"/>
  <c r="Z180" i="3"/>
  <c r="Z132" i="3"/>
  <c r="Z114" i="3"/>
  <c r="Z52" i="3"/>
  <c r="Z237" i="3"/>
  <c r="Z117" i="3"/>
  <c r="Z190" i="3"/>
  <c r="Z184" i="3"/>
  <c r="Z142" i="3"/>
  <c r="Z245" i="3"/>
  <c r="Z181" i="3"/>
  <c r="Z99" i="3"/>
  <c r="Z42" i="3"/>
  <c r="Z197" i="3"/>
  <c r="Z251" i="3"/>
  <c r="Z222" i="3"/>
  <c r="Z31" i="3"/>
  <c r="Z56" i="3"/>
  <c r="Z213" i="3"/>
  <c r="Z140" i="3"/>
  <c r="Z144" i="3"/>
  <c r="Z128" i="3"/>
  <c r="Z163" i="3"/>
  <c r="Z86" i="3"/>
  <c r="Z175" i="3"/>
  <c r="Z246" i="3"/>
  <c r="Z29" i="3"/>
  <c r="Z46" i="3"/>
  <c r="Z123" i="3"/>
  <c r="Z172" i="3"/>
  <c r="Z240" i="3"/>
  <c r="Z95" i="3"/>
  <c r="Z194" i="3"/>
  <c r="Z93" i="3"/>
  <c r="Z32" i="3"/>
  <c r="Z256" i="3"/>
  <c r="Z101" i="3"/>
  <c r="Z167" i="3"/>
  <c r="Z36" i="3"/>
  <c r="Z214" i="3"/>
  <c r="Z223" i="3"/>
  <c r="Z88" i="3"/>
  <c r="Z161" i="3"/>
  <c r="Z149" i="3"/>
  <c r="Z107" i="3"/>
  <c r="Z118" i="3"/>
  <c r="Z38" i="3"/>
  <c r="Z200" i="3"/>
  <c r="Z135" i="3"/>
  <c r="Z230" i="3"/>
  <c r="Z254" i="3"/>
  <c r="Z229" i="3"/>
  <c r="Z219" i="3"/>
  <c r="Z85" i="3"/>
  <c r="Z34" i="3"/>
  <c r="Z250" i="3"/>
  <c r="Z232" i="3"/>
  <c r="Z221" i="3"/>
  <c r="Z211" i="3"/>
  <c r="Z139" i="3"/>
  <c r="Z215" i="3"/>
  <c r="Z55" i="3"/>
  <c r="Z162" i="3"/>
  <c r="Z63" i="3"/>
  <c r="Z48" i="3"/>
  <c r="Z91" i="3"/>
  <c r="Z30" i="3"/>
  <c r="Z124" i="3"/>
  <c r="Z247" i="3"/>
  <c r="Z125" i="3"/>
  <c r="Z189" i="3"/>
  <c r="Z39" i="3"/>
  <c r="Z183" i="3"/>
  <c r="Z43" i="3"/>
  <c r="Z192" i="3"/>
  <c r="Z206" i="3"/>
  <c r="Z154" i="3"/>
  <c r="Z44" i="3"/>
  <c r="Z49" i="3"/>
  <c r="Z105" i="3"/>
  <c r="Z236" i="3"/>
  <c r="Z224" i="3"/>
  <c r="Z66" i="3"/>
  <c r="Z176" i="3"/>
  <c r="Z60" i="3"/>
  <c r="Z171" i="3"/>
  <c r="Z113" i="3"/>
  <c r="Z137" i="3"/>
  <c r="Z28" i="3"/>
  <c r="Z179" i="3"/>
  <c r="Z70" i="3"/>
  <c r="Z57" i="3"/>
  <c r="Z78" i="3"/>
  <c r="Z80" i="3"/>
  <c r="Z51" i="3"/>
  <c r="Z241" i="3"/>
  <c r="Z148" i="3"/>
  <c r="Z90" i="3"/>
  <c r="Z22" i="3"/>
  <c r="Z227" i="3"/>
  <c r="Z96" i="3"/>
  <c r="Z141" i="3"/>
  <c r="Z67" i="3"/>
  <c r="Z150" i="3"/>
  <c r="Z238" i="3"/>
  <c r="Z151" i="3"/>
  <c r="Z225" i="3"/>
  <c r="Z25" i="3"/>
  <c r="Z196" i="3"/>
  <c r="Z156" i="3"/>
  <c r="Z146" i="3"/>
  <c r="Z242" i="3"/>
  <c r="Z182" i="3"/>
  <c r="Z112" i="3"/>
  <c r="Z59" i="3"/>
  <c r="Z73" i="3"/>
  <c r="Z159" i="3"/>
  <c r="Z233" i="3"/>
  <c r="Z109" i="3"/>
  <c r="Z248" i="3"/>
  <c r="Z186" i="3"/>
  <c r="Z74" i="3"/>
  <c r="Z53" i="3"/>
  <c r="Z130" i="3"/>
  <c r="Z26" i="3"/>
  <c r="Z178" i="3"/>
  <c r="Z65" i="3"/>
  <c r="Z164" i="3"/>
  <c r="Z136" i="3"/>
  <c r="Z83" i="3"/>
  <c r="Z257" i="3"/>
  <c r="Z115" i="3"/>
  <c r="Z127" i="3"/>
  <c r="Z61" i="3"/>
  <c r="Z152" i="3"/>
  <c r="Z204" i="3"/>
  <c r="Z143" i="3"/>
  <c r="Z195" i="3"/>
  <c r="Z103" i="3"/>
  <c r="Z89" i="3"/>
  <c r="Z37" i="3"/>
  <c r="Z174" i="3"/>
  <c r="Z252" i="3"/>
  <c r="Z41" i="3"/>
  <c r="Z108" i="3"/>
  <c r="Z98" i="3"/>
  <c r="Z102" i="3"/>
  <c r="Z47" i="3"/>
  <c r="Z68" i="3"/>
  <c r="Z119" i="3"/>
  <c r="Z216" i="3"/>
  <c r="Z168" i="3"/>
  <c r="Z76" i="3"/>
  <c r="Z120" i="3"/>
  <c r="Z209" i="3"/>
  <c r="Z243" i="3"/>
  <c r="Z72" i="3"/>
  <c r="Z94" i="3"/>
  <c r="Z87" i="3"/>
  <c r="Z134" i="3"/>
  <c r="Z203" i="3"/>
  <c r="Z106" i="3"/>
  <c r="Z185" i="3"/>
  <c r="Z100" i="3"/>
  <c r="Z201" i="3"/>
  <c r="Z255" i="3"/>
  <c r="Z160" i="3"/>
  <c r="Z35" i="3"/>
  <c r="Z92" i="3"/>
  <c r="Z258" i="3"/>
  <c r="Z259" i="3"/>
  <c r="Z228" i="3"/>
  <c r="Z199" i="3"/>
  <c r="Z253" i="3"/>
  <c r="Z218" i="3"/>
  <c r="Z166" i="3"/>
  <c r="Y21" i="3" l="1"/>
  <c r="V263" i="3"/>
  <c r="Z261" i="3"/>
  <c r="AA21" i="3" l="1"/>
  <c r="AB21" i="3"/>
  <c r="AG21" i="3"/>
  <c r="V264" i="3"/>
  <c r="Z262" i="3"/>
  <c r="AC21" i="3" l="1"/>
  <c r="AD21" i="3" s="1"/>
  <c r="AE21" i="3" s="1"/>
  <c r="AF21" i="3" s="1"/>
  <c r="Y22" i="3" s="1"/>
  <c r="V265" i="3"/>
  <c r="Z263" i="3"/>
  <c r="AB22" i="3" l="1"/>
  <c r="AG22" i="3"/>
  <c r="AA22" i="3"/>
  <c r="V266" i="3"/>
  <c r="Z264" i="3"/>
  <c r="AC22" i="3" l="1"/>
  <c r="AD22" i="3" s="1"/>
  <c r="AE22" i="3" s="1"/>
  <c r="AF22" i="3" s="1"/>
  <c r="Y23" i="3" s="1"/>
  <c r="V267" i="3"/>
  <c r="Z265" i="3"/>
  <c r="AG23" i="3" l="1"/>
  <c r="AA23" i="3"/>
  <c r="AB23" i="3"/>
  <c r="Z266" i="3"/>
  <c r="V268" i="3"/>
  <c r="AC23" i="3" l="1"/>
  <c r="AD23" i="3" s="1"/>
  <c r="AE23" i="3" s="1"/>
  <c r="AF23" i="3" s="1"/>
  <c r="Y24" i="3" s="1"/>
  <c r="V269" i="3"/>
  <c r="Z267" i="3"/>
  <c r="AG24" i="3" l="1"/>
  <c r="AA24" i="3"/>
  <c r="AB24" i="3"/>
  <c r="Z268" i="3"/>
  <c r="V270" i="3"/>
  <c r="AC24" i="3" l="1"/>
  <c r="AD24" i="3" s="1"/>
  <c r="AE24" i="3" s="1"/>
  <c r="AF24" i="3" s="1"/>
  <c r="Y25" i="3" s="1"/>
  <c r="V271" i="3"/>
  <c r="Z269" i="3"/>
  <c r="AG25" i="3" l="1"/>
  <c r="AA25" i="3"/>
  <c r="AB25" i="3"/>
  <c r="V272" i="3"/>
  <c r="Z270" i="3"/>
  <c r="AC25" i="3" l="1"/>
  <c r="AD25" i="3" s="1"/>
  <c r="AE25" i="3" s="1"/>
  <c r="AF25" i="3" s="1"/>
  <c r="Y26" i="3" s="1"/>
  <c r="V273" i="3"/>
  <c r="Z271" i="3"/>
  <c r="AG26" i="3" l="1"/>
  <c r="AA26" i="3"/>
  <c r="AB26" i="3"/>
  <c r="Z272" i="3"/>
  <c r="V274" i="3"/>
  <c r="AC26" i="3" l="1"/>
  <c r="AD26" i="3" s="1"/>
  <c r="AE26" i="3" s="1"/>
  <c r="AF26" i="3" s="1"/>
  <c r="Y27" i="3" s="1"/>
  <c r="Z273" i="3"/>
  <c r="V275" i="3"/>
  <c r="AG27" i="3" l="1"/>
  <c r="AA27" i="3"/>
  <c r="AB27" i="3"/>
  <c r="Z274" i="3"/>
  <c r="V276" i="3"/>
  <c r="AC27" i="3" l="1"/>
  <c r="AD27" i="3" s="1"/>
  <c r="AE27" i="3" s="1"/>
  <c r="AF27" i="3" s="1"/>
  <c r="Y28" i="3" s="1"/>
  <c r="Z275" i="3"/>
  <c r="V277" i="3"/>
  <c r="AA28" i="3" l="1"/>
  <c r="AB28" i="3"/>
  <c r="AG28" i="3"/>
  <c r="Z276" i="3"/>
  <c r="V278" i="3"/>
  <c r="AC28" i="3" l="1"/>
  <c r="AD28" i="3" s="1"/>
  <c r="AE28" i="3" s="1"/>
  <c r="AF28" i="3" s="1"/>
  <c r="Y29" i="3" s="1"/>
  <c r="Z277" i="3"/>
  <c r="V279" i="3"/>
  <c r="AA29" i="3" l="1"/>
  <c r="AB29" i="3"/>
  <c r="AG29" i="3"/>
  <c r="V280" i="3"/>
  <c r="Z278" i="3"/>
  <c r="AC29" i="3" l="1"/>
  <c r="AD29" i="3" s="1"/>
  <c r="AE29" i="3" s="1"/>
  <c r="AF29" i="3" s="1"/>
  <c r="Y30" i="3" s="1"/>
  <c r="V281" i="3"/>
  <c r="Z279" i="3"/>
  <c r="AB30" i="3" l="1"/>
  <c r="AG30" i="3"/>
  <c r="AA30" i="3"/>
  <c r="Z280" i="3"/>
  <c r="V282" i="3"/>
  <c r="AC30" i="3" l="1"/>
  <c r="AD30" i="3" s="1"/>
  <c r="AE30" i="3" s="1"/>
  <c r="AF30" i="3" s="1"/>
  <c r="Y31" i="3" s="1"/>
  <c r="Z281" i="3"/>
  <c r="V283" i="3"/>
  <c r="AG31" i="3" l="1"/>
  <c r="AA31" i="3"/>
  <c r="AB31" i="3"/>
  <c r="Z282" i="3"/>
  <c r="V284" i="3"/>
  <c r="AC31" i="3" l="1"/>
  <c r="AD31" i="3" s="1"/>
  <c r="AE31" i="3" s="1"/>
  <c r="AF31" i="3" s="1"/>
  <c r="Y32" i="3" s="1"/>
  <c r="Z283" i="3"/>
  <c r="V285" i="3"/>
  <c r="AG32" i="3" l="1"/>
  <c r="AA32" i="3"/>
  <c r="AB32" i="3"/>
  <c r="Z284" i="3"/>
  <c r="V286" i="3"/>
  <c r="AC32" i="3" l="1"/>
  <c r="AD32" i="3" s="1"/>
  <c r="AE32" i="3" s="1"/>
  <c r="AF32" i="3" s="1"/>
  <c r="Y33" i="3" s="1"/>
  <c r="Z285" i="3"/>
  <c r="V287" i="3"/>
  <c r="AG33" i="3" l="1"/>
  <c r="AA33" i="3"/>
  <c r="AB33" i="3"/>
  <c r="Z286" i="3"/>
  <c r="V288" i="3"/>
  <c r="AC33" i="3" l="1"/>
  <c r="AD33" i="3" s="1"/>
  <c r="AE33" i="3" s="1"/>
  <c r="AF33" i="3" s="1"/>
  <c r="Y34" i="3" s="1"/>
  <c r="Z287" i="3"/>
  <c r="V289" i="3"/>
  <c r="AG34" i="3" l="1"/>
  <c r="AA34" i="3"/>
  <c r="AB34" i="3"/>
  <c r="Z288" i="3"/>
  <c r="V290" i="3"/>
  <c r="AC34" i="3" l="1"/>
  <c r="AD34" i="3" s="1"/>
  <c r="AE34" i="3" s="1"/>
  <c r="AF34" i="3" s="1"/>
  <c r="Y35" i="3" s="1"/>
  <c r="Z289" i="3"/>
  <c r="V291" i="3"/>
  <c r="AG35" i="3" l="1"/>
  <c r="AA35" i="3"/>
  <c r="AB35" i="3"/>
  <c r="V292" i="3"/>
  <c r="Z290" i="3"/>
  <c r="AC35" i="3" l="1"/>
  <c r="AD35" i="3" s="1"/>
  <c r="AE35" i="3" s="1"/>
  <c r="AF35" i="3" s="1"/>
  <c r="Y36" i="3" s="1"/>
  <c r="V293" i="3"/>
  <c r="Z291" i="3"/>
  <c r="AA36" i="3" l="1"/>
  <c r="AB36" i="3"/>
  <c r="AG36" i="3"/>
  <c r="Z292" i="3"/>
  <c r="V294" i="3"/>
  <c r="AC36" i="3" l="1"/>
  <c r="AD36" i="3" s="1"/>
  <c r="AE36" i="3" s="1"/>
  <c r="AF36" i="3" s="1"/>
  <c r="Y37" i="3" s="1"/>
  <c r="V295" i="3"/>
  <c r="Z293" i="3"/>
  <c r="AA37" i="3" l="1"/>
  <c r="AB37" i="3"/>
  <c r="AG37" i="3"/>
  <c r="V296" i="3"/>
  <c r="Z294" i="3"/>
  <c r="AC37" i="3" l="1"/>
  <c r="AD37" i="3" s="1"/>
  <c r="AE37" i="3" s="1"/>
  <c r="AF37" i="3" s="1"/>
  <c r="Y38" i="3" s="1"/>
  <c r="Z295" i="3"/>
  <c r="V297" i="3"/>
  <c r="AB38" i="3" l="1"/>
  <c r="AG38" i="3"/>
  <c r="AA38" i="3"/>
  <c r="V298" i="3"/>
  <c r="Z296" i="3"/>
  <c r="AC38" i="3" l="1"/>
  <c r="AD38" i="3" s="1"/>
  <c r="AE38" i="3" s="1"/>
  <c r="AF38" i="3" s="1"/>
  <c r="Y39" i="3" s="1"/>
  <c r="V299" i="3"/>
  <c r="Z297" i="3"/>
  <c r="AG39" i="3" l="1"/>
  <c r="AA39" i="3"/>
  <c r="AB39" i="3"/>
  <c r="Z298" i="3"/>
  <c r="V300" i="3"/>
  <c r="AC39" i="3" l="1"/>
  <c r="AD39" i="3" s="1"/>
  <c r="AE39" i="3" s="1"/>
  <c r="AF39" i="3" s="1"/>
  <c r="Y40" i="3" s="1"/>
  <c r="V301" i="3"/>
  <c r="Z299" i="3"/>
  <c r="AG40" i="3" l="1"/>
  <c r="AA40" i="3"/>
  <c r="AB40" i="3"/>
  <c r="V302" i="3"/>
  <c r="Z300" i="3"/>
  <c r="AC40" i="3" l="1"/>
  <c r="AD40" i="3" s="1"/>
  <c r="AE40" i="3" s="1"/>
  <c r="AF40" i="3" s="1"/>
  <c r="Y41" i="3" s="1"/>
  <c r="Z301" i="3"/>
  <c r="V303" i="3"/>
  <c r="AG41" i="3" l="1"/>
  <c r="AA41" i="3"/>
  <c r="AB41" i="3"/>
  <c r="Z302" i="3"/>
  <c r="V304" i="3"/>
  <c r="AC41" i="3" l="1"/>
  <c r="AD41" i="3" s="1"/>
  <c r="AE41" i="3" s="1"/>
  <c r="AF41" i="3" s="1"/>
  <c r="Y42" i="3" s="1"/>
  <c r="Z303" i="3"/>
  <c r="V305" i="3"/>
  <c r="AG42" i="3" l="1"/>
  <c r="AA42" i="3"/>
  <c r="AB42" i="3"/>
  <c r="Z304" i="3"/>
  <c r="V306" i="3"/>
  <c r="AC42" i="3" l="1"/>
  <c r="AD42" i="3" s="1"/>
  <c r="AE42" i="3" s="1"/>
  <c r="AF42" i="3" s="1"/>
  <c r="Y43" i="3" s="1"/>
  <c r="V307" i="3"/>
  <c r="Z305" i="3"/>
  <c r="AG43" i="3" l="1"/>
  <c r="AA43" i="3"/>
  <c r="AB43" i="3"/>
  <c r="V308" i="3"/>
  <c r="Z306" i="3"/>
  <c r="AC43" i="3" l="1"/>
  <c r="AD43" i="3" s="1"/>
  <c r="AE43" i="3" s="1"/>
  <c r="AF43" i="3" s="1"/>
  <c r="Y44" i="3" s="1"/>
  <c r="Z307" i="3"/>
  <c r="V309" i="3"/>
  <c r="AA44" i="3" l="1"/>
  <c r="AB44" i="3"/>
  <c r="AG44" i="3"/>
  <c r="V310" i="3"/>
  <c r="Z308" i="3"/>
  <c r="AC44" i="3" l="1"/>
  <c r="AD44" i="3" s="1"/>
  <c r="AE44" i="3" s="1"/>
  <c r="AF44" i="3" s="1"/>
  <c r="Y45" i="3" s="1"/>
  <c r="V311" i="3"/>
  <c r="Z309" i="3"/>
  <c r="AA45" i="3" l="1"/>
  <c r="AB45" i="3"/>
  <c r="AG45" i="3"/>
  <c r="Z310" i="3"/>
  <c r="V312" i="3"/>
  <c r="AC45" i="3" l="1"/>
  <c r="AD45" i="3" s="1"/>
  <c r="AE45" i="3" s="1"/>
  <c r="AF45" i="3" s="1"/>
  <c r="Y46" i="3" s="1"/>
  <c r="V313" i="3"/>
  <c r="Z311" i="3"/>
  <c r="AB46" i="3" l="1"/>
  <c r="AG46" i="3"/>
  <c r="AA46" i="3"/>
  <c r="Z312" i="3"/>
  <c r="V314" i="3"/>
  <c r="AC46" i="3" l="1"/>
  <c r="AD46" i="3" s="1"/>
  <c r="AE46" i="3" s="1"/>
  <c r="AF46" i="3" s="1"/>
  <c r="Y47" i="3" s="1"/>
  <c r="Z313" i="3"/>
  <c r="V315" i="3"/>
  <c r="AG47" i="3" l="1"/>
  <c r="AA47" i="3"/>
  <c r="AB47" i="3"/>
  <c r="Z314" i="3"/>
  <c r="V316" i="3"/>
  <c r="AC47" i="3" l="1"/>
  <c r="AD47" i="3" s="1"/>
  <c r="AE47" i="3" s="1"/>
  <c r="AF47" i="3" s="1"/>
  <c r="Y48" i="3" s="1"/>
  <c r="Z315" i="3"/>
  <c r="V317" i="3"/>
  <c r="AG48" i="3" l="1"/>
  <c r="AA48" i="3"/>
  <c r="AB48" i="3"/>
  <c r="V318" i="3"/>
  <c r="Z316" i="3"/>
  <c r="AC48" i="3" l="1"/>
  <c r="AD48" i="3" s="1"/>
  <c r="AE48" i="3" s="1"/>
  <c r="AF48" i="3" s="1"/>
  <c r="Y49" i="3" s="1"/>
  <c r="Z317" i="3"/>
  <c r="V319" i="3"/>
  <c r="AG49" i="3" l="1"/>
  <c r="AA49" i="3"/>
  <c r="AB49" i="3"/>
  <c r="Z318" i="3"/>
  <c r="V320" i="3"/>
  <c r="AC49" i="3" l="1"/>
  <c r="AD49" i="3" s="1"/>
  <c r="AE49" i="3" s="1"/>
  <c r="AF49" i="3" s="1"/>
  <c r="Y50" i="3" s="1"/>
  <c r="V321" i="3"/>
  <c r="Z319" i="3"/>
  <c r="AG50" i="3" l="1"/>
  <c r="AA50" i="3"/>
  <c r="AB50" i="3"/>
  <c r="Z320" i="3"/>
  <c r="V322" i="3"/>
  <c r="AC50" i="3" l="1"/>
  <c r="AD50" i="3" s="1"/>
  <c r="AE50" i="3" s="1"/>
  <c r="AF50" i="3" s="1"/>
  <c r="Y51" i="3" s="1"/>
  <c r="Z321" i="3"/>
  <c r="V323" i="3"/>
  <c r="AG51" i="3" l="1"/>
  <c r="AA51" i="3"/>
  <c r="AB51" i="3"/>
  <c r="Z322" i="3"/>
  <c r="V324" i="3"/>
  <c r="AC51" i="3" l="1"/>
  <c r="AD51" i="3" s="1"/>
  <c r="AE51" i="3" s="1"/>
  <c r="AF51" i="3" s="1"/>
  <c r="Y52" i="3" s="1"/>
  <c r="Z323" i="3"/>
  <c r="V325" i="3"/>
  <c r="AA52" i="3" l="1"/>
  <c r="AB52" i="3"/>
  <c r="AG52" i="3"/>
  <c r="V326" i="3"/>
  <c r="Z324" i="3"/>
  <c r="AC52" i="3" l="1"/>
  <c r="AD52" i="3" s="1"/>
  <c r="AE52" i="3" s="1"/>
  <c r="AF52" i="3" s="1"/>
  <c r="Y53" i="3" s="1"/>
  <c r="Z325" i="3"/>
  <c r="V327" i="3"/>
  <c r="AA53" i="3" l="1"/>
  <c r="AB53" i="3"/>
  <c r="AG53" i="3"/>
  <c r="Z326" i="3"/>
  <c r="V328" i="3"/>
  <c r="AC53" i="3" l="1"/>
  <c r="AD53" i="3" s="1"/>
  <c r="AE53" i="3" s="1"/>
  <c r="AF53" i="3" s="1"/>
  <c r="Y54" i="3" s="1"/>
  <c r="Z327" i="3"/>
  <c r="V329" i="3"/>
  <c r="AB54" i="3" l="1"/>
  <c r="AG54" i="3"/>
  <c r="AA54" i="3"/>
  <c r="Z328" i="3"/>
  <c r="V330" i="3"/>
  <c r="AC54" i="3" l="1"/>
  <c r="AD54" i="3" s="1"/>
  <c r="AE54" i="3" s="1"/>
  <c r="AF54" i="3" s="1"/>
  <c r="Y55" i="3" s="1"/>
  <c r="Z329" i="3"/>
  <c r="V331" i="3"/>
  <c r="AG55" i="3" l="1"/>
  <c r="AA55" i="3"/>
  <c r="AB55" i="3"/>
  <c r="Z330" i="3"/>
  <c r="V332" i="3"/>
  <c r="AC55" i="3" l="1"/>
  <c r="AD55" i="3" s="1"/>
  <c r="AE55" i="3" s="1"/>
  <c r="AF55" i="3" s="1"/>
  <c r="Y56" i="3" s="1"/>
  <c r="Z331" i="3"/>
  <c r="V333" i="3"/>
  <c r="AG56" i="3" l="1"/>
  <c r="AA56" i="3"/>
  <c r="AB56" i="3"/>
  <c r="V334" i="3"/>
  <c r="Z332" i="3"/>
  <c r="AC56" i="3" l="1"/>
  <c r="AD56" i="3" s="1"/>
  <c r="AE56" i="3" s="1"/>
  <c r="AF56" i="3" s="1"/>
  <c r="Y57" i="3" s="1"/>
  <c r="V335" i="3"/>
  <c r="Z333" i="3"/>
  <c r="AG57" i="3" l="1"/>
  <c r="AA57" i="3"/>
  <c r="AB57" i="3"/>
  <c r="Z334" i="3"/>
  <c r="V336" i="3"/>
  <c r="AC57" i="3" l="1"/>
  <c r="AD57" i="3" s="1"/>
  <c r="AE57" i="3" s="1"/>
  <c r="AF57" i="3" s="1"/>
  <c r="Y58" i="3" s="1"/>
  <c r="Z335" i="3"/>
  <c r="V337" i="3"/>
  <c r="AG58" i="3" l="1"/>
  <c r="AA58" i="3"/>
  <c r="AB58" i="3"/>
  <c r="Z336" i="3"/>
  <c r="V338" i="3"/>
  <c r="AC58" i="3" l="1"/>
  <c r="AD58" i="3" s="1"/>
  <c r="AE58" i="3" s="1"/>
  <c r="AF58" i="3" s="1"/>
  <c r="Y59" i="3" s="1"/>
  <c r="Z337" i="3"/>
  <c r="V339" i="3"/>
  <c r="AG59" i="3" l="1"/>
  <c r="AA59" i="3"/>
  <c r="AB59" i="3"/>
  <c r="Z338" i="3"/>
  <c r="V340" i="3"/>
  <c r="AC59" i="3" l="1"/>
  <c r="AD59" i="3" s="1"/>
  <c r="AE59" i="3" s="1"/>
  <c r="AF59" i="3" s="1"/>
  <c r="Y60" i="3" s="1"/>
  <c r="Z339" i="3"/>
  <c r="V341" i="3"/>
  <c r="AA60" i="3" l="1"/>
  <c r="AB60" i="3"/>
  <c r="AG60" i="3"/>
  <c r="V342" i="3"/>
  <c r="Z340" i="3"/>
  <c r="AC60" i="3" l="1"/>
  <c r="AD60" i="3" s="1"/>
  <c r="AE60" i="3" s="1"/>
  <c r="AF60" i="3" s="1"/>
  <c r="Y61" i="3" s="1"/>
  <c r="Z341" i="3"/>
  <c r="V343" i="3"/>
  <c r="AA61" i="3" l="1"/>
  <c r="AB61" i="3"/>
  <c r="AG61" i="3"/>
  <c r="Z342" i="3"/>
  <c r="V344" i="3"/>
  <c r="AC61" i="3" l="1"/>
  <c r="AD61" i="3" s="1"/>
  <c r="AE61" i="3" s="1"/>
  <c r="AF61" i="3" s="1"/>
  <c r="Y62" i="3" s="1"/>
  <c r="Z343" i="3"/>
  <c r="V345" i="3"/>
  <c r="AB62" i="3" l="1"/>
  <c r="AG62" i="3"/>
  <c r="AA62" i="3"/>
  <c r="Z344" i="3"/>
  <c r="V346" i="3"/>
  <c r="AC62" i="3" l="1"/>
  <c r="AD62" i="3" s="1"/>
  <c r="AE62" i="3" s="1"/>
  <c r="AF62" i="3" s="1"/>
  <c r="Y63" i="3" s="1"/>
  <c r="Z345" i="3"/>
  <c r="V347" i="3"/>
  <c r="AG63" i="3" l="1"/>
  <c r="AA63" i="3"/>
  <c r="AB63" i="3"/>
  <c r="Z346" i="3"/>
  <c r="V348" i="3"/>
  <c r="AC63" i="3" l="1"/>
  <c r="AD63" i="3" s="1"/>
  <c r="AE63" i="3" s="1"/>
  <c r="AF63" i="3" s="1"/>
  <c r="Y64" i="3" s="1"/>
  <c r="Z347" i="3"/>
  <c r="V349" i="3"/>
  <c r="AG64" i="3" l="1"/>
  <c r="AA64" i="3"/>
  <c r="AB64" i="3"/>
  <c r="V350" i="3"/>
  <c r="Z348" i="3"/>
  <c r="AC64" i="3" l="1"/>
  <c r="AD64" i="3" s="1"/>
  <c r="AE64" i="3" s="1"/>
  <c r="AF64" i="3" s="1"/>
  <c r="Y65" i="3" s="1"/>
  <c r="Z349" i="3"/>
  <c r="V351" i="3"/>
  <c r="AG65" i="3" l="1"/>
  <c r="AA65" i="3"/>
  <c r="AB65" i="3"/>
  <c r="Z350" i="3"/>
  <c r="V352" i="3"/>
  <c r="AC65" i="3" l="1"/>
  <c r="AD65" i="3" s="1"/>
  <c r="AE65" i="3" s="1"/>
  <c r="AF65" i="3" s="1"/>
  <c r="Y66" i="3" s="1"/>
  <c r="Z351" i="3"/>
  <c r="V353" i="3"/>
  <c r="AG66" i="3" l="1"/>
  <c r="AA66" i="3"/>
  <c r="AB66" i="3"/>
  <c r="Z352" i="3"/>
  <c r="V354" i="3"/>
  <c r="AC66" i="3" l="1"/>
  <c r="AD66" i="3" s="1"/>
  <c r="AE66" i="3" s="1"/>
  <c r="AF66" i="3" s="1"/>
  <c r="Y67" i="3" s="1"/>
  <c r="Z353" i="3"/>
  <c r="V355" i="3"/>
  <c r="AG67" i="3" l="1"/>
  <c r="AA67" i="3"/>
  <c r="AB67" i="3"/>
  <c r="Z354" i="3"/>
  <c r="V356" i="3"/>
  <c r="AC67" i="3" l="1"/>
  <c r="AD67" i="3" s="1"/>
  <c r="AE67" i="3" s="1"/>
  <c r="AF67" i="3" s="1"/>
  <c r="Y68" i="3" s="1"/>
  <c r="Z355" i="3"/>
  <c r="V357" i="3"/>
  <c r="AA68" i="3" l="1"/>
  <c r="AB68" i="3"/>
  <c r="AG68" i="3"/>
  <c r="Z356" i="3"/>
  <c r="V358" i="3"/>
  <c r="AC68" i="3" l="1"/>
  <c r="AD68" i="3" s="1"/>
  <c r="AE68" i="3" s="1"/>
  <c r="AF68" i="3" s="1"/>
  <c r="Y69" i="3" s="1"/>
  <c r="Z357" i="3"/>
  <c r="V359" i="3"/>
  <c r="AA69" i="3" l="1"/>
  <c r="AB69" i="3"/>
  <c r="AG69" i="3"/>
  <c r="V360" i="3"/>
  <c r="Z358" i="3"/>
  <c r="AC69" i="3" l="1"/>
  <c r="AD69" i="3" s="1"/>
  <c r="AE69" i="3" s="1"/>
  <c r="AF69" i="3" s="1"/>
  <c r="Y70" i="3" s="1"/>
  <c r="Z359" i="3"/>
  <c r="V361" i="3"/>
  <c r="AB70" i="3" l="1"/>
  <c r="AG70" i="3"/>
  <c r="AA70" i="3"/>
  <c r="Z360" i="3"/>
  <c r="V362" i="3"/>
  <c r="AC70" i="3" l="1"/>
  <c r="AD70" i="3" s="1"/>
  <c r="AE70" i="3" s="1"/>
  <c r="AF70" i="3" s="1"/>
  <c r="Y71" i="3" s="1"/>
  <c r="Z361" i="3"/>
  <c r="V363" i="3"/>
  <c r="AG71" i="3" l="1"/>
  <c r="AA71" i="3"/>
  <c r="AB71" i="3"/>
  <c r="Z362" i="3"/>
  <c r="V364" i="3"/>
  <c r="AC71" i="3" l="1"/>
  <c r="AD71" i="3" s="1"/>
  <c r="AE71" i="3" s="1"/>
  <c r="AF71" i="3" s="1"/>
  <c r="Y72" i="3" s="1"/>
  <c r="Z363" i="3"/>
  <c r="V365" i="3"/>
  <c r="AG72" i="3" l="1"/>
  <c r="AA72" i="3"/>
  <c r="AB72" i="3"/>
  <c r="V366" i="3"/>
  <c r="Z364" i="3"/>
  <c r="AC72" i="3" l="1"/>
  <c r="AD72" i="3" s="1"/>
  <c r="AE72" i="3" s="1"/>
  <c r="AF72" i="3" s="1"/>
  <c r="Y73" i="3" s="1"/>
  <c r="Z365" i="3"/>
  <c r="V367" i="3"/>
  <c r="AG73" i="3" l="1"/>
  <c r="AA73" i="3"/>
  <c r="AB73" i="3"/>
  <c r="Z366" i="3"/>
  <c r="V368" i="3"/>
  <c r="AC73" i="3" l="1"/>
  <c r="AD73" i="3" s="1"/>
  <c r="AE73" i="3" s="1"/>
  <c r="AF73" i="3" s="1"/>
  <c r="Y74" i="3" s="1"/>
  <c r="V369" i="3"/>
  <c r="Z367" i="3"/>
  <c r="AG74" i="3" l="1"/>
  <c r="AA74" i="3"/>
  <c r="AB74" i="3"/>
  <c r="Z368" i="3"/>
  <c r="V370" i="3"/>
  <c r="AC74" i="3" l="1"/>
  <c r="AD74" i="3" s="1"/>
  <c r="AE74" i="3" s="1"/>
  <c r="AF74" i="3" s="1"/>
  <c r="Y75" i="3" s="1"/>
  <c r="Z369" i="3"/>
  <c r="V371" i="3"/>
  <c r="AG75" i="3" l="1"/>
  <c r="AA75" i="3"/>
  <c r="AB75" i="3"/>
  <c r="Z370" i="3"/>
  <c r="V372" i="3"/>
  <c r="AC75" i="3" l="1"/>
  <c r="AD75" i="3" s="1"/>
  <c r="AE75" i="3" s="1"/>
  <c r="AF75" i="3" s="1"/>
  <c r="Y76" i="3" s="1"/>
  <c r="Z371" i="3"/>
  <c r="V373" i="3"/>
  <c r="AA76" i="3" l="1"/>
  <c r="AB76" i="3"/>
  <c r="AG76" i="3"/>
  <c r="Z372" i="3"/>
  <c r="V374" i="3"/>
  <c r="AC76" i="3" l="1"/>
  <c r="AD76" i="3" s="1"/>
  <c r="AE76" i="3" s="1"/>
  <c r="AF76" i="3" s="1"/>
  <c r="Y77" i="3" s="1"/>
  <c r="Z373" i="3"/>
  <c r="V375" i="3"/>
  <c r="AA77" i="3" l="1"/>
  <c r="AB77" i="3"/>
  <c r="AG77" i="3"/>
  <c r="Z374" i="3"/>
  <c r="V376" i="3"/>
  <c r="AC77" i="3" l="1"/>
  <c r="AD77" i="3" s="1"/>
  <c r="AE77" i="3" s="1"/>
  <c r="AF77" i="3" s="1"/>
  <c r="Y78" i="3" s="1"/>
  <c r="Z375" i="3"/>
  <c r="V377" i="3"/>
  <c r="AB78" i="3" l="1"/>
  <c r="AG78" i="3"/>
  <c r="AA78" i="3"/>
  <c r="Z376" i="3"/>
  <c r="V378" i="3"/>
  <c r="AC78" i="3" l="1"/>
  <c r="AD78" i="3" s="1"/>
  <c r="AE78" i="3" s="1"/>
  <c r="AF78" i="3" s="1"/>
  <c r="Y79" i="3" s="1"/>
  <c r="Z377" i="3"/>
  <c r="V379" i="3"/>
  <c r="AG79" i="3" l="1"/>
  <c r="AA79" i="3"/>
  <c r="AB79" i="3"/>
  <c r="Z378" i="3"/>
  <c r="V380" i="3"/>
  <c r="AC79" i="3" l="1"/>
  <c r="AD79" i="3" s="1"/>
  <c r="AE79" i="3" s="1"/>
  <c r="AF79" i="3" s="1"/>
  <c r="Y80" i="3" s="1"/>
  <c r="Z379" i="3"/>
  <c r="V381" i="3"/>
  <c r="AG80" i="3" l="1"/>
  <c r="AA80" i="3"/>
  <c r="AB80" i="3"/>
  <c r="Z380" i="3"/>
  <c r="V382" i="3"/>
  <c r="AC80" i="3" l="1"/>
  <c r="AD80" i="3" s="1"/>
  <c r="AE80" i="3" s="1"/>
  <c r="AF80" i="3" s="1"/>
  <c r="Y81" i="3" s="1"/>
  <c r="Z381" i="3"/>
  <c r="V383" i="3"/>
  <c r="AG81" i="3" l="1"/>
  <c r="AA81" i="3"/>
  <c r="AB81" i="3"/>
  <c r="Z382" i="3"/>
  <c r="V384" i="3"/>
  <c r="AC81" i="3" l="1"/>
  <c r="AD81" i="3" s="1"/>
  <c r="AE81" i="3" s="1"/>
  <c r="AF81" i="3" s="1"/>
  <c r="Y82" i="3" s="1"/>
  <c r="Z383" i="3"/>
  <c r="V385" i="3"/>
  <c r="AG82" i="3" l="1"/>
  <c r="AA82" i="3"/>
  <c r="AB82" i="3"/>
  <c r="Z384" i="3"/>
  <c r="V386" i="3"/>
  <c r="AC82" i="3" l="1"/>
  <c r="AD82" i="3" s="1"/>
  <c r="AE82" i="3" s="1"/>
  <c r="AF82" i="3" s="1"/>
  <c r="Y83" i="3" s="1"/>
  <c r="Z385" i="3"/>
  <c r="V387" i="3"/>
  <c r="AG83" i="3" l="1"/>
  <c r="AA83" i="3"/>
  <c r="AB83" i="3"/>
  <c r="Z386" i="3"/>
  <c r="V388" i="3"/>
  <c r="AC83" i="3" l="1"/>
  <c r="AD83" i="3" s="1"/>
  <c r="AE83" i="3" s="1"/>
  <c r="AF83" i="3" s="1"/>
  <c r="Y84" i="3" s="1"/>
  <c r="Z387" i="3"/>
  <c r="V389" i="3"/>
  <c r="AA84" i="3" l="1"/>
  <c r="AB84" i="3"/>
  <c r="AG84" i="3"/>
  <c r="Z388" i="3"/>
  <c r="V390" i="3"/>
  <c r="AC84" i="3" l="1"/>
  <c r="AD84" i="3" s="1"/>
  <c r="AE84" i="3" s="1"/>
  <c r="AF84" i="3" s="1"/>
  <c r="Y85" i="3" s="1"/>
  <c r="Z389" i="3"/>
  <c r="V391" i="3"/>
  <c r="AA85" i="3" l="1"/>
  <c r="AB85" i="3"/>
  <c r="AG85" i="3"/>
  <c r="V392" i="3"/>
  <c r="Z390" i="3"/>
  <c r="AC85" i="3" l="1"/>
  <c r="AD85" i="3" s="1"/>
  <c r="AE85" i="3" s="1"/>
  <c r="AF85" i="3" s="1"/>
  <c r="Y86" i="3" s="1"/>
  <c r="Z391" i="3"/>
  <c r="V393" i="3"/>
  <c r="AB86" i="3" l="1"/>
  <c r="AG86" i="3"/>
  <c r="AA86" i="3"/>
  <c r="V394" i="3"/>
  <c r="Z392" i="3"/>
  <c r="AC86" i="3" l="1"/>
  <c r="AD86" i="3" s="1"/>
  <c r="AE86" i="3" s="1"/>
  <c r="AF86" i="3" s="1"/>
  <c r="Y87" i="3" s="1"/>
  <c r="Z393" i="3"/>
  <c r="V395" i="3"/>
  <c r="AG87" i="3" l="1"/>
  <c r="AA87" i="3"/>
  <c r="AB87" i="3"/>
  <c r="Z394" i="3"/>
  <c r="V396" i="3"/>
  <c r="AC87" i="3" l="1"/>
  <c r="AD87" i="3" s="1"/>
  <c r="AE87" i="3" s="1"/>
  <c r="AF87" i="3" s="1"/>
  <c r="Y88" i="3" s="1"/>
  <c r="Z395" i="3"/>
  <c r="V397" i="3"/>
  <c r="AG88" i="3" l="1"/>
  <c r="AA88" i="3"/>
  <c r="AB88" i="3"/>
  <c r="Z396" i="3"/>
  <c r="V398" i="3"/>
  <c r="AC88" i="3" l="1"/>
  <c r="AD88" i="3" s="1"/>
  <c r="AE88" i="3" s="1"/>
  <c r="AF88" i="3" s="1"/>
  <c r="Y89" i="3" s="1"/>
  <c r="V399" i="3"/>
  <c r="Z397" i="3"/>
  <c r="AB89" i="3" l="1"/>
  <c r="AG89" i="3"/>
  <c r="AA89" i="3"/>
  <c r="Z398" i="3"/>
  <c r="V400" i="3"/>
  <c r="AC89" i="3" l="1"/>
  <c r="AD89" i="3" s="1"/>
  <c r="AE89" i="3" s="1"/>
  <c r="AF89" i="3" s="1"/>
  <c r="Y90" i="3" s="1"/>
  <c r="Z399" i="3"/>
  <c r="V401" i="3"/>
  <c r="AG90" i="3" l="1"/>
  <c r="AA90" i="3"/>
  <c r="AB90" i="3"/>
  <c r="Z400" i="3"/>
  <c r="V402" i="3"/>
  <c r="AC90" i="3" l="1"/>
  <c r="AD90" i="3" s="1"/>
  <c r="AE90" i="3" s="1"/>
  <c r="AF90" i="3" s="1"/>
  <c r="Y91" i="3" s="1"/>
  <c r="Z401" i="3"/>
  <c r="V403" i="3"/>
  <c r="AG91" i="3" l="1"/>
  <c r="AB91" i="3"/>
  <c r="AA91" i="3"/>
  <c r="Z402" i="3"/>
  <c r="V404" i="3"/>
  <c r="AC91" i="3" l="1"/>
  <c r="AD91" i="3" s="1"/>
  <c r="AE91" i="3" s="1"/>
  <c r="AF91" i="3" s="1"/>
  <c r="Y92" i="3" s="1"/>
  <c r="Z403" i="3"/>
  <c r="V405" i="3"/>
  <c r="AA92" i="3" l="1"/>
  <c r="AG92" i="3"/>
  <c r="AB92" i="3"/>
  <c r="V406" i="3"/>
  <c r="Z404" i="3"/>
  <c r="AC92" i="3" l="1"/>
  <c r="AD92" i="3" s="1"/>
  <c r="AE92" i="3" s="1"/>
  <c r="AF92" i="3" s="1"/>
  <c r="Y93" i="3" s="1"/>
  <c r="V407" i="3"/>
  <c r="Z405" i="3"/>
  <c r="AA93" i="3" l="1"/>
  <c r="AB93" i="3"/>
  <c r="AG93" i="3"/>
  <c r="Z406" i="3"/>
  <c r="V408" i="3"/>
  <c r="AC93" i="3" l="1"/>
  <c r="AD93" i="3" s="1"/>
  <c r="AE93" i="3" s="1"/>
  <c r="AF93" i="3" s="1"/>
  <c r="Y94" i="3" s="1"/>
  <c r="Z407" i="3"/>
  <c r="V409" i="3"/>
  <c r="AB94" i="3" l="1"/>
  <c r="AG94" i="3"/>
  <c r="AA94" i="3"/>
  <c r="Z408" i="3"/>
  <c r="V410" i="3"/>
  <c r="AC94" i="3" l="1"/>
  <c r="AD94" i="3" s="1"/>
  <c r="AE94" i="3" s="1"/>
  <c r="AF94" i="3" s="1"/>
  <c r="Y95" i="3" s="1"/>
  <c r="Z409" i="3"/>
  <c r="V411" i="3"/>
  <c r="AA95" i="3" l="1"/>
  <c r="AB95" i="3"/>
  <c r="AG95" i="3"/>
  <c r="Z410" i="3"/>
  <c r="V412" i="3"/>
  <c r="AC95" i="3" l="1"/>
  <c r="AD95" i="3" s="1"/>
  <c r="AE95" i="3" s="1"/>
  <c r="AF95" i="3" s="1"/>
  <c r="Y96" i="3" s="1"/>
  <c r="Z411" i="3"/>
  <c r="V413" i="3"/>
  <c r="AB96" i="3" l="1"/>
  <c r="AG96" i="3"/>
  <c r="AA96" i="3"/>
  <c r="Z412" i="3"/>
  <c r="V414" i="3"/>
  <c r="AC96" i="3" l="1"/>
  <c r="AD96" i="3" s="1"/>
  <c r="AE96" i="3" s="1"/>
  <c r="AF96" i="3" s="1"/>
  <c r="Y97" i="3" s="1"/>
  <c r="V415" i="3"/>
  <c r="Z413" i="3"/>
  <c r="AA97" i="3" l="1"/>
  <c r="AB97" i="3"/>
  <c r="AG97" i="3"/>
  <c r="Z414" i="3"/>
  <c r="V416" i="3"/>
  <c r="AC97" i="3" l="1"/>
  <c r="AD97" i="3" s="1"/>
  <c r="AE97" i="3" s="1"/>
  <c r="AF97" i="3" s="1"/>
  <c r="Y98" i="3" s="1"/>
  <c r="Z415" i="3"/>
  <c r="V417" i="3"/>
  <c r="AG98" i="3" l="1"/>
  <c r="AA98" i="3"/>
  <c r="AB98" i="3"/>
  <c r="Z416" i="3"/>
  <c r="V418" i="3"/>
  <c r="AC98" i="3" l="1"/>
  <c r="AD98" i="3" s="1"/>
  <c r="AE98" i="3" s="1"/>
  <c r="AF98" i="3" s="1"/>
  <c r="Y99" i="3" s="1"/>
  <c r="Z417" i="3"/>
  <c r="V419" i="3"/>
  <c r="AG99" i="3" l="1"/>
  <c r="AA99" i="3"/>
  <c r="AB99" i="3"/>
  <c r="Z418" i="3"/>
  <c r="V420" i="3"/>
  <c r="AC99" i="3" l="1"/>
  <c r="AD99" i="3" s="1"/>
  <c r="AE99" i="3" s="1"/>
  <c r="AF99" i="3" s="1"/>
  <c r="Y100" i="3" s="1"/>
  <c r="Z419" i="3"/>
  <c r="V421" i="3"/>
  <c r="AA100" i="3" l="1"/>
  <c r="AG100" i="3"/>
  <c r="AB100" i="3"/>
  <c r="Z420" i="3"/>
  <c r="V422" i="3"/>
  <c r="AC100" i="3" l="1"/>
  <c r="AD100" i="3" s="1"/>
  <c r="AE100" i="3" s="1"/>
  <c r="AF100" i="3" s="1"/>
  <c r="Y101" i="3" s="1"/>
  <c r="V423" i="3"/>
  <c r="Z421" i="3"/>
  <c r="AA101" i="3" l="1"/>
  <c r="AB101" i="3"/>
  <c r="AG101" i="3"/>
  <c r="Z422" i="3"/>
  <c r="V424" i="3"/>
  <c r="AC101" i="3" l="1"/>
  <c r="AD101" i="3" s="1"/>
  <c r="AE101" i="3" s="1"/>
  <c r="AF101" i="3" s="1"/>
  <c r="Y102" i="3" s="1"/>
  <c r="Z423" i="3"/>
  <c r="V425" i="3"/>
  <c r="AB102" i="3" l="1"/>
  <c r="AA102" i="3"/>
  <c r="AG102" i="3"/>
  <c r="Z424" i="3"/>
  <c r="V426" i="3"/>
  <c r="AC102" i="3" l="1"/>
  <c r="AD102" i="3" s="1"/>
  <c r="AE102" i="3" s="1"/>
  <c r="AF102" i="3" s="1"/>
  <c r="Y103" i="3" s="1"/>
  <c r="Z425" i="3"/>
  <c r="V427" i="3"/>
  <c r="AA103" i="3" l="1"/>
  <c r="AG103" i="3"/>
  <c r="AB103" i="3"/>
  <c r="Z426" i="3"/>
  <c r="V428" i="3"/>
  <c r="AC103" i="3" l="1"/>
  <c r="AD103" i="3" s="1"/>
  <c r="AE103" i="3" s="1"/>
  <c r="AF103" i="3" s="1"/>
  <c r="Y104" i="3" s="1"/>
  <c r="Z427" i="3"/>
  <c r="V429" i="3"/>
  <c r="AB104" i="3" l="1"/>
  <c r="AA104" i="3"/>
  <c r="AG104" i="3"/>
  <c r="Z428" i="3"/>
  <c r="V430" i="3"/>
  <c r="AC104" i="3" l="1"/>
  <c r="AD104" i="3" s="1"/>
  <c r="AE104" i="3" s="1"/>
  <c r="AF104" i="3" s="1"/>
  <c r="Y105" i="3" s="1"/>
  <c r="V431" i="3"/>
  <c r="Z429" i="3"/>
  <c r="AG105" i="3" l="1"/>
  <c r="AA105" i="3"/>
  <c r="AB105" i="3"/>
  <c r="Z430" i="3"/>
  <c r="V432" i="3"/>
  <c r="AC105" i="3" l="1"/>
  <c r="AD105" i="3" s="1"/>
  <c r="AE105" i="3" s="1"/>
  <c r="AF105" i="3" s="1"/>
  <c r="Y106" i="3" s="1"/>
  <c r="Z431" i="3"/>
  <c r="V433" i="3"/>
  <c r="AG106" i="3" l="1"/>
  <c r="AA106" i="3"/>
  <c r="AB106" i="3"/>
  <c r="V434" i="3"/>
  <c r="Z432" i="3"/>
  <c r="AC106" i="3" l="1"/>
  <c r="AD106" i="3" s="1"/>
  <c r="AE106" i="3" s="1"/>
  <c r="AF106" i="3" s="1"/>
  <c r="Y107" i="3" s="1"/>
  <c r="V435" i="3"/>
  <c r="Z433" i="3"/>
  <c r="AG107" i="3" l="1"/>
  <c r="AA107" i="3"/>
  <c r="AB107" i="3"/>
  <c r="Z434" i="3"/>
  <c r="V436" i="3"/>
  <c r="AC107" i="3" l="1"/>
  <c r="AD107" i="3" s="1"/>
  <c r="AE107" i="3" s="1"/>
  <c r="AF107" i="3" s="1"/>
  <c r="Y108" i="3" s="1"/>
  <c r="Z435" i="3"/>
  <c r="V437" i="3"/>
  <c r="AA108" i="3" l="1"/>
  <c r="AB108" i="3"/>
  <c r="AG108" i="3"/>
  <c r="Z436" i="3"/>
  <c r="V438" i="3"/>
  <c r="AC108" i="3" l="1"/>
  <c r="AD108" i="3" s="1"/>
  <c r="AE108" i="3" s="1"/>
  <c r="AF108" i="3" s="1"/>
  <c r="Y109" i="3" s="1"/>
  <c r="V439" i="3"/>
  <c r="Z437" i="3"/>
  <c r="AA109" i="3" l="1"/>
  <c r="AB109" i="3"/>
  <c r="AG109" i="3"/>
  <c r="Z438" i="3"/>
  <c r="V440" i="3"/>
  <c r="AC109" i="3" l="1"/>
  <c r="AD109" i="3" s="1"/>
  <c r="AE109" i="3" s="1"/>
  <c r="AF109" i="3" s="1"/>
  <c r="Y110" i="3" s="1"/>
  <c r="Z439" i="3"/>
  <c r="V441" i="3"/>
  <c r="AB110" i="3" l="1"/>
  <c r="AA110" i="3"/>
  <c r="AG110" i="3"/>
  <c r="Z440" i="3"/>
  <c r="V442" i="3"/>
  <c r="AC110" i="3" l="1"/>
  <c r="AD110" i="3" s="1"/>
  <c r="AE110" i="3" s="1"/>
  <c r="AF110" i="3" s="1"/>
  <c r="Y111" i="3" s="1"/>
  <c r="V443" i="3"/>
  <c r="Z441" i="3"/>
  <c r="AA111" i="3" l="1"/>
  <c r="AB111" i="3"/>
  <c r="AG111" i="3"/>
  <c r="Z442" i="3"/>
  <c r="V444" i="3"/>
  <c r="AC111" i="3" l="1"/>
  <c r="AD111" i="3" s="1"/>
  <c r="AE111" i="3" s="1"/>
  <c r="AF111" i="3" s="1"/>
  <c r="Y112" i="3" s="1"/>
  <c r="Z443" i="3"/>
  <c r="V445" i="3"/>
  <c r="AB112" i="3" l="1"/>
  <c r="AA112" i="3"/>
  <c r="AG112" i="3"/>
  <c r="Z444" i="3"/>
  <c r="V446" i="3"/>
  <c r="AC112" i="3" l="1"/>
  <c r="AD112" i="3" s="1"/>
  <c r="AE112" i="3" s="1"/>
  <c r="AF112" i="3" s="1"/>
  <c r="Y113" i="3" s="1"/>
  <c r="V447" i="3"/>
  <c r="Z445" i="3"/>
  <c r="AA113" i="3" l="1"/>
  <c r="AB113" i="3"/>
  <c r="AG113" i="3"/>
  <c r="Z446" i="3"/>
  <c r="V448" i="3"/>
  <c r="AC113" i="3" l="1"/>
  <c r="AD113" i="3" s="1"/>
  <c r="AE113" i="3" s="1"/>
  <c r="AF113" i="3" s="1"/>
  <c r="Y114" i="3" s="1"/>
  <c r="V449" i="3"/>
  <c r="Z447" i="3"/>
  <c r="AG114" i="3" l="1"/>
  <c r="AA114" i="3"/>
  <c r="AB114" i="3"/>
  <c r="Z448" i="3"/>
  <c r="V450" i="3"/>
  <c r="AC114" i="3" l="1"/>
  <c r="AD114" i="3" s="1"/>
  <c r="AE114" i="3" s="1"/>
  <c r="AF114" i="3" s="1"/>
  <c r="Y115" i="3" s="1"/>
  <c r="Z449" i="3"/>
  <c r="V451" i="3"/>
  <c r="AG115" i="3" l="1"/>
  <c r="AA115" i="3"/>
  <c r="AB115" i="3"/>
  <c r="Z450" i="3"/>
  <c r="V452" i="3"/>
  <c r="AC115" i="3" l="1"/>
  <c r="AD115" i="3" s="1"/>
  <c r="AE115" i="3" s="1"/>
  <c r="AF115" i="3" s="1"/>
  <c r="Y116" i="3" s="1"/>
  <c r="Z451" i="3"/>
  <c r="V453" i="3"/>
  <c r="AA116" i="3" l="1"/>
  <c r="AG116" i="3"/>
  <c r="AB116" i="3"/>
  <c r="Z452" i="3"/>
  <c r="V454" i="3"/>
  <c r="AC116" i="3" l="1"/>
  <c r="AD116" i="3" s="1"/>
  <c r="AE116" i="3" s="1"/>
  <c r="AF116" i="3" s="1"/>
  <c r="Y117" i="3" s="1"/>
  <c r="V455" i="3"/>
  <c r="Z453" i="3"/>
  <c r="AA117" i="3" l="1"/>
  <c r="AB117" i="3"/>
  <c r="AG117" i="3"/>
  <c r="Z454" i="3"/>
  <c r="V456" i="3"/>
  <c r="AC117" i="3" l="1"/>
  <c r="AD117" i="3" s="1"/>
  <c r="AE117" i="3" s="1"/>
  <c r="AF117" i="3" s="1"/>
  <c r="Y118" i="3" s="1"/>
  <c r="Z455" i="3"/>
  <c r="V457" i="3"/>
  <c r="AA118" i="3" l="1"/>
  <c r="AB118" i="3"/>
  <c r="AG118" i="3"/>
  <c r="V458" i="3"/>
  <c r="Z456" i="3"/>
  <c r="AC118" i="3" l="1"/>
  <c r="AD118" i="3" s="1"/>
  <c r="AE118" i="3" s="1"/>
  <c r="AF118" i="3" s="1"/>
  <c r="Y119" i="3" s="1"/>
  <c r="Z457" i="3"/>
  <c r="V459" i="3"/>
  <c r="AG119" i="3" l="1"/>
  <c r="AA119" i="3"/>
  <c r="AB119" i="3"/>
  <c r="Z458" i="3"/>
  <c r="V460" i="3"/>
  <c r="AC119" i="3" l="1"/>
  <c r="AD119" i="3" s="1"/>
  <c r="AE119" i="3" s="1"/>
  <c r="AF119" i="3" s="1"/>
  <c r="Y120" i="3" s="1"/>
  <c r="Z459" i="3"/>
  <c r="V461" i="3"/>
  <c r="AG120" i="3" l="1"/>
  <c r="AA120" i="3"/>
  <c r="AB120" i="3"/>
  <c r="Z460" i="3"/>
  <c r="V462" i="3"/>
  <c r="AC120" i="3" l="1"/>
  <c r="AD120" i="3" s="1"/>
  <c r="AE120" i="3" s="1"/>
  <c r="AF120" i="3" s="1"/>
  <c r="Y121" i="3" s="1"/>
  <c r="Z461" i="3"/>
  <c r="V463" i="3"/>
  <c r="AG121" i="3" l="1"/>
  <c r="AA121" i="3"/>
  <c r="AB121" i="3"/>
  <c r="Z462" i="3"/>
  <c r="V464" i="3"/>
  <c r="AC121" i="3" l="1"/>
  <c r="AD121" i="3" s="1"/>
  <c r="AE121" i="3" s="1"/>
  <c r="AF121" i="3" s="1"/>
  <c r="Y122" i="3" s="1"/>
  <c r="Z463" i="3"/>
  <c r="V465" i="3"/>
  <c r="AA122" i="3" l="1"/>
  <c r="AB122" i="3"/>
  <c r="AG122" i="3"/>
  <c r="Z464" i="3"/>
  <c r="V466" i="3"/>
  <c r="AC122" i="3" l="1"/>
  <c r="AD122" i="3" s="1"/>
  <c r="AE122" i="3" s="1"/>
  <c r="AF122" i="3" s="1"/>
  <c r="Y123" i="3" s="1"/>
  <c r="Z465" i="3"/>
  <c r="V467" i="3"/>
  <c r="AA123" i="3" l="1"/>
  <c r="AB123" i="3"/>
  <c r="AG123" i="3"/>
  <c r="V468" i="3"/>
  <c r="Z466" i="3"/>
  <c r="AC123" i="3" l="1"/>
  <c r="AD123" i="3" s="1"/>
  <c r="AE123" i="3" s="1"/>
  <c r="AF123" i="3" s="1"/>
  <c r="Y124" i="3" s="1"/>
  <c r="Z467" i="3"/>
  <c r="V469" i="3"/>
  <c r="AB124" i="3" l="1"/>
  <c r="AA124" i="3"/>
  <c r="AG124" i="3"/>
  <c r="Z468" i="3"/>
  <c r="V470" i="3"/>
  <c r="AC124" i="3" l="1"/>
  <c r="AD124" i="3" s="1"/>
  <c r="AE124" i="3" s="1"/>
  <c r="AF124" i="3" s="1"/>
  <c r="Y125" i="3" s="1"/>
  <c r="Z469" i="3"/>
  <c r="V471" i="3"/>
  <c r="AA125" i="3" l="1"/>
  <c r="AB125" i="3"/>
  <c r="AG125" i="3"/>
  <c r="Z470" i="3"/>
  <c r="V472" i="3"/>
  <c r="AC125" i="3" l="1"/>
  <c r="AD125" i="3" s="1"/>
  <c r="AE125" i="3" s="1"/>
  <c r="AF125" i="3" s="1"/>
  <c r="Y126" i="3" s="1"/>
  <c r="V473" i="3"/>
  <c r="Z471" i="3"/>
  <c r="AB126" i="3" l="1"/>
  <c r="AA126" i="3"/>
  <c r="AG126" i="3"/>
  <c r="Z472" i="3"/>
  <c r="V474" i="3"/>
  <c r="AC126" i="3" l="1"/>
  <c r="AD126" i="3" s="1"/>
  <c r="AE126" i="3" s="1"/>
  <c r="AF126" i="3" s="1"/>
  <c r="Y127" i="3" s="1"/>
  <c r="Z473" i="3"/>
  <c r="V475" i="3"/>
  <c r="AG127" i="3" l="1"/>
  <c r="AA127" i="3"/>
  <c r="AB127" i="3"/>
  <c r="V476" i="3"/>
  <c r="Z474" i="3"/>
  <c r="AC127" i="3" l="1"/>
  <c r="AD127" i="3" s="1"/>
  <c r="AE127" i="3" s="1"/>
  <c r="AF127" i="3" s="1"/>
  <c r="Y128" i="3" s="1"/>
  <c r="Z475" i="3"/>
  <c r="V477" i="3"/>
  <c r="AG128" i="3" l="1"/>
  <c r="AA128" i="3"/>
  <c r="AB128" i="3"/>
  <c r="Z476" i="3"/>
  <c r="V478" i="3"/>
  <c r="AC128" i="3" l="1"/>
  <c r="AD128" i="3" s="1"/>
  <c r="AE128" i="3" s="1"/>
  <c r="AF128" i="3" s="1"/>
  <c r="Y129" i="3" s="1"/>
  <c r="V479" i="3"/>
  <c r="Z477" i="3"/>
  <c r="AG129" i="3" l="1"/>
  <c r="AA129" i="3"/>
  <c r="AB129" i="3"/>
  <c r="Z478" i="3"/>
  <c r="V480" i="3"/>
  <c r="AC129" i="3" l="1"/>
  <c r="AD129" i="3" s="1"/>
  <c r="AE129" i="3" s="1"/>
  <c r="AF129" i="3" s="1"/>
  <c r="Y130" i="3" s="1"/>
  <c r="Z479" i="3"/>
  <c r="V481" i="3"/>
  <c r="AA130" i="3" l="1"/>
  <c r="AB130" i="3"/>
  <c r="AG130" i="3"/>
  <c r="Z480" i="3"/>
  <c r="V482" i="3"/>
  <c r="AC130" i="3" l="1"/>
  <c r="AD130" i="3" s="1"/>
  <c r="AE130" i="3" s="1"/>
  <c r="AF130" i="3" s="1"/>
  <c r="Y131" i="3" s="1"/>
  <c r="V483" i="3"/>
  <c r="Z481" i="3"/>
  <c r="AA131" i="3" l="1"/>
  <c r="AB131" i="3"/>
  <c r="AG131" i="3"/>
  <c r="V484" i="3"/>
  <c r="Z482" i="3"/>
  <c r="AC131" i="3" l="1"/>
  <c r="AD131" i="3" s="1"/>
  <c r="AE131" i="3" s="1"/>
  <c r="AF131" i="3" s="1"/>
  <c r="Y132" i="3" s="1"/>
  <c r="Z483" i="3"/>
  <c r="V485" i="3"/>
  <c r="AB132" i="3" l="1"/>
  <c r="AA132" i="3"/>
  <c r="AG132" i="3"/>
  <c r="Z484" i="3"/>
  <c r="V486" i="3"/>
  <c r="AC132" i="3" l="1"/>
  <c r="AD132" i="3" s="1"/>
  <c r="AE132" i="3" s="1"/>
  <c r="AF132" i="3" s="1"/>
  <c r="Y133" i="3" s="1"/>
  <c r="Z485" i="3"/>
  <c r="V487" i="3"/>
  <c r="AA133" i="3" l="1"/>
  <c r="AB133" i="3"/>
  <c r="AG133" i="3"/>
  <c r="V488" i="3"/>
  <c r="Z486" i="3"/>
  <c r="AC133" i="3" l="1"/>
  <c r="AD133" i="3" s="1"/>
  <c r="AE133" i="3" s="1"/>
  <c r="AF133" i="3" s="1"/>
  <c r="Y134" i="3" s="1"/>
  <c r="Z487" i="3"/>
  <c r="V489" i="3"/>
  <c r="AB134" i="3" l="1"/>
  <c r="AG134" i="3"/>
  <c r="AA134" i="3"/>
  <c r="V490" i="3"/>
  <c r="Z488" i="3"/>
  <c r="AC134" i="3" l="1"/>
  <c r="AD134" i="3" s="1"/>
  <c r="AE134" i="3" s="1"/>
  <c r="AF134" i="3" s="1"/>
  <c r="Y135" i="3" s="1"/>
  <c r="V491" i="3"/>
  <c r="Z489" i="3"/>
  <c r="AG135" i="3" l="1"/>
  <c r="AA135" i="3"/>
  <c r="AB135" i="3"/>
  <c r="Z490" i="3"/>
  <c r="V492" i="3"/>
  <c r="AC135" i="3" l="1"/>
  <c r="AD135" i="3" s="1"/>
  <c r="AE135" i="3" s="1"/>
  <c r="AF135" i="3" s="1"/>
  <c r="Z491" i="3"/>
  <c r="V493" i="3"/>
  <c r="Y136" i="3" l="1"/>
  <c r="V494" i="3"/>
  <c r="Z492" i="3"/>
  <c r="AG136" i="3" l="1"/>
  <c r="AA136" i="3"/>
  <c r="AB136" i="3"/>
  <c r="Z493" i="3"/>
  <c r="V495" i="3"/>
  <c r="AC136" i="3" l="1"/>
  <c r="AD136" i="3" s="1"/>
  <c r="AE136" i="3" s="1"/>
  <c r="AF136" i="3" s="1"/>
  <c r="Y137" i="3" s="1"/>
  <c r="Z494" i="3"/>
  <c r="V496" i="3"/>
  <c r="AG137" i="3" l="1"/>
  <c r="AA137" i="3"/>
  <c r="AB137" i="3"/>
  <c r="Z495" i="3"/>
  <c r="V497" i="3"/>
  <c r="AC137" i="3" l="1"/>
  <c r="AD137" i="3" s="1"/>
  <c r="AE137" i="3" s="1"/>
  <c r="AF137" i="3" s="1"/>
  <c r="Y138" i="3" s="1"/>
  <c r="Z496" i="3"/>
  <c r="V498" i="3"/>
  <c r="AA138" i="3" l="1"/>
  <c r="AB138" i="3"/>
  <c r="AG138" i="3"/>
  <c r="Z497" i="3"/>
  <c r="V499" i="3"/>
  <c r="AC138" i="3" l="1"/>
  <c r="AD138" i="3" s="1"/>
  <c r="AE138" i="3" s="1"/>
  <c r="AF138" i="3" s="1"/>
  <c r="Y139" i="3" s="1"/>
  <c r="Z498" i="3"/>
  <c r="V500" i="3"/>
  <c r="AA139" i="3" l="1"/>
  <c r="AB139" i="3"/>
  <c r="AG139" i="3"/>
  <c r="Z499" i="3"/>
  <c r="V501" i="3"/>
  <c r="AC139" i="3" l="1"/>
  <c r="AD139" i="3" s="1"/>
  <c r="AE139" i="3" s="1"/>
  <c r="AF139" i="3" s="1"/>
  <c r="Y140" i="3" s="1"/>
  <c r="Z500" i="3"/>
  <c r="V502" i="3"/>
  <c r="AB140" i="3" l="1"/>
  <c r="AA140" i="3"/>
  <c r="AG140" i="3"/>
  <c r="Z501" i="3"/>
  <c r="V503" i="3"/>
  <c r="AC140" i="3" l="1"/>
  <c r="AD140" i="3" s="1"/>
  <c r="AE140" i="3" s="1"/>
  <c r="AF140" i="3" s="1"/>
  <c r="Y141" i="3" s="1"/>
  <c r="V504" i="3"/>
  <c r="Z502" i="3"/>
  <c r="AA141" i="3" l="1"/>
  <c r="AB141" i="3"/>
  <c r="AG141" i="3"/>
  <c r="Z503" i="3"/>
  <c r="V505" i="3"/>
  <c r="AC141" i="3" l="1"/>
  <c r="AD141" i="3" s="1"/>
  <c r="AE141" i="3" s="1"/>
  <c r="AF141" i="3" s="1"/>
  <c r="Y142" i="3" s="1"/>
  <c r="Z504" i="3"/>
  <c r="V506" i="3"/>
  <c r="AB142" i="3" l="1"/>
  <c r="AA142" i="3"/>
  <c r="AG142" i="3"/>
  <c r="Z505" i="3"/>
  <c r="V507" i="3"/>
  <c r="AC142" i="3" l="1"/>
  <c r="AD142" i="3" s="1"/>
  <c r="AE142" i="3" s="1"/>
  <c r="AF142" i="3" s="1"/>
  <c r="Y143" i="3" s="1"/>
  <c r="Z506" i="3"/>
  <c r="V508" i="3"/>
  <c r="AG143" i="3" l="1"/>
  <c r="AA143" i="3"/>
  <c r="AB143" i="3"/>
  <c r="V509" i="3"/>
  <c r="Z507" i="3"/>
  <c r="AC143" i="3" l="1"/>
  <c r="AD143" i="3" s="1"/>
  <c r="AE143" i="3" s="1"/>
  <c r="AF143" i="3" s="1"/>
  <c r="Y144" i="3" s="1"/>
  <c r="Z508" i="3"/>
  <c r="V510" i="3"/>
  <c r="AG144" i="3" l="1"/>
  <c r="AA144" i="3"/>
  <c r="AB144" i="3"/>
  <c r="V511" i="3"/>
  <c r="Z509" i="3"/>
  <c r="AC144" i="3" l="1"/>
  <c r="AD144" i="3" s="1"/>
  <c r="AE144" i="3" s="1"/>
  <c r="AF144" i="3" s="1"/>
  <c r="Y145" i="3" s="1"/>
  <c r="V512" i="3"/>
  <c r="Z510" i="3"/>
  <c r="AG145" i="3" l="1"/>
  <c r="AA145" i="3"/>
  <c r="AB145" i="3"/>
  <c r="V513" i="3"/>
  <c r="Z511" i="3"/>
  <c r="AC145" i="3" l="1"/>
  <c r="AD145" i="3" s="1"/>
  <c r="AE145" i="3" s="1"/>
  <c r="AF145" i="3" s="1"/>
  <c r="Y146" i="3" s="1"/>
  <c r="Z512" i="3"/>
  <c r="V514" i="3"/>
  <c r="AA146" i="3" l="1"/>
  <c r="AB146" i="3"/>
  <c r="AG146" i="3"/>
  <c r="Z513" i="3"/>
  <c r="V515" i="3"/>
  <c r="AC146" i="3" l="1"/>
  <c r="AD146" i="3" s="1"/>
  <c r="AE146" i="3" s="1"/>
  <c r="AF146" i="3" s="1"/>
  <c r="Y147" i="3" s="1"/>
  <c r="Z514" i="3"/>
  <c r="V516" i="3"/>
  <c r="AA147" i="3" l="1"/>
  <c r="AB147" i="3"/>
  <c r="AG147" i="3"/>
  <c r="Z515" i="3"/>
  <c r="V517" i="3"/>
  <c r="AC147" i="3" l="1"/>
  <c r="AD147" i="3" s="1"/>
  <c r="AE147" i="3" s="1"/>
  <c r="AF147" i="3" s="1"/>
  <c r="Y148" i="3" s="1"/>
  <c r="Z516" i="3"/>
  <c r="V518" i="3"/>
  <c r="AB148" i="3" l="1"/>
  <c r="AA148" i="3"/>
  <c r="AG148" i="3"/>
  <c r="Z517" i="3"/>
  <c r="V519" i="3"/>
  <c r="AC148" i="3" l="1"/>
  <c r="AD148" i="3" s="1"/>
  <c r="AE148" i="3" s="1"/>
  <c r="AF148" i="3" s="1"/>
  <c r="Y149" i="3" s="1"/>
  <c r="Z518" i="3"/>
  <c r="V520" i="3"/>
  <c r="AA149" i="3" l="1"/>
  <c r="AG149" i="3"/>
  <c r="AB149" i="3"/>
  <c r="Z519" i="3"/>
  <c r="V521" i="3"/>
  <c r="AC149" i="3" l="1"/>
  <c r="AD149" i="3" s="1"/>
  <c r="AE149" i="3" s="1"/>
  <c r="AF149" i="3" s="1"/>
  <c r="Y150" i="3" s="1"/>
  <c r="Z520" i="3"/>
  <c r="V522" i="3"/>
  <c r="AB150" i="3" l="1"/>
  <c r="AG150" i="3"/>
  <c r="AA150" i="3"/>
  <c r="V523" i="3"/>
  <c r="Z521" i="3"/>
  <c r="AC150" i="3" l="1"/>
  <c r="AD150" i="3" s="1"/>
  <c r="AE150" i="3" s="1"/>
  <c r="AF150" i="3" s="1"/>
  <c r="Y151" i="3" s="1"/>
  <c r="Z522" i="3"/>
  <c r="V524" i="3"/>
  <c r="AG151" i="3" l="1"/>
  <c r="AA151" i="3"/>
  <c r="AB151" i="3"/>
  <c r="Z523" i="3"/>
  <c r="Z524" i="3"/>
  <c r="AC151" i="3" l="1"/>
  <c r="AD151" i="3" s="1"/>
  <c r="AE151" i="3" s="1"/>
  <c r="AF151" i="3" s="1"/>
  <c r="Y152" i="3" s="1"/>
  <c r="AG152" i="3" l="1"/>
  <c r="AB152" i="3"/>
  <c r="AA152" i="3"/>
  <c r="AC152" i="3" l="1"/>
  <c r="AD152" i="3" s="1"/>
  <c r="AE152" i="3" s="1"/>
  <c r="AF152" i="3" s="1"/>
  <c r="Y153" i="3" s="1"/>
  <c r="AG153" i="3" l="1"/>
  <c r="AA153" i="3"/>
  <c r="AB153" i="3"/>
  <c r="AC153" i="3" l="1"/>
  <c r="AD153" i="3" s="1"/>
  <c r="AE153" i="3" s="1"/>
  <c r="AF153" i="3" s="1"/>
  <c r="Y154" i="3" s="1"/>
  <c r="AA154" i="3" l="1"/>
  <c r="AB154" i="3"/>
  <c r="AG154" i="3"/>
  <c r="AC154" i="3" l="1"/>
  <c r="AD154" i="3" s="1"/>
  <c r="AE154" i="3" s="1"/>
  <c r="AF154" i="3" s="1"/>
  <c r="Y155" i="3" s="1"/>
  <c r="AA155" i="3" l="1"/>
  <c r="AB155" i="3"/>
  <c r="AG155" i="3"/>
  <c r="AC155" i="3" l="1"/>
  <c r="AD155" i="3" s="1"/>
  <c r="AE155" i="3" s="1"/>
  <c r="AF155" i="3" s="1"/>
  <c r="Y156" i="3" s="1"/>
  <c r="AB156" i="3" l="1"/>
  <c r="AG156" i="3"/>
  <c r="AA156" i="3"/>
  <c r="AC156" i="3" l="1"/>
  <c r="AD156" i="3" s="1"/>
  <c r="AE156" i="3" s="1"/>
  <c r="AF156" i="3" s="1"/>
  <c r="Y157" i="3" s="1"/>
  <c r="AG157" i="3" s="1"/>
  <c r="AA157" i="3" l="1"/>
  <c r="AB157" i="3"/>
  <c r="AC157" i="3" l="1"/>
  <c r="AD157" i="3" s="1"/>
  <c r="AE157" i="3" s="1"/>
  <c r="AF157" i="3" s="1"/>
  <c r="Y158" i="3" s="1"/>
  <c r="AG158" i="3" s="1"/>
  <c r="AB158" i="3" l="1"/>
  <c r="AA158" i="3"/>
  <c r="AC158" i="3" l="1"/>
  <c r="AD158" i="3" s="1"/>
  <c r="AE158" i="3" s="1"/>
  <c r="AF158" i="3" s="1"/>
  <c r="Y159" i="3" s="1"/>
  <c r="AG159" i="3" s="1"/>
  <c r="AA159" i="3" l="1"/>
  <c r="AB159" i="3"/>
  <c r="AC159" i="3" l="1"/>
  <c r="AD159" i="3" s="1"/>
  <c r="AE159" i="3" s="1"/>
  <c r="AF159" i="3" s="1"/>
  <c r="Y160" i="3" s="1"/>
  <c r="AG160" i="3" s="1"/>
  <c r="AA160" i="3" l="1"/>
  <c r="AB160" i="3"/>
  <c r="AC160" i="3" l="1"/>
  <c r="AD160" i="3" s="1"/>
  <c r="AE160" i="3" s="1"/>
  <c r="AF160" i="3" s="1"/>
  <c r="Y161" i="3" s="1"/>
  <c r="AG161" i="3" s="1"/>
  <c r="AA161" i="3" l="1"/>
  <c r="AB161" i="3"/>
  <c r="AC161" i="3" l="1"/>
  <c r="AD161" i="3" s="1"/>
  <c r="AE161" i="3" s="1"/>
  <c r="AF161" i="3" s="1"/>
  <c r="Y162" i="3" s="1"/>
  <c r="AG162" i="3" s="1"/>
  <c r="AA162" i="3" l="1"/>
  <c r="AB162" i="3"/>
  <c r="AC162" i="3" l="1"/>
  <c r="AD162" i="3" s="1"/>
  <c r="AE162" i="3" s="1"/>
  <c r="AF162" i="3" s="1"/>
  <c r="Y163" i="3" s="1"/>
  <c r="AG163" i="3" s="1"/>
  <c r="AA163" i="3" l="1"/>
  <c r="AB163" i="3"/>
  <c r="AC163" i="3" l="1"/>
  <c r="AD163" i="3" s="1"/>
  <c r="AE163" i="3" s="1"/>
  <c r="AF163" i="3" s="1"/>
  <c r="Y164" i="3" s="1"/>
  <c r="AG164" i="3" s="1"/>
  <c r="AB164" i="3" l="1"/>
  <c r="AA164" i="3"/>
  <c r="AC164" i="3" l="1"/>
  <c r="AD164" i="3" s="1"/>
  <c r="AE164" i="3" s="1"/>
  <c r="AF164" i="3" s="1"/>
  <c r="Y165" i="3" s="1"/>
  <c r="AG165" i="3" s="1"/>
  <c r="AA165" i="3" l="1"/>
  <c r="AB165" i="3"/>
  <c r="AC165" i="3" l="1"/>
  <c r="AD165" i="3" s="1"/>
  <c r="AE165" i="3" s="1"/>
  <c r="AF165" i="3" s="1"/>
  <c r="Y166" i="3" s="1"/>
  <c r="AG166" i="3" s="1"/>
  <c r="AB166" i="3" l="1"/>
  <c r="AA166" i="3"/>
  <c r="AC166" i="3" l="1"/>
  <c r="AD166" i="3" s="1"/>
  <c r="AE166" i="3" s="1"/>
  <c r="AF166" i="3" s="1"/>
  <c r="Y167" i="3" s="1"/>
  <c r="AG167" i="3" s="1"/>
  <c r="AA167" i="3" l="1"/>
  <c r="AB167" i="3"/>
  <c r="AC167" i="3" l="1"/>
  <c r="AD167" i="3" s="1"/>
  <c r="AE167" i="3" s="1"/>
  <c r="AF167" i="3" s="1"/>
  <c r="Y168" i="3" s="1"/>
  <c r="AG168" i="3" s="1"/>
  <c r="AA168" i="3" l="1"/>
  <c r="AB168" i="3"/>
  <c r="AC168" i="3" l="1"/>
  <c r="AD168" i="3" s="1"/>
  <c r="AE168" i="3" s="1"/>
  <c r="AF168" i="3" s="1"/>
  <c r="Y169" i="3" s="1"/>
  <c r="AG169" i="3" s="1"/>
  <c r="AA169" i="3" l="1"/>
  <c r="AB169" i="3"/>
  <c r="AC169" i="3" l="1"/>
  <c r="AD169" i="3" s="1"/>
  <c r="AE169" i="3" s="1"/>
  <c r="AF169" i="3" s="1"/>
  <c r="Y170" i="3" s="1"/>
  <c r="AG170" i="3" s="1"/>
  <c r="AA170" i="3" l="1"/>
  <c r="AB170" i="3"/>
  <c r="AC170" i="3" l="1"/>
  <c r="AD170" i="3" s="1"/>
  <c r="AE170" i="3" s="1"/>
  <c r="AF170" i="3" s="1"/>
  <c r="Y171" i="3" s="1"/>
  <c r="AG171" i="3" s="1"/>
  <c r="AA171" i="3" l="1"/>
  <c r="AB171" i="3"/>
  <c r="AC171" i="3" l="1"/>
  <c r="AD171" i="3" s="1"/>
  <c r="AE171" i="3" s="1"/>
  <c r="AF171" i="3" s="1"/>
  <c r="Y172" i="3" s="1"/>
  <c r="AG172" i="3" s="1"/>
  <c r="AB172" i="3" l="1"/>
  <c r="AA172" i="3"/>
  <c r="AC172" i="3" l="1"/>
  <c r="AD172" i="3" s="1"/>
  <c r="AE172" i="3" s="1"/>
  <c r="AF172" i="3" s="1"/>
  <c r="Y173" i="3" s="1"/>
  <c r="AG173" i="3" s="1"/>
  <c r="AA173" i="3" l="1"/>
  <c r="AB173" i="3"/>
  <c r="AC173" i="3" l="1"/>
  <c r="AD173" i="3" s="1"/>
  <c r="AE173" i="3" s="1"/>
  <c r="AF173" i="3" s="1"/>
  <c r="Y174" i="3" s="1"/>
  <c r="AG174" i="3" s="1"/>
  <c r="AB174" i="3" l="1"/>
  <c r="AA174" i="3"/>
  <c r="AC174" i="3" l="1"/>
  <c r="AD174" i="3" s="1"/>
  <c r="AE174" i="3" s="1"/>
  <c r="AF174" i="3" s="1"/>
  <c r="Y175" i="3" s="1"/>
  <c r="AG175" i="3" s="1"/>
  <c r="AA175" i="3" l="1"/>
  <c r="AB175" i="3"/>
  <c r="AC175" i="3" l="1"/>
  <c r="AD175" i="3" s="1"/>
  <c r="AE175" i="3" s="1"/>
  <c r="AF175" i="3" s="1"/>
  <c r="Y176" i="3" s="1"/>
  <c r="AG176" i="3" s="1"/>
  <c r="AA176" i="3" l="1"/>
  <c r="AB176" i="3"/>
  <c r="AC176" i="3" l="1"/>
  <c r="AD176" i="3" s="1"/>
  <c r="AE176" i="3" s="1"/>
  <c r="AF176" i="3" s="1"/>
  <c r="Y177" i="3" s="1"/>
  <c r="AG177" i="3" s="1"/>
  <c r="AA177" i="3" l="1"/>
  <c r="AB177" i="3"/>
  <c r="AC177" i="3" l="1"/>
  <c r="AD177" i="3" s="1"/>
  <c r="AE177" i="3" s="1"/>
  <c r="AF177" i="3" s="1"/>
  <c r="Y178" i="3" s="1"/>
  <c r="AG178" i="3" s="1"/>
  <c r="AA178" i="3" l="1"/>
  <c r="AB178" i="3"/>
  <c r="AC178" i="3" l="1"/>
  <c r="AD178" i="3" s="1"/>
  <c r="AE178" i="3" s="1"/>
  <c r="AF178" i="3" s="1"/>
  <c r="Y179" i="3" s="1"/>
  <c r="AG179" i="3" s="1"/>
  <c r="AA179" i="3" l="1"/>
  <c r="AB179" i="3"/>
  <c r="AC179" i="3" l="1"/>
  <c r="AD179" i="3" s="1"/>
  <c r="AE179" i="3" s="1"/>
  <c r="AF179" i="3" s="1"/>
  <c r="Y180" i="3" s="1"/>
  <c r="AG180" i="3" s="1"/>
  <c r="AB180" i="3" l="1"/>
  <c r="AA180" i="3"/>
  <c r="AC180" i="3" l="1"/>
  <c r="AD180" i="3" s="1"/>
  <c r="AE180" i="3" s="1"/>
  <c r="AF180" i="3" s="1"/>
  <c r="Y181" i="3" s="1"/>
  <c r="AG181" i="3" s="1"/>
  <c r="AA181" i="3" l="1"/>
  <c r="AB181" i="3"/>
  <c r="AC181" i="3" l="1"/>
  <c r="AD181" i="3" s="1"/>
  <c r="AE181" i="3" s="1"/>
  <c r="AF181" i="3" s="1"/>
  <c r="Y182" i="3" s="1"/>
  <c r="AG182" i="3" s="1"/>
  <c r="AB182" i="3" l="1"/>
  <c r="AA182" i="3"/>
  <c r="AC182" i="3" l="1"/>
  <c r="AD182" i="3" s="1"/>
  <c r="AE182" i="3" s="1"/>
  <c r="AF182" i="3" s="1"/>
  <c r="Y183" i="3" s="1"/>
  <c r="AG183" i="3" s="1"/>
  <c r="AA183" i="3" l="1"/>
  <c r="AB183" i="3"/>
  <c r="AC183" i="3" l="1"/>
  <c r="AD183" i="3" s="1"/>
  <c r="AE183" i="3" s="1"/>
  <c r="AF183" i="3" s="1"/>
  <c r="Y184" i="3" s="1"/>
  <c r="AG184" i="3" s="1"/>
  <c r="AA184" i="3" l="1"/>
  <c r="AB184" i="3"/>
  <c r="AC184" i="3" l="1"/>
  <c r="AD184" i="3" s="1"/>
  <c r="AE184" i="3" s="1"/>
  <c r="AF184" i="3" s="1"/>
  <c r="Y185" i="3" s="1"/>
  <c r="AG185" i="3" s="1"/>
  <c r="AB185" i="3" l="1"/>
  <c r="AA185" i="3"/>
  <c r="AC185" i="3" l="1"/>
  <c r="AD185" i="3" s="1"/>
  <c r="AE185" i="3" s="1"/>
  <c r="AF185" i="3" s="1"/>
  <c r="Y186" i="3" s="1"/>
  <c r="AG186" i="3" s="1"/>
  <c r="AA186" i="3" l="1"/>
  <c r="AB186" i="3"/>
  <c r="AC186" i="3" l="1"/>
  <c r="AD186" i="3" s="1"/>
  <c r="AE186" i="3" s="1"/>
  <c r="AF186" i="3" s="1"/>
  <c r="Y187" i="3" s="1"/>
  <c r="AG187" i="3" s="1"/>
  <c r="AA187" i="3" l="1"/>
  <c r="AB187" i="3"/>
  <c r="AC187" i="3" l="1"/>
  <c r="AD187" i="3" s="1"/>
  <c r="AE187" i="3" s="1"/>
  <c r="AF187" i="3" s="1"/>
  <c r="Y188" i="3" s="1"/>
  <c r="AB188" i="3" l="1"/>
  <c r="AA188" i="3"/>
  <c r="AG188" i="3"/>
  <c r="AC188" i="3" l="1"/>
  <c r="AD188" i="3" s="1"/>
  <c r="AE188" i="3" s="1"/>
  <c r="AF188" i="3" s="1"/>
  <c r="Y189" i="3" s="1"/>
  <c r="AA189" i="3" l="1"/>
  <c r="AG189" i="3"/>
  <c r="AB189" i="3"/>
  <c r="AC189" i="3" l="1"/>
  <c r="AD189" i="3" s="1"/>
  <c r="AE189" i="3" s="1"/>
  <c r="AF189" i="3" s="1"/>
  <c r="Y190" i="3" s="1"/>
  <c r="AB190" i="3" l="1"/>
  <c r="AA190" i="3"/>
  <c r="AG190" i="3"/>
  <c r="AC190" i="3" l="1"/>
  <c r="AD190" i="3" s="1"/>
  <c r="AE190" i="3" s="1"/>
  <c r="AF190" i="3" s="1"/>
  <c r="Y191" i="3" s="1"/>
  <c r="AG191" i="3" l="1"/>
  <c r="AB191" i="3"/>
  <c r="AA191" i="3"/>
  <c r="AC191" i="3" l="1"/>
  <c r="AD191" i="3" s="1"/>
  <c r="AE191" i="3" s="1"/>
  <c r="AF191" i="3" s="1"/>
  <c r="Y192" i="3" s="1"/>
  <c r="AG192" i="3" l="1"/>
  <c r="AA192" i="3"/>
  <c r="AB192" i="3"/>
  <c r="AC192" i="3" l="1"/>
  <c r="AD192" i="3" s="1"/>
  <c r="AE192" i="3" s="1"/>
  <c r="AF192" i="3" s="1"/>
  <c r="Y193" i="3" s="1"/>
  <c r="AB193" i="3" l="1"/>
  <c r="AA193" i="3"/>
  <c r="AG193" i="3"/>
  <c r="AC193" i="3" l="1"/>
  <c r="AD193" i="3" s="1"/>
  <c r="AE193" i="3" s="1"/>
  <c r="AF193" i="3" s="1"/>
  <c r="Y194" i="3" s="1"/>
  <c r="AA194" i="3" l="1"/>
  <c r="AB194" i="3"/>
  <c r="AG194" i="3"/>
  <c r="AC194" i="3" l="1"/>
  <c r="AD194" i="3" s="1"/>
  <c r="AE194" i="3" s="1"/>
  <c r="AF194" i="3" s="1"/>
  <c r="Y195" i="3" s="1"/>
  <c r="AG195" i="3" l="1"/>
  <c r="AA195" i="3"/>
  <c r="AB195" i="3"/>
  <c r="AC195" i="3" l="1"/>
  <c r="AD195" i="3" s="1"/>
  <c r="AE195" i="3" s="1"/>
  <c r="AF195" i="3" s="1"/>
  <c r="Y196" i="3" s="1"/>
  <c r="AG196" i="3" l="1"/>
  <c r="AA196" i="3"/>
  <c r="AB196" i="3"/>
  <c r="AC196" i="3" l="1"/>
  <c r="AD196" i="3" s="1"/>
  <c r="AE196" i="3" s="1"/>
  <c r="AF196" i="3" s="1"/>
  <c r="Y197" i="3" s="1"/>
  <c r="AA197" i="3" l="1"/>
  <c r="AG197" i="3"/>
  <c r="AB197" i="3"/>
  <c r="AC197" i="3" l="1"/>
  <c r="AD197" i="3" s="1"/>
  <c r="AE197" i="3" s="1"/>
  <c r="AF197" i="3" s="1"/>
  <c r="Y198" i="3" s="1"/>
  <c r="AA198" i="3" l="1"/>
  <c r="AB198" i="3"/>
  <c r="AG198" i="3"/>
  <c r="AC198" i="3" l="1"/>
  <c r="AD198" i="3" s="1"/>
  <c r="AE198" i="3" s="1"/>
  <c r="AF198" i="3" s="1"/>
  <c r="Y199" i="3" s="1"/>
  <c r="AB199" i="3" l="1"/>
  <c r="AG199" i="3"/>
  <c r="AA199" i="3"/>
  <c r="AC199" i="3" l="1"/>
  <c r="AD199" i="3" s="1"/>
  <c r="AE199" i="3" s="1"/>
  <c r="AF199" i="3" s="1"/>
  <c r="Y200" i="3" s="1"/>
  <c r="AA200" i="3" l="1"/>
  <c r="AB200" i="3"/>
  <c r="AG200" i="3"/>
  <c r="AC200" i="3" l="1"/>
  <c r="AD200" i="3" s="1"/>
  <c r="AE200" i="3" s="1"/>
  <c r="AF200" i="3" s="1"/>
  <c r="Y201" i="3" s="1"/>
  <c r="AB201" i="3" l="1"/>
  <c r="AG201" i="3"/>
  <c r="AA201" i="3"/>
  <c r="AC201" i="3" l="1"/>
  <c r="AD201" i="3" s="1"/>
  <c r="AE201" i="3" s="1"/>
  <c r="AF201" i="3" s="1"/>
  <c r="Y202" i="3" s="1"/>
  <c r="AG202" i="3" l="1"/>
  <c r="AA202" i="3"/>
  <c r="AB202" i="3"/>
  <c r="AC202" i="3" l="1"/>
  <c r="AD202" i="3" s="1"/>
  <c r="AE202" i="3" s="1"/>
  <c r="AF202" i="3" s="1"/>
  <c r="Y203" i="3" s="1"/>
  <c r="AG203" i="3" l="1"/>
  <c r="AA203" i="3"/>
  <c r="AB203" i="3"/>
  <c r="AC203" i="3" l="1"/>
  <c r="AD203" i="3" s="1"/>
  <c r="AE203" i="3" s="1"/>
  <c r="AF203" i="3" s="1"/>
  <c r="Y204" i="3" s="1"/>
  <c r="AG204" i="3" l="1"/>
  <c r="AA204" i="3"/>
  <c r="AB204" i="3"/>
  <c r="AC204" i="3" l="1"/>
  <c r="AD204" i="3" s="1"/>
  <c r="AE204" i="3" s="1"/>
  <c r="AF204" i="3" s="1"/>
  <c r="Y205" i="3" s="1"/>
  <c r="AA205" i="3" l="1"/>
  <c r="AG205" i="3"/>
  <c r="AB205" i="3"/>
  <c r="AC205" i="3" l="1"/>
  <c r="AD205" i="3" s="1"/>
  <c r="AE205" i="3" s="1"/>
  <c r="AF205" i="3" s="1"/>
  <c r="Y206" i="3" s="1"/>
  <c r="AA206" i="3" l="1"/>
  <c r="AB206" i="3"/>
  <c r="AG206" i="3"/>
  <c r="AC206" i="3" l="1"/>
  <c r="AD206" i="3" s="1"/>
  <c r="AE206" i="3" s="1"/>
  <c r="AF206" i="3" s="1"/>
  <c r="Y207" i="3" s="1"/>
  <c r="AB207" i="3" l="1"/>
  <c r="AG207" i="3"/>
  <c r="AA207" i="3"/>
  <c r="AC207" i="3" l="1"/>
  <c r="AD207" i="3" s="1"/>
  <c r="AE207" i="3" s="1"/>
  <c r="AF207" i="3" s="1"/>
  <c r="Y208" i="3" s="1"/>
  <c r="AG208" i="3" l="1"/>
  <c r="AA208" i="3"/>
  <c r="AB208" i="3"/>
  <c r="AC208" i="3" l="1"/>
  <c r="AD208" i="3" s="1"/>
  <c r="AE208" i="3" s="1"/>
  <c r="AF208" i="3" s="1"/>
  <c r="Y209" i="3" s="1"/>
  <c r="AA209" i="3" l="1"/>
  <c r="AB209" i="3"/>
  <c r="AG209" i="3"/>
  <c r="AC209" i="3" l="1"/>
  <c r="AD209" i="3" s="1"/>
  <c r="AE209" i="3" s="1"/>
  <c r="AF209" i="3" s="1"/>
  <c r="Y210" i="3" s="1"/>
  <c r="AG210" i="3" l="1"/>
  <c r="AA210" i="3"/>
  <c r="AB210" i="3"/>
  <c r="AC210" i="3" l="1"/>
  <c r="AD210" i="3" s="1"/>
  <c r="AE210" i="3" s="1"/>
  <c r="AF210" i="3" s="1"/>
  <c r="Y211" i="3" s="1"/>
  <c r="AG211" i="3" l="1"/>
  <c r="AA211" i="3"/>
  <c r="AB211" i="3"/>
  <c r="AI5" i="3"/>
  <c r="AC211" i="3" l="1"/>
  <c r="AD211" i="3" s="1"/>
  <c r="AE211" i="3" s="1"/>
  <c r="AF211" i="3" s="1"/>
  <c r="Y212" i="3" s="1"/>
  <c r="AG212" i="3" l="1"/>
  <c r="AA212" i="3"/>
  <c r="AB212" i="3"/>
  <c r="AC212" i="3" l="1"/>
  <c r="AD212" i="3" s="1"/>
  <c r="AE212" i="3" s="1"/>
  <c r="AF212" i="3" s="1"/>
  <c r="Y213" i="3" s="1"/>
  <c r="AA213" i="3" l="1"/>
  <c r="AG213" i="3"/>
  <c r="AB213" i="3"/>
  <c r="AC213" i="3" l="1"/>
  <c r="AD213" i="3" s="1"/>
  <c r="AE213" i="3" s="1"/>
  <c r="AF213" i="3" s="1"/>
  <c r="Y214" i="3" s="1"/>
  <c r="AA214" i="3" l="1"/>
  <c r="AB214" i="3"/>
  <c r="AG214" i="3"/>
  <c r="AC214" i="3" l="1"/>
  <c r="AD214" i="3" s="1"/>
  <c r="AE214" i="3" s="1"/>
  <c r="AF214" i="3" s="1"/>
  <c r="Y215" i="3" s="1"/>
  <c r="AB215" i="3" l="1"/>
  <c r="AA215" i="3"/>
  <c r="AG215" i="3"/>
  <c r="AC215" i="3" l="1"/>
  <c r="AD215" i="3" s="1"/>
  <c r="AE215" i="3" s="1"/>
  <c r="AF215" i="3" s="1"/>
  <c r="Y216" i="3" s="1"/>
  <c r="AG216" i="3" l="1"/>
  <c r="AA216" i="3"/>
  <c r="AB216" i="3"/>
  <c r="AC216" i="3" l="1"/>
  <c r="AD216" i="3" s="1"/>
  <c r="AE216" i="3" s="1"/>
  <c r="AF216" i="3" s="1"/>
  <c r="Y217" i="3" s="1"/>
  <c r="AA217" i="3" l="1"/>
  <c r="AB217" i="3"/>
  <c r="AG217" i="3"/>
  <c r="AC217" i="3" l="1"/>
  <c r="AD217" i="3" s="1"/>
  <c r="AE217" i="3" s="1"/>
  <c r="AF217" i="3" s="1"/>
  <c r="Y218" i="3" s="1"/>
  <c r="AA218" i="3" l="1"/>
  <c r="AB218" i="3"/>
  <c r="AG218" i="3"/>
  <c r="AC218" i="3" l="1"/>
  <c r="AD218" i="3" s="1"/>
  <c r="AE218" i="3" s="1"/>
  <c r="AF218" i="3" s="1"/>
  <c r="Y219" i="3" s="1"/>
  <c r="AG219" i="3" l="1"/>
  <c r="AA219" i="3"/>
  <c r="AB219" i="3"/>
  <c r="AC219" i="3" l="1"/>
  <c r="AD219" i="3" s="1"/>
  <c r="AE219" i="3" s="1"/>
  <c r="AF219" i="3" s="1"/>
  <c r="Y220" i="3" s="1"/>
  <c r="AG220" i="3" l="1"/>
  <c r="AA220" i="3"/>
  <c r="AB220" i="3"/>
  <c r="AC220" i="3" l="1"/>
  <c r="AD220" i="3" s="1"/>
  <c r="AE220" i="3" s="1"/>
  <c r="AF220" i="3" s="1"/>
  <c r="Y221" i="3" s="1"/>
  <c r="AA221" i="3" l="1"/>
  <c r="AB221" i="3"/>
  <c r="AG221" i="3"/>
  <c r="AC221" i="3" l="1"/>
  <c r="AD221" i="3" s="1"/>
  <c r="AE221" i="3" s="1"/>
  <c r="AF221" i="3" s="1"/>
  <c r="Y222" i="3" s="1"/>
  <c r="AA222" i="3" l="1"/>
  <c r="AB222" i="3"/>
  <c r="AG222" i="3"/>
  <c r="AC222" i="3" l="1"/>
  <c r="AD222" i="3" s="1"/>
  <c r="AE222" i="3" s="1"/>
  <c r="AF222" i="3" s="1"/>
  <c r="Y223" i="3" s="1"/>
  <c r="AB223" i="3" l="1"/>
  <c r="AA223" i="3"/>
  <c r="AG223" i="3"/>
  <c r="AC223" i="3" l="1"/>
  <c r="AD223" i="3" s="1"/>
  <c r="AE223" i="3" s="1"/>
  <c r="AF223" i="3" s="1"/>
  <c r="Y224" i="3" s="1"/>
  <c r="AA224" i="3" l="1"/>
  <c r="AB224" i="3"/>
  <c r="AG224" i="3"/>
  <c r="AC224" i="3" l="1"/>
  <c r="AD224" i="3" s="1"/>
  <c r="AE224" i="3" s="1"/>
  <c r="AF224" i="3" s="1"/>
  <c r="Y225" i="3" s="1"/>
  <c r="AG225" i="3" l="1"/>
  <c r="AA225" i="3"/>
  <c r="AB225" i="3"/>
  <c r="AC225" i="3" l="1"/>
  <c r="AD225" i="3" s="1"/>
  <c r="AE225" i="3" s="1"/>
  <c r="AF225" i="3" s="1"/>
  <c r="Y226" i="3" s="1"/>
  <c r="AA226" i="3" l="1"/>
  <c r="AB226" i="3"/>
  <c r="AG226" i="3"/>
  <c r="AC226" i="3" l="1"/>
  <c r="AD226" i="3" s="1"/>
  <c r="AE226" i="3" s="1"/>
  <c r="AF226" i="3" s="1"/>
  <c r="Y227" i="3" s="1"/>
  <c r="AG227" i="3" l="1"/>
  <c r="AB227" i="3"/>
  <c r="AA227" i="3"/>
  <c r="AC227" i="3" l="1"/>
  <c r="AD227" i="3" s="1"/>
  <c r="AE227" i="3" s="1"/>
  <c r="AF227" i="3" s="1"/>
  <c r="Y228" i="3" s="1"/>
  <c r="AG228" i="3" l="1"/>
  <c r="AA228" i="3"/>
  <c r="AB228" i="3"/>
  <c r="AC228" i="3" l="1"/>
  <c r="AD228" i="3" s="1"/>
  <c r="AE228" i="3" s="1"/>
  <c r="AF228" i="3" s="1"/>
  <c r="Y229" i="3" s="1"/>
  <c r="AA229" i="3" l="1"/>
  <c r="AB229" i="3"/>
  <c r="AG229" i="3"/>
  <c r="AC229" i="3" l="1"/>
  <c r="AD229" i="3" s="1"/>
  <c r="AE229" i="3" s="1"/>
  <c r="AF229" i="3" s="1"/>
  <c r="Y230" i="3" s="1"/>
  <c r="AA230" i="3" l="1"/>
  <c r="AB230" i="3"/>
  <c r="AG230" i="3"/>
  <c r="AC230" i="3" l="1"/>
  <c r="AD230" i="3" s="1"/>
  <c r="AE230" i="3" s="1"/>
  <c r="AF230" i="3" s="1"/>
  <c r="Y231" i="3" s="1"/>
  <c r="AB231" i="3" l="1"/>
  <c r="AG231" i="3"/>
  <c r="AA231" i="3"/>
  <c r="AC231" i="3" l="1"/>
  <c r="AD231" i="3" s="1"/>
  <c r="AE231" i="3" s="1"/>
  <c r="AF231" i="3" s="1"/>
  <c r="Y232" i="3" s="1"/>
  <c r="AA232" i="3" l="1"/>
  <c r="AB232" i="3"/>
  <c r="AG232" i="3"/>
  <c r="AC232" i="3" l="1"/>
  <c r="AD232" i="3" s="1"/>
  <c r="AE232" i="3" s="1"/>
  <c r="AF232" i="3" s="1"/>
  <c r="Y233" i="3" s="1"/>
  <c r="AB233" i="3" l="1"/>
  <c r="AG233" i="3"/>
  <c r="AA233" i="3"/>
  <c r="AC233" i="3" l="1"/>
  <c r="AD233" i="3" s="1"/>
  <c r="AE233" i="3" s="1"/>
  <c r="AF233" i="3" s="1"/>
  <c r="Y234" i="3" s="1"/>
  <c r="AG234" i="3" l="1"/>
  <c r="AA234" i="3"/>
  <c r="AB234" i="3"/>
  <c r="AC234" i="3" l="1"/>
  <c r="AD234" i="3" s="1"/>
  <c r="AE234" i="3" s="1"/>
  <c r="AF234" i="3" s="1"/>
  <c r="Y235" i="3" s="1"/>
  <c r="AG235" i="3" l="1"/>
  <c r="AA235" i="3"/>
  <c r="AB235" i="3"/>
  <c r="AC235" i="3" l="1"/>
  <c r="AD235" i="3" s="1"/>
  <c r="AE235" i="3" s="1"/>
  <c r="AF235" i="3" s="1"/>
  <c r="Y236" i="3" s="1"/>
  <c r="AG236" i="3" l="1"/>
  <c r="AA236" i="3"/>
  <c r="AB236" i="3"/>
  <c r="AC236" i="3" l="1"/>
  <c r="AD236" i="3" s="1"/>
  <c r="AE236" i="3" s="1"/>
  <c r="AF236" i="3" s="1"/>
  <c r="Y237" i="3" s="1"/>
  <c r="AA237" i="3" l="1"/>
  <c r="AG237" i="3"/>
  <c r="AB237" i="3"/>
  <c r="AC237" i="3" l="1"/>
  <c r="AD237" i="3" s="1"/>
  <c r="AE237" i="3" s="1"/>
  <c r="AF237" i="3" s="1"/>
  <c r="Y238" i="3" s="1"/>
  <c r="AA238" i="3" l="1"/>
  <c r="AB238" i="3"/>
  <c r="AG238" i="3"/>
  <c r="AC238" i="3" l="1"/>
  <c r="AD238" i="3" s="1"/>
  <c r="AE238" i="3" s="1"/>
  <c r="AF238" i="3" s="1"/>
  <c r="Y239" i="3" s="1"/>
  <c r="AB239" i="3" l="1"/>
  <c r="AG239" i="3"/>
  <c r="AA239" i="3"/>
  <c r="AC239" i="3" l="1"/>
  <c r="AD239" i="3" s="1"/>
  <c r="AE239" i="3" s="1"/>
  <c r="AF239" i="3" s="1"/>
  <c r="Y240" i="3" s="1"/>
  <c r="AG240" i="3" l="1"/>
  <c r="AA240" i="3"/>
  <c r="AB240" i="3"/>
  <c r="AC240" i="3" l="1"/>
  <c r="AD240" i="3" s="1"/>
  <c r="AE240" i="3" s="1"/>
  <c r="AF240" i="3" s="1"/>
  <c r="Y241" i="3" s="1"/>
  <c r="AA241" i="3" l="1"/>
  <c r="AB241" i="3"/>
  <c r="AG241" i="3"/>
  <c r="AC241" i="3" l="1"/>
  <c r="AD241" i="3" s="1"/>
  <c r="AE241" i="3" s="1"/>
  <c r="AF241" i="3" s="1"/>
  <c r="Y242" i="3" s="1"/>
  <c r="AG242" i="3" l="1"/>
  <c r="AA242" i="3"/>
  <c r="AB242" i="3"/>
  <c r="AC242" i="3" l="1"/>
  <c r="AD242" i="3" s="1"/>
  <c r="AE242" i="3" s="1"/>
  <c r="AF242" i="3" s="1"/>
  <c r="Y243" i="3" s="1"/>
  <c r="AG243" i="3" l="1"/>
  <c r="AA243" i="3"/>
  <c r="AB243" i="3"/>
  <c r="AC243" i="3" l="1"/>
  <c r="AD243" i="3" s="1"/>
  <c r="AE243" i="3" s="1"/>
  <c r="AF243" i="3" s="1"/>
  <c r="Y244" i="3" s="1"/>
  <c r="AG244" i="3" l="1"/>
  <c r="AA244" i="3"/>
  <c r="AB244" i="3"/>
  <c r="AC244" i="3" l="1"/>
  <c r="AD244" i="3" s="1"/>
  <c r="AE244" i="3" s="1"/>
  <c r="AF244" i="3" s="1"/>
  <c r="Y245" i="3" s="1"/>
  <c r="AA245" i="3" l="1"/>
  <c r="AG245" i="3"/>
  <c r="AB245" i="3"/>
  <c r="AC245" i="3" l="1"/>
  <c r="AD245" i="3" s="1"/>
  <c r="AE245" i="3" s="1"/>
  <c r="AF245" i="3" s="1"/>
  <c r="Y246" i="3" s="1"/>
  <c r="AG246" i="3" l="1"/>
  <c r="AA246" i="3"/>
  <c r="AB246" i="3"/>
  <c r="AC246" i="3" l="1"/>
  <c r="AD246" i="3" s="1"/>
  <c r="AE246" i="3" s="1"/>
  <c r="AF246" i="3" s="1"/>
  <c r="Y247" i="3" s="1"/>
  <c r="AG247" i="3" l="1"/>
  <c r="AA247" i="3"/>
  <c r="AB247" i="3"/>
  <c r="AC247" i="3" l="1"/>
  <c r="AD247" i="3" s="1"/>
  <c r="AE247" i="3" s="1"/>
  <c r="AF247" i="3" s="1"/>
  <c r="Y248" i="3" s="1"/>
  <c r="AG248" i="3" l="1"/>
  <c r="AA248" i="3"/>
  <c r="AB248" i="3"/>
  <c r="AC248" i="3" l="1"/>
  <c r="AD248" i="3" s="1"/>
  <c r="AE248" i="3" s="1"/>
  <c r="AF248" i="3" s="1"/>
  <c r="Y249" i="3" s="1"/>
  <c r="AA249" i="3" l="1"/>
  <c r="AB249" i="3"/>
  <c r="AG249" i="3"/>
  <c r="AC249" i="3" l="1"/>
  <c r="AD249" i="3" s="1"/>
  <c r="AE249" i="3" s="1"/>
  <c r="AF249" i="3" s="1"/>
  <c r="Y250" i="3" s="1"/>
  <c r="AA250" i="3" l="1"/>
  <c r="AB250" i="3"/>
  <c r="AG250" i="3"/>
  <c r="AC250" i="3" l="1"/>
  <c r="AD250" i="3" s="1"/>
  <c r="AE250" i="3" s="1"/>
  <c r="AF250" i="3" s="1"/>
  <c r="Y251" i="3" s="1"/>
  <c r="AB251" i="3" l="1"/>
  <c r="AG251" i="3"/>
  <c r="AA251" i="3"/>
  <c r="AC251" i="3" l="1"/>
  <c r="AD251" i="3" s="1"/>
  <c r="AE251" i="3" s="1"/>
  <c r="AF251" i="3" s="1"/>
  <c r="Y252" i="3" s="1"/>
  <c r="AA252" i="3" l="1"/>
  <c r="AG252" i="3"/>
  <c r="AB252" i="3"/>
  <c r="AC252" i="3" l="1"/>
  <c r="AD252" i="3" s="1"/>
  <c r="AE252" i="3" s="1"/>
  <c r="AF252" i="3" s="1"/>
  <c r="Y253" i="3" s="1"/>
  <c r="AA253" i="3" l="1"/>
  <c r="AB253" i="3"/>
  <c r="AG253" i="3"/>
  <c r="AC253" i="3" l="1"/>
  <c r="AD253" i="3" s="1"/>
  <c r="AE253" i="3" s="1"/>
  <c r="AF253" i="3" s="1"/>
  <c r="Y254" i="3" s="1"/>
  <c r="AB254" i="3" l="1"/>
  <c r="AA254" i="3"/>
  <c r="AG254" i="3"/>
  <c r="AC254" i="3" l="1"/>
  <c r="AD254" i="3" s="1"/>
  <c r="AE254" i="3" s="1"/>
  <c r="AF254" i="3" s="1"/>
  <c r="Y255" i="3" s="1"/>
  <c r="AG255" i="3" l="1"/>
  <c r="AA255" i="3"/>
  <c r="AB255" i="3"/>
  <c r="AC255" i="3" l="1"/>
  <c r="AD255" i="3" s="1"/>
  <c r="AE255" i="3" s="1"/>
  <c r="AF255" i="3" s="1"/>
  <c r="Y256" i="3" s="1"/>
  <c r="AG256" i="3" l="1"/>
  <c r="AA256" i="3"/>
  <c r="AB256" i="3"/>
  <c r="AC256" i="3" l="1"/>
  <c r="AD256" i="3" s="1"/>
  <c r="AE256" i="3" s="1"/>
  <c r="AF256" i="3" s="1"/>
  <c r="Y257" i="3" s="1"/>
  <c r="AA257" i="3" l="1"/>
  <c r="AG257" i="3"/>
  <c r="AB257" i="3"/>
  <c r="AC257" i="3" l="1"/>
  <c r="AD257" i="3" s="1"/>
  <c r="AE257" i="3" s="1"/>
  <c r="AF257" i="3" s="1"/>
  <c r="Y258" i="3" s="1"/>
  <c r="AA258" i="3" l="1"/>
  <c r="AB258" i="3"/>
  <c r="AG258" i="3"/>
  <c r="AC258" i="3" l="1"/>
  <c r="AD258" i="3" s="1"/>
  <c r="AE258" i="3" s="1"/>
  <c r="AF258" i="3" s="1"/>
  <c r="Y259" i="3" s="1"/>
  <c r="AB259" i="3" l="1"/>
  <c r="AG259" i="3"/>
  <c r="C16" i="3" s="1"/>
  <c r="AA259" i="3"/>
  <c r="U7" i="3" s="1"/>
  <c r="D16" i="3"/>
  <c r="AG5" i="3"/>
  <c r="AI4" i="3"/>
  <c r="AG6" i="3"/>
  <c r="AC259" i="3" l="1"/>
  <c r="AD259" i="3" s="1"/>
  <c r="AE259" i="3" s="1"/>
  <c r="AF259" i="3" s="1"/>
  <c r="Y260" i="3" s="1"/>
  <c r="AG4" i="3"/>
  <c r="AA260" i="3" l="1"/>
  <c r="AB260" i="3"/>
  <c r="AG260" i="3"/>
  <c r="U9" i="3"/>
  <c r="AG7" i="3"/>
  <c r="AC260" i="3" l="1"/>
  <c r="AD260" i="3" s="1"/>
  <c r="AE260" i="3" s="1"/>
  <c r="AF260" i="3" s="1"/>
  <c r="Y261" i="3" s="1"/>
  <c r="AA261" i="3" l="1"/>
  <c r="AB261" i="3"/>
  <c r="AG261" i="3"/>
  <c r="AC261" i="3" l="1"/>
  <c r="AD261" i="3" s="1"/>
  <c r="AE261" i="3" s="1"/>
  <c r="AF261" i="3" s="1"/>
  <c r="Y262" i="3" s="1"/>
  <c r="AB262" i="3" l="1"/>
  <c r="AA262" i="3"/>
  <c r="AG262" i="3"/>
  <c r="AC262" i="3" l="1"/>
  <c r="AD262" i="3" s="1"/>
  <c r="AE262" i="3" s="1"/>
  <c r="AF262" i="3" s="1"/>
  <c r="Y263" i="3" s="1"/>
  <c r="AG263" i="3" l="1"/>
  <c r="AA263" i="3"/>
  <c r="AB263" i="3"/>
  <c r="AC263" i="3" l="1"/>
  <c r="AD263" i="3" s="1"/>
  <c r="AE263" i="3" s="1"/>
  <c r="AF263" i="3" s="1"/>
  <c r="Y264" i="3" s="1"/>
  <c r="AG264" i="3" l="1"/>
  <c r="AB264" i="3"/>
  <c r="AA264" i="3"/>
  <c r="AC264" i="3" l="1"/>
  <c r="AD264" i="3" s="1"/>
  <c r="AE264" i="3" s="1"/>
  <c r="AF264" i="3" s="1"/>
  <c r="Y265" i="3" s="1"/>
  <c r="AA265" i="3" l="1"/>
  <c r="AB265" i="3"/>
  <c r="AG265" i="3"/>
  <c r="AC265" i="3" l="1"/>
  <c r="AD265" i="3" s="1"/>
  <c r="AE265" i="3" s="1"/>
  <c r="AF265" i="3" s="1"/>
  <c r="Y266" i="3" s="1"/>
  <c r="AA266" i="3" l="1"/>
  <c r="AB266" i="3"/>
  <c r="AG266" i="3"/>
  <c r="AC266" i="3" l="1"/>
  <c r="AD266" i="3" s="1"/>
  <c r="AE266" i="3" s="1"/>
  <c r="AF266" i="3" s="1"/>
  <c r="Y267" i="3" s="1"/>
  <c r="AB267" i="3" l="1"/>
  <c r="AG267" i="3"/>
  <c r="AA267" i="3"/>
  <c r="AC267" i="3" l="1"/>
  <c r="AD267" i="3" s="1"/>
  <c r="AE267" i="3" s="1"/>
  <c r="AF267" i="3" s="1"/>
  <c r="Y268" i="3" s="1"/>
  <c r="AA268" i="3" l="1"/>
  <c r="AG268" i="3"/>
  <c r="AB268" i="3"/>
  <c r="AC268" i="3" l="1"/>
  <c r="AD268" i="3" s="1"/>
  <c r="AE268" i="3" s="1"/>
  <c r="AF268" i="3" s="1"/>
  <c r="Y269" i="3" s="1"/>
  <c r="AA269" i="3" l="1"/>
  <c r="AB269" i="3"/>
  <c r="AG269" i="3"/>
  <c r="AC269" i="3" l="1"/>
  <c r="AD269" i="3" s="1"/>
  <c r="AE269" i="3" s="1"/>
  <c r="AF269" i="3" s="1"/>
  <c r="Y270" i="3" s="1"/>
  <c r="AB270" i="3" l="1"/>
  <c r="AA270" i="3"/>
  <c r="AG270" i="3"/>
  <c r="AC270" i="3" l="1"/>
  <c r="AD270" i="3" s="1"/>
  <c r="AE270" i="3" s="1"/>
  <c r="AF270" i="3" s="1"/>
  <c r="Y271" i="3" s="1"/>
  <c r="AG271" i="3" l="1"/>
  <c r="AA271" i="3"/>
  <c r="AB271" i="3"/>
  <c r="AC271" i="3" l="1"/>
  <c r="AD271" i="3" s="1"/>
  <c r="AE271" i="3" s="1"/>
  <c r="AF271" i="3" s="1"/>
  <c r="Y272" i="3" s="1"/>
  <c r="AG272" i="3" l="1"/>
  <c r="AA272" i="3"/>
  <c r="AB272" i="3"/>
  <c r="AC272" i="3" l="1"/>
  <c r="AD272" i="3" s="1"/>
  <c r="AE272" i="3" s="1"/>
  <c r="AF272" i="3" s="1"/>
  <c r="Y273" i="3" s="1"/>
  <c r="AA273" i="3" l="1"/>
  <c r="AG273" i="3"/>
  <c r="AB273" i="3"/>
  <c r="AC273" i="3" l="1"/>
  <c r="AD273" i="3" s="1"/>
  <c r="AE273" i="3" s="1"/>
  <c r="AF273" i="3" s="1"/>
  <c r="Y274" i="3" s="1"/>
  <c r="AA274" i="3" l="1"/>
  <c r="AB274" i="3"/>
  <c r="AG274" i="3"/>
  <c r="AC274" i="3" l="1"/>
  <c r="AD274" i="3" s="1"/>
  <c r="AE274" i="3" s="1"/>
  <c r="AF274" i="3" s="1"/>
  <c r="Y275" i="3" s="1"/>
  <c r="AB275" i="3" l="1"/>
  <c r="AG275" i="3"/>
  <c r="AA275" i="3"/>
  <c r="AC275" i="3" l="1"/>
  <c r="AD275" i="3" s="1"/>
  <c r="AE275" i="3" s="1"/>
  <c r="AF275" i="3" s="1"/>
  <c r="Y276" i="3" s="1"/>
  <c r="AA276" i="3" l="1"/>
  <c r="AB276" i="3"/>
  <c r="AG276" i="3"/>
  <c r="AC276" i="3" l="1"/>
  <c r="AD276" i="3" s="1"/>
  <c r="AE276" i="3" s="1"/>
  <c r="AF276" i="3" s="1"/>
  <c r="Y277" i="3" s="1"/>
  <c r="AA277" i="3" l="1"/>
  <c r="AB277" i="3"/>
  <c r="AG277" i="3"/>
  <c r="AC277" i="3" l="1"/>
  <c r="AD277" i="3" s="1"/>
  <c r="AE277" i="3" s="1"/>
  <c r="AF277" i="3" s="1"/>
  <c r="Y278" i="3" s="1"/>
  <c r="AB278" i="3" l="1"/>
  <c r="AA278" i="3"/>
  <c r="AG278" i="3"/>
  <c r="AC278" i="3" l="1"/>
  <c r="AD278" i="3" s="1"/>
  <c r="AE278" i="3" s="1"/>
  <c r="AF278" i="3" s="1"/>
  <c r="Y279" i="3" s="1"/>
  <c r="AG279" i="3" l="1"/>
  <c r="AA279" i="3"/>
  <c r="AB279" i="3"/>
  <c r="AC279" i="3" l="1"/>
  <c r="AD279" i="3" s="1"/>
  <c r="AE279" i="3" s="1"/>
  <c r="AF279" i="3" s="1"/>
  <c r="Y280" i="3" s="1"/>
  <c r="AG280" i="3" l="1"/>
  <c r="AB280" i="3"/>
  <c r="AA280" i="3"/>
  <c r="AC280" i="3" l="1"/>
  <c r="AD280" i="3" s="1"/>
  <c r="AE280" i="3" s="1"/>
  <c r="AF280" i="3" s="1"/>
  <c r="Y281" i="3" s="1"/>
  <c r="AA281" i="3" l="1"/>
  <c r="AB281" i="3"/>
  <c r="AG281" i="3"/>
  <c r="AC281" i="3" l="1"/>
  <c r="AD281" i="3" s="1"/>
  <c r="AE281" i="3" s="1"/>
  <c r="AF281" i="3" s="1"/>
  <c r="Y282" i="3" s="1"/>
  <c r="AA282" i="3" l="1"/>
  <c r="AB282" i="3"/>
  <c r="AG282" i="3"/>
  <c r="AC282" i="3" l="1"/>
  <c r="AD282" i="3" s="1"/>
  <c r="AE282" i="3" s="1"/>
  <c r="AF282" i="3" s="1"/>
  <c r="Y283" i="3" s="1"/>
  <c r="AB283" i="3" l="1"/>
  <c r="AG283" i="3"/>
  <c r="AA283" i="3"/>
  <c r="AC283" i="3" l="1"/>
  <c r="AD283" i="3" s="1"/>
  <c r="AE283" i="3" s="1"/>
  <c r="AF283" i="3" s="1"/>
  <c r="Y284" i="3" s="1"/>
  <c r="AA284" i="3" l="1"/>
  <c r="AG284" i="3"/>
  <c r="AB284" i="3"/>
  <c r="AC284" i="3" l="1"/>
  <c r="AD284" i="3" s="1"/>
  <c r="AE284" i="3" s="1"/>
  <c r="AF284" i="3" s="1"/>
  <c r="Y285" i="3" s="1"/>
  <c r="AA285" i="3" l="1"/>
  <c r="AB285" i="3"/>
  <c r="AG285" i="3"/>
  <c r="AC285" i="3" l="1"/>
  <c r="AD285" i="3" s="1"/>
  <c r="AE285" i="3" s="1"/>
  <c r="AF285" i="3" s="1"/>
  <c r="Y286" i="3" s="1"/>
  <c r="AB286" i="3" l="1"/>
  <c r="AA286" i="3"/>
  <c r="AG286" i="3"/>
  <c r="AC286" i="3" l="1"/>
  <c r="AD286" i="3" s="1"/>
  <c r="AE286" i="3" s="1"/>
  <c r="AF286" i="3" s="1"/>
  <c r="Y287" i="3" s="1"/>
  <c r="AG287" i="3" l="1"/>
  <c r="AA287" i="3"/>
  <c r="AB287" i="3"/>
  <c r="AC287" i="3" l="1"/>
  <c r="AD287" i="3" s="1"/>
  <c r="AE287" i="3" s="1"/>
  <c r="AF287" i="3" s="1"/>
  <c r="Y288" i="3" s="1"/>
  <c r="AG288" i="3" l="1"/>
  <c r="AA288" i="3"/>
  <c r="AB288" i="3"/>
  <c r="AC288" i="3" l="1"/>
  <c r="AD288" i="3" s="1"/>
  <c r="AE288" i="3" s="1"/>
  <c r="AF288" i="3" s="1"/>
  <c r="Y289" i="3" s="1"/>
  <c r="AA289" i="3" l="1"/>
  <c r="AG289" i="3"/>
  <c r="AB289" i="3"/>
  <c r="AC289" i="3" l="1"/>
  <c r="AD289" i="3" s="1"/>
  <c r="AE289" i="3" s="1"/>
  <c r="AF289" i="3" s="1"/>
  <c r="Y290" i="3" s="1"/>
  <c r="AA290" i="3" l="1"/>
  <c r="AB290" i="3"/>
  <c r="AG290" i="3"/>
  <c r="AC290" i="3" l="1"/>
  <c r="AD290" i="3" s="1"/>
  <c r="AE290" i="3" s="1"/>
  <c r="AF290" i="3" s="1"/>
  <c r="Y291" i="3" s="1"/>
  <c r="AB291" i="3" l="1"/>
  <c r="AG291" i="3"/>
  <c r="AA291" i="3"/>
  <c r="AC291" i="3" l="1"/>
  <c r="AD291" i="3" s="1"/>
  <c r="AE291" i="3" s="1"/>
  <c r="AF291" i="3" s="1"/>
  <c r="Y292" i="3" s="1"/>
  <c r="AA292" i="3" l="1"/>
  <c r="AB292" i="3"/>
  <c r="AG292" i="3"/>
  <c r="AC292" i="3" l="1"/>
  <c r="AD292" i="3" s="1"/>
  <c r="AE292" i="3" s="1"/>
  <c r="AF292" i="3" s="1"/>
  <c r="Y293" i="3" s="1"/>
  <c r="AA293" i="3" l="1"/>
  <c r="AB293" i="3"/>
  <c r="AG293" i="3"/>
  <c r="AC293" i="3" l="1"/>
  <c r="AD293" i="3" s="1"/>
  <c r="AE293" i="3" s="1"/>
  <c r="AF293" i="3" s="1"/>
  <c r="Y294" i="3" s="1"/>
  <c r="AB294" i="3" l="1"/>
  <c r="AA294" i="3"/>
  <c r="AG294" i="3"/>
  <c r="AC294" i="3" l="1"/>
  <c r="AD294" i="3" s="1"/>
  <c r="AE294" i="3" s="1"/>
  <c r="AF294" i="3" s="1"/>
  <c r="Y295" i="3" s="1"/>
  <c r="AG295" i="3" l="1"/>
  <c r="AA295" i="3"/>
  <c r="AB295" i="3"/>
  <c r="AC295" i="3" l="1"/>
  <c r="AD295" i="3" s="1"/>
  <c r="AE295" i="3" s="1"/>
  <c r="AF295" i="3" s="1"/>
  <c r="Y296" i="3" s="1"/>
  <c r="AG296" i="3" l="1"/>
  <c r="AA296" i="3"/>
  <c r="AB296" i="3"/>
  <c r="AC296" i="3" l="1"/>
  <c r="AD296" i="3" s="1"/>
  <c r="AE296" i="3" s="1"/>
  <c r="AF296" i="3" s="1"/>
  <c r="Y297" i="3" s="1"/>
  <c r="AG297" i="3" l="1"/>
  <c r="AA297" i="3"/>
  <c r="AB297" i="3"/>
  <c r="AC297" i="3" l="1"/>
  <c r="AD297" i="3" s="1"/>
  <c r="AE297" i="3" s="1"/>
  <c r="AF297" i="3" s="1"/>
  <c r="Y298" i="3" s="1"/>
  <c r="AA298" i="3" l="1"/>
  <c r="AG298" i="3"/>
  <c r="AB298" i="3"/>
  <c r="AC298" i="3" l="1"/>
  <c r="AD298" i="3" s="1"/>
  <c r="AE298" i="3" s="1"/>
  <c r="AF298" i="3" s="1"/>
  <c r="Y299" i="3" s="1"/>
  <c r="AB299" i="3" l="1"/>
  <c r="AA299" i="3"/>
  <c r="AG299" i="3"/>
  <c r="AC299" i="3" l="1"/>
  <c r="AD299" i="3" s="1"/>
  <c r="AE299" i="3" s="1"/>
  <c r="AF299" i="3" s="1"/>
  <c r="Y300" i="3" s="1"/>
  <c r="AA300" i="3" l="1"/>
  <c r="AG300" i="3"/>
  <c r="AB300" i="3"/>
  <c r="AC300" i="3" l="1"/>
  <c r="AD300" i="3" s="1"/>
  <c r="AE300" i="3" s="1"/>
  <c r="AF300" i="3" s="1"/>
  <c r="Y301" i="3" s="1"/>
  <c r="AB301" i="3" l="1"/>
  <c r="AA301" i="3"/>
  <c r="AG301" i="3"/>
  <c r="AC301" i="3" l="1"/>
  <c r="AD301" i="3" s="1"/>
  <c r="AE301" i="3" s="1"/>
  <c r="AF301" i="3" s="1"/>
  <c r="Y302" i="3" s="1"/>
  <c r="AA302" i="3" l="1"/>
  <c r="AB302" i="3"/>
  <c r="AG302" i="3"/>
  <c r="AC302" i="3" l="1"/>
  <c r="AD302" i="3" s="1"/>
  <c r="AE302" i="3" s="1"/>
  <c r="AF302" i="3" s="1"/>
  <c r="Y303" i="3" s="1"/>
  <c r="AG303" i="3" l="1"/>
  <c r="AA303" i="3"/>
  <c r="AB303" i="3"/>
  <c r="AC303" i="3" l="1"/>
  <c r="AD303" i="3" s="1"/>
  <c r="AE303" i="3" s="1"/>
  <c r="AF303" i="3" s="1"/>
  <c r="Y304" i="3" s="1"/>
  <c r="AG304" i="3" l="1"/>
  <c r="AA304" i="3"/>
  <c r="AB304" i="3"/>
  <c r="AC304" i="3" l="1"/>
  <c r="AD304" i="3" s="1"/>
  <c r="AE304" i="3" s="1"/>
  <c r="AF304" i="3" s="1"/>
  <c r="Y305" i="3" s="1"/>
  <c r="AB305" i="3" l="1"/>
  <c r="AG305" i="3"/>
  <c r="AA305" i="3"/>
  <c r="AC305" i="3" l="1"/>
  <c r="AD305" i="3" s="1"/>
  <c r="AE305" i="3" s="1"/>
  <c r="AF305" i="3" s="1"/>
  <c r="Y306" i="3" s="1"/>
  <c r="AA306" i="3" l="1"/>
  <c r="AG306" i="3"/>
  <c r="AB306" i="3"/>
  <c r="AC306" i="3" l="1"/>
  <c r="AD306" i="3" s="1"/>
  <c r="AE306" i="3" s="1"/>
  <c r="AF306" i="3" s="1"/>
  <c r="Y307" i="3" s="1"/>
  <c r="AB307" i="3" l="1"/>
  <c r="AA307" i="3"/>
  <c r="AG307" i="3"/>
  <c r="AC307" i="3" l="1"/>
  <c r="AD307" i="3" s="1"/>
  <c r="AE307" i="3" s="1"/>
  <c r="AF307" i="3" s="1"/>
  <c r="Y308" i="3" s="1"/>
  <c r="AA308" i="3" l="1"/>
  <c r="AB308" i="3"/>
  <c r="AG308" i="3"/>
  <c r="AC308" i="3" l="1"/>
  <c r="AD308" i="3" s="1"/>
  <c r="AE308" i="3" s="1"/>
  <c r="AF308" i="3" s="1"/>
  <c r="Y309" i="3" s="1"/>
  <c r="AB309" i="3" l="1"/>
  <c r="AG309" i="3"/>
  <c r="AA309" i="3"/>
  <c r="AC309" i="3" l="1"/>
  <c r="AD309" i="3" s="1"/>
  <c r="AE309" i="3" s="1"/>
  <c r="AF309" i="3" s="1"/>
  <c r="Y310" i="3" s="1"/>
  <c r="AA310" i="3" l="1"/>
  <c r="AB310" i="3"/>
  <c r="AG310" i="3"/>
  <c r="AC310" i="3" l="1"/>
  <c r="AD310" i="3" s="1"/>
  <c r="AE310" i="3" s="1"/>
  <c r="AF310" i="3" s="1"/>
  <c r="Y311" i="3" s="1"/>
  <c r="AB311" i="3" l="1"/>
  <c r="AG311" i="3"/>
  <c r="AA311" i="3"/>
  <c r="AC311" i="3" l="1"/>
  <c r="AD311" i="3" s="1"/>
  <c r="AE311" i="3" s="1"/>
  <c r="AF311" i="3" s="1"/>
  <c r="Y312" i="3" s="1"/>
  <c r="AG312" i="3" l="1"/>
  <c r="AA312" i="3"/>
  <c r="AB312" i="3"/>
  <c r="AC312" i="3" l="1"/>
  <c r="AD312" i="3" s="1"/>
  <c r="AE312" i="3" s="1"/>
  <c r="AF312" i="3" s="1"/>
  <c r="Y313" i="3" s="1"/>
  <c r="AA313" i="3" l="1"/>
  <c r="AB313" i="3"/>
  <c r="AG313" i="3"/>
  <c r="AC313" i="3" l="1"/>
  <c r="AD313" i="3" s="1"/>
  <c r="AE313" i="3" s="1"/>
  <c r="AF313" i="3" s="1"/>
  <c r="Y314" i="3" s="1"/>
  <c r="AA314" i="3" l="1"/>
  <c r="AG314" i="3"/>
  <c r="AB314" i="3"/>
  <c r="AC314" i="3" l="1"/>
  <c r="AD314" i="3" s="1"/>
  <c r="AE314" i="3" s="1"/>
  <c r="AF314" i="3" s="1"/>
  <c r="Y315" i="3" s="1"/>
  <c r="AB315" i="3" l="1"/>
  <c r="AG315" i="3"/>
  <c r="AA315" i="3"/>
  <c r="AC315" i="3" l="1"/>
  <c r="AD315" i="3" s="1"/>
  <c r="AE315" i="3" s="1"/>
  <c r="AF315" i="3" s="1"/>
  <c r="Y316" i="3" s="1"/>
  <c r="AA316" i="3" l="1"/>
  <c r="AB316" i="3"/>
  <c r="AG316" i="3"/>
  <c r="AC316" i="3" l="1"/>
  <c r="AD316" i="3" s="1"/>
  <c r="AE316" i="3" s="1"/>
  <c r="AF316" i="3" s="1"/>
  <c r="Y317" i="3" s="1"/>
  <c r="AB317" i="3" l="1"/>
  <c r="AG317" i="3"/>
  <c r="AA317" i="3"/>
  <c r="AC317" i="3" l="1"/>
  <c r="AD317" i="3" s="1"/>
  <c r="AE317" i="3" s="1"/>
  <c r="AF317" i="3" s="1"/>
  <c r="Y318" i="3" s="1"/>
  <c r="AG318" i="3" l="1"/>
  <c r="AA318" i="3"/>
  <c r="AB318" i="3"/>
  <c r="AC318" i="3" l="1"/>
  <c r="AD318" i="3" s="1"/>
  <c r="AE318" i="3" s="1"/>
  <c r="AF318" i="3" s="1"/>
  <c r="Y319" i="3" s="1"/>
  <c r="AA319" i="3" l="1"/>
  <c r="AB319" i="3"/>
  <c r="AG319" i="3"/>
  <c r="AC319" i="3" l="1"/>
  <c r="AD319" i="3" s="1"/>
  <c r="AE319" i="3" s="1"/>
  <c r="AF319" i="3" s="1"/>
  <c r="Y320" i="3" s="1"/>
  <c r="AG320" i="3" l="1"/>
  <c r="AA320" i="3"/>
  <c r="AB320" i="3"/>
  <c r="AC320" i="3" l="1"/>
  <c r="AD320" i="3" s="1"/>
  <c r="AE320" i="3" s="1"/>
  <c r="AF320" i="3" s="1"/>
  <c r="Y321" i="3" s="1"/>
  <c r="AG321" i="3" l="1"/>
  <c r="AA321" i="3"/>
  <c r="AB321" i="3"/>
  <c r="AC321" i="3" l="1"/>
  <c r="AD321" i="3" s="1"/>
  <c r="AE321" i="3" s="1"/>
  <c r="AF321" i="3" s="1"/>
  <c r="Y322" i="3" s="1"/>
  <c r="AA322" i="3" l="1"/>
  <c r="AG322" i="3"/>
  <c r="AB322" i="3"/>
  <c r="AC322" i="3" l="1"/>
  <c r="AD322" i="3" s="1"/>
  <c r="AE322" i="3" s="1"/>
  <c r="AF322" i="3" s="1"/>
  <c r="Y323" i="3" s="1"/>
  <c r="AB323" i="3" l="1"/>
  <c r="AG323" i="3"/>
  <c r="AA323" i="3"/>
  <c r="AC323" i="3" l="1"/>
  <c r="AD323" i="3" s="1"/>
  <c r="AE323" i="3" s="1"/>
  <c r="AF323" i="3" s="1"/>
  <c r="Y324" i="3" s="1"/>
  <c r="AA324" i="3" l="1"/>
  <c r="AG324" i="3"/>
  <c r="AB324" i="3"/>
  <c r="AC324" i="3" l="1"/>
  <c r="AD324" i="3" s="1"/>
  <c r="AE324" i="3" s="1"/>
  <c r="AF324" i="3" s="1"/>
  <c r="Y325" i="3" s="1"/>
  <c r="AB325" i="3" l="1"/>
  <c r="AA325" i="3"/>
  <c r="AG325" i="3"/>
  <c r="AC325" i="3" l="1"/>
  <c r="AD325" i="3" s="1"/>
  <c r="AE325" i="3" s="1"/>
  <c r="AF325" i="3" s="1"/>
  <c r="Y326" i="3" s="1"/>
  <c r="AA326" i="3" l="1"/>
  <c r="AB326" i="3"/>
  <c r="AG326" i="3"/>
  <c r="AC326" i="3" l="1"/>
  <c r="AD326" i="3" s="1"/>
  <c r="AE326" i="3" s="1"/>
  <c r="AF326" i="3" s="1"/>
  <c r="Y327" i="3" s="1"/>
  <c r="AG327" i="3" l="1"/>
  <c r="AB327" i="3"/>
  <c r="AA327" i="3"/>
  <c r="AC327" i="3" l="1"/>
  <c r="AD327" i="3" s="1"/>
  <c r="AE327" i="3" s="1"/>
  <c r="AF327" i="3" s="1"/>
  <c r="Y328" i="3" s="1"/>
  <c r="AG328" i="3" l="1"/>
  <c r="AA328" i="3"/>
  <c r="AB328" i="3"/>
  <c r="AC328" i="3" l="1"/>
  <c r="AD328" i="3" s="1"/>
  <c r="AE328" i="3" s="1"/>
  <c r="AF328" i="3" s="1"/>
  <c r="Y329" i="3" s="1"/>
  <c r="AB329" i="3" l="1"/>
  <c r="AA329" i="3"/>
  <c r="AG329" i="3"/>
  <c r="AC329" i="3" l="1"/>
  <c r="AD329" i="3" s="1"/>
  <c r="AE329" i="3" s="1"/>
  <c r="AF329" i="3" s="1"/>
  <c r="Y330" i="3" s="1"/>
  <c r="AA330" i="3" l="1"/>
  <c r="AG330" i="3"/>
  <c r="AB330" i="3"/>
  <c r="AC330" i="3" l="1"/>
  <c r="AD330" i="3" s="1"/>
  <c r="AE330" i="3" s="1"/>
  <c r="AF330" i="3" s="1"/>
  <c r="Y331" i="3" s="1"/>
  <c r="AB331" i="3" l="1"/>
  <c r="AA331" i="3"/>
  <c r="AG331" i="3"/>
  <c r="AC331" i="3" l="1"/>
  <c r="AD331" i="3" s="1"/>
  <c r="AE331" i="3" s="1"/>
  <c r="AF331" i="3" s="1"/>
  <c r="Y332" i="3" s="1"/>
  <c r="AA332" i="3" l="1"/>
  <c r="AB332" i="3"/>
  <c r="AG332" i="3"/>
  <c r="AC332" i="3" l="1"/>
  <c r="AD332" i="3" s="1"/>
  <c r="AE332" i="3" s="1"/>
  <c r="AF332" i="3" s="1"/>
  <c r="Y333" i="3" s="1"/>
  <c r="AB333" i="3" l="1"/>
  <c r="AG333" i="3"/>
  <c r="AA333" i="3"/>
  <c r="AC333" i="3" l="1"/>
  <c r="AD333" i="3" s="1"/>
  <c r="AE333" i="3" s="1"/>
  <c r="AF333" i="3" s="1"/>
  <c r="Y334" i="3" s="1"/>
  <c r="AA334" i="3" l="1"/>
  <c r="AB334" i="3"/>
  <c r="AG334" i="3"/>
  <c r="AC334" i="3" l="1"/>
  <c r="AD334" i="3" s="1"/>
  <c r="AE334" i="3" s="1"/>
  <c r="AF334" i="3" s="1"/>
  <c r="Y335" i="3" s="1"/>
  <c r="AG335" i="3" l="1"/>
  <c r="AB335" i="3"/>
  <c r="AA335" i="3"/>
  <c r="AC335" i="3" l="1"/>
  <c r="AD335" i="3" s="1"/>
  <c r="AE335" i="3" s="1"/>
  <c r="AF335" i="3" s="1"/>
  <c r="Y336" i="3" s="1"/>
  <c r="AG336" i="3" l="1"/>
  <c r="AA336" i="3"/>
  <c r="AB336" i="3"/>
  <c r="AC336" i="3" l="1"/>
  <c r="AD336" i="3" s="1"/>
  <c r="AE336" i="3" s="1"/>
  <c r="AF336" i="3" s="1"/>
  <c r="Y337" i="3" s="1"/>
  <c r="AB337" i="3" l="1"/>
  <c r="AA337" i="3"/>
  <c r="AG337" i="3"/>
  <c r="AC337" i="3" l="1"/>
  <c r="AD337" i="3" s="1"/>
  <c r="AE337" i="3" s="1"/>
  <c r="AF337" i="3" s="1"/>
  <c r="Y338" i="3" s="1"/>
  <c r="AA338" i="3" l="1"/>
  <c r="AG338" i="3"/>
  <c r="AB338" i="3"/>
  <c r="AC338" i="3" l="1"/>
  <c r="AD338" i="3" s="1"/>
  <c r="AE338" i="3" s="1"/>
  <c r="AF338" i="3" s="1"/>
  <c r="Y339" i="3" s="1"/>
  <c r="AB339" i="3" l="1"/>
  <c r="AG339" i="3"/>
  <c r="AA339" i="3"/>
  <c r="AC339" i="3" l="1"/>
  <c r="AD339" i="3" s="1"/>
  <c r="AE339" i="3" s="1"/>
  <c r="AF339" i="3" s="1"/>
  <c r="Y340" i="3" s="1"/>
  <c r="AA340" i="3" l="1"/>
  <c r="AB340" i="3"/>
  <c r="AG340" i="3"/>
  <c r="AC340" i="3" l="1"/>
  <c r="AD340" i="3" s="1"/>
  <c r="AE340" i="3" s="1"/>
  <c r="AF340" i="3" s="1"/>
  <c r="Y341" i="3" s="1"/>
  <c r="AB341" i="3" l="1"/>
  <c r="AG341" i="3"/>
  <c r="AA341" i="3"/>
  <c r="AC341" i="3" l="1"/>
  <c r="AD341" i="3" s="1"/>
  <c r="AE341" i="3" s="1"/>
  <c r="AF341" i="3" s="1"/>
  <c r="Y342" i="3" s="1"/>
  <c r="AG342" i="3" l="1"/>
  <c r="AA342" i="3"/>
  <c r="AB342" i="3"/>
  <c r="AC342" i="3" l="1"/>
  <c r="AD342" i="3" s="1"/>
  <c r="AE342" i="3" s="1"/>
  <c r="AF342" i="3" s="1"/>
  <c r="Y343" i="3" s="1"/>
  <c r="AB343" i="3" l="1"/>
  <c r="AA343" i="3"/>
  <c r="AG343" i="3"/>
  <c r="AC343" i="3" l="1"/>
  <c r="AD343" i="3" s="1"/>
  <c r="AE343" i="3" s="1"/>
  <c r="AF343" i="3" s="1"/>
  <c r="Y344" i="3" s="1"/>
  <c r="AG344" i="3" l="1"/>
  <c r="AA344" i="3"/>
  <c r="AB344" i="3"/>
  <c r="AC344" i="3" l="1"/>
  <c r="AD344" i="3" s="1"/>
  <c r="AE344" i="3" s="1"/>
  <c r="AF344" i="3" s="1"/>
  <c r="Y345" i="3" s="1"/>
  <c r="AA345" i="3" l="1"/>
  <c r="AG345" i="3"/>
  <c r="AB345" i="3"/>
  <c r="AC345" i="3" l="1"/>
  <c r="AD345" i="3" s="1"/>
  <c r="AE345" i="3" s="1"/>
  <c r="AF345" i="3" s="1"/>
  <c r="Y346" i="3" s="1"/>
  <c r="AA346" i="3" l="1"/>
  <c r="AB346" i="3"/>
  <c r="AG346" i="3"/>
  <c r="AC346" i="3" l="1"/>
  <c r="AD346" i="3" s="1"/>
  <c r="AE346" i="3" s="1"/>
  <c r="AF346" i="3" s="1"/>
  <c r="Y347" i="3" s="1"/>
  <c r="AB347" i="3" l="1"/>
  <c r="AA347" i="3"/>
  <c r="AG347" i="3"/>
  <c r="AC347" i="3" l="1"/>
  <c r="AD347" i="3" s="1"/>
  <c r="AE347" i="3" s="1"/>
  <c r="AF347" i="3" s="1"/>
  <c r="Y348" i="3" s="1"/>
  <c r="AA348" i="3" l="1"/>
  <c r="AB348" i="3"/>
  <c r="AG348" i="3"/>
  <c r="AC348" i="3" l="1"/>
  <c r="AD348" i="3" s="1"/>
  <c r="AE348" i="3" s="1"/>
  <c r="AF348" i="3" s="1"/>
  <c r="Y349" i="3" s="1"/>
  <c r="AG349" i="3" l="1"/>
  <c r="AA349" i="3"/>
  <c r="AB349" i="3"/>
  <c r="AC349" i="3" l="1"/>
  <c r="AD349" i="3" s="1"/>
  <c r="AE349" i="3" s="1"/>
  <c r="AF349" i="3" s="1"/>
  <c r="Y350" i="3" s="1"/>
  <c r="AG350" i="3" l="1"/>
  <c r="AA350" i="3"/>
  <c r="AB350" i="3"/>
  <c r="AC350" i="3" l="1"/>
  <c r="AD350" i="3" s="1"/>
  <c r="AE350" i="3" s="1"/>
  <c r="AF350" i="3" s="1"/>
  <c r="Y351" i="3" s="1"/>
  <c r="AA351" i="3" l="1"/>
  <c r="AG351" i="3"/>
  <c r="AB351" i="3"/>
  <c r="AC351" i="3" l="1"/>
  <c r="AD351" i="3" s="1"/>
  <c r="AE351" i="3" s="1"/>
  <c r="AF351" i="3" s="1"/>
  <c r="Y352" i="3" s="1"/>
  <c r="AA352" i="3" l="1"/>
  <c r="AB352" i="3"/>
  <c r="AG352" i="3"/>
  <c r="AC352" i="3" l="1"/>
  <c r="AD352" i="3" s="1"/>
  <c r="AE352" i="3" s="1"/>
  <c r="AF352" i="3" s="1"/>
  <c r="Y353" i="3" s="1"/>
  <c r="AB353" i="3" l="1"/>
  <c r="AA353" i="3"/>
  <c r="AG353" i="3"/>
  <c r="AC353" i="3" l="1"/>
  <c r="AD353" i="3" s="1"/>
  <c r="AE353" i="3" s="1"/>
  <c r="AF353" i="3" s="1"/>
  <c r="Y354" i="3" s="1"/>
  <c r="AA354" i="3" l="1"/>
  <c r="AB354" i="3"/>
  <c r="AG354" i="3"/>
  <c r="AC354" i="3" l="1"/>
  <c r="AD354" i="3" s="1"/>
  <c r="AE354" i="3" s="1"/>
  <c r="AF354" i="3" s="1"/>
  <c r="Y355" i="3" s="1"/>
  <c r="AB355" i="3" l="1"/>
  <c r="AA355" i="3"/>
  <c r="AG355" i="3"/>
  <c r="AC355" i="3" l="1"/>
  <c r="AD355" i="3" s="1"/>
  <c r="AE355" i="3" s="1"/>
  <c r="AF355" i="3" s="1"/>
  <c r="Y356" i="3" s="1"/>
  <c r="AA356" i="3" l="1"/>
  <c r="AB356" i="3"/>
  <c r="AG356" i="3"/>
  <c r="AC356" i="3" l="1"/>
  <c r="AD356" i="3" s="1"/>
  <c r="AE356" i="3" s="1"/>
  <c r="AF356" i="3" s="1"/>
  <c r="Y357" i="3" s="1"/>
  <c r="AG357" i="3" l="1"/>
  <c r="AB357" i="3"/>
  <c r="AA357" i="3"/>
  <c r="AC357" i="3" l="1"/>
  <c r="AD357" i="3" s="1"/>
  <c r="AE357" i="3" s="1"/>
  <c r="AF357" i="3" s="1"/>
  <c r="Y358" i="3" s="1"/>
  <c r="AG358" i="3" l="1"/>
  <c r="AA358" i="3"/>
  <c r="AB358" i="3"/>
  <c r="AC358" i="3" l="1"/>
  <c r="AD358" i="3" s="1"/>
  <c r="AE358" i="3" s="1"/>
  <c r="AF358" i="3" s="1"/>
  <c r="Y359" i="3" s="1"/>
  <c r="AA359" i="3" l="1"/>
  <c r="AG359" i="3"/>
  <c r="AB359" i="3"/>
  <c r="AC359" i="3" l="1"/>
  <c r="AD359" i="3" s="1"/>
  <c r="AE359" i="3" s="1"/>
  <c r="AF359" i="3" s="1"/>
  <c r="Y360" i="3" s="1"/>
  <c r="AA360" i="3" l="1"/>
  <c r="AB360" i="3"/>
  <c r="AG360" i="3"/>
  <c r="AC360" i="3" l="1"/>
  <c r="AD360" i="3" s="1"/>
  <c r="AE360" i="3" s="1"/>
  <c r="AF360" i="3" s="1"/>
  <c r="Y361" i="3" s="1"/>
  <c r="AB361" i="3" l="1"/>
  <c r="AA361" i="3"/>
  <c r="AG361" i="3"/>
  <c r="AC361" i="3" l="1"/>
  <c r="AD361" i="3" s="1"/>
  <c r="AE361" i="3" s="1"/>
  <c r="AF361" i="3" s="1"/>
  <c r="Y362" i="3" s="1"/>
  <c r="AA362" i="3" l="1"/>
  <c r="AB362" i="3"/>
  <c r="AG362" i="3"/>
  <c r="AC362" i="3" l="1"/>
  <c r="AD362" i="3" s="1"/>
  <c r="AE362" i="3" s="1"/>
  <c r="AF362" i="3" s="1"/>
  <c r="Y363" i="3" s="1"/>
  <c r="AB363" i="3" l="1"/>
  <c r="AA363" i="3"/>
  <c r="AG363" i="3"/>
  <c r="AC363" i="3" l="1"/>
  <c r="AD363" i="3" s="1"/>
  <c r="AE363" i="3" s="1"/>
  <c r="AF363" i="3" s="1"/>
  <c r="Y364" i="3" s="1"/>
  <c r="AA364" i="3" l="1"/>
  <c r="AB364" i="3"/>
  <c r="AG364" i="3"/>
  <c r="AC364" i="3" l="1"/>
  <c r="AD364" i="3" s="1"/>
  <c r="AE364" i="3" s="1"/>
  <c r="AF364" i="3" s="1"/>
  <c r="Y365" i="3" s="1"/>
  <c r="AG365" i="3" l="1"/>
  <c r="AA365" i="3"/>
  <c r="AB365" i="3"/>
  <c r="AC365" i="3" l="1"/>
  <c r="AD365" i="3" s="1"/>
  <c r="AE365" i="3" s="1"/>
  <c r="AF365" i="3" s="1"/>
  <c r="Y366" i="3" s="1"/>
  <c r="AG366" i="3" l="1"/>
  <c r="AA366" i="3"/>
  <c r="AB366" i="3"/>
  <c r="AC366" i="3" l="1"/>
  <c r="AD366" i="3" s="1"/>
  <c r="AE366" i="3" s="1"/>
  <c r="AF366" i="3" s="1"/>
  <c r="Y367" i="3" s="1"/>
  <c r="AA367" i="3" l="1"/>
  <c r="AG367" i="3"/>
  <c r="AB367" i="3"/>
  <c r="AC367" i="3" l="1"/>
  <c r="AD367" i="3" s="1"/>
  <c r="AE367" i="3" s="1"/>
  <c r="AF367" i="3" s="1"/>
  <c r="Y368" i="3" s="1"/>
  <c r="AA368" i="3" l="1"/>
  <c r="AB368" i="3"/>
  <c r="AG368" i="3"/>
  <c r="AC368" i="3" l="1"/>
  <c r="AD368" i="3" s="1"/>
  <c r="AE368" i="3" s="1"/>
  <c r="AF368" i="3" s="1"/>
  <c r="Y369" i="3" s="1"/>
  <c r="AB369" i="3" l="1"/>
  <c r="AA369" i="3"/>
  <c r="AG369" i="3"/>
  <c r="AC369" i="3" l="1"/>
  <c r="AD369" i="3" s="1"/>
  <c r="AE369" i="3" s="1"/>
  <c r="AF369" i="3" s="1"/>
  <c r="Y370" i="3" s="1"/>
  <c r="AA370" i="3" l="1"/>
  <c r="AB370" i="3"/>
  <c r="AG370" i="3"/>
  <c r="AC370" i="3" l="1"/>
  <c r="AD370" i="3" s="1"/>
  <c r="AE370" i="3" s="1"/>
  <c r="AF370" i="3" s="1"/>
  <c r="Y371" i="3" s="1"/>
  <c r="AB371" i="3" l="1"/>
  <c r="AA371" i="3"/>
  <c r="AG371" i="3"/>
  <c r="AC371" i="3" l="1"/>
  <c r="AD371" i="3" s="1"/>
  <c r="AE371" i="3" s="1"/>
  <c r="AF371" i="3" s="1"/>
  <c r="Y372" i="3" s="1"/>
  <c r="AA372" i="3" l="1"/>
  <c r="AG372" i="3"/>
  <c r="AB372" i="3"/>
  <c r="AC372" i="3" l="1"/>
  <c r="AD372" i="3" s="1"/>
  <c r="AE372" i="3" s="1"/>
  <c r="AF372" i="3" s="1"/>
  <c r="Y373" i="3" s="1"/>
  <c r="AG373" i="3" l="1"/>
  <c r="AB373" i="3"/>
  <c r="AA373" i="3"/>
  <c r="AC373" i="3" l="1"/>
  <c r="AD373" i="3" s="1"/>
  <c r="AE373" i="3" s="1"/>
  <c r="AF373" i="3" s="1"/>
  <c r="Y374" i="3" s="1"/>
  <c r="AG374" i="3" l="1"/>
  <c r="AA374" i="3"/>
  <c r="AB374" i="3"/>
  <c r="AC374" i="3" l="1"/>
  <c r="AD374" i="3" s="1"/>
  <c r="AE374" i="3" s="1"/>
  <c r="AF374" i="3" s="1"/>
  <c r="Y375" i="3" s="1"/>
  <c r="AA375" i="3" l="1"/>
  <c r="AG375" i="3"/>
  <c r="AB375" i="3"/>
  <c r="AC375" i="3" l="1"/>
  <c r="AD375" i="3" s="1"/>
  <c r="AE375" i="3" s="1"/>
  <c r="AF375" i="3" s="1"/>
  <c r="Y376" i="3" s="1"/>
  <c r="AA376" i="3" l="1"/>
  <c r="AB376" i="3"/>
  <c r="AG376" i="3"/>
  <c r="AC376" i="3" l="1"/>
  <c r="AD376" i="3" s="1"/>
  <c r="AE376" i="3" s="1"/>
  <c r="AF376" i="3" s="1"/>
  <c r="Y377" i="3" s="1"/>
  <c r="AB377" i="3" l="1"/>
  <c r="AA377" i="3"/>
  <c r="AG377" i="3"/>
  <c r="AC377" i="3" l="1"/>
  <c r="AD377" i="3" s="1"/>
  <c r="AE377" i="3" s="1"/>
  <c r="AF377" i="3" s="1"/>
  <c r="Y378" i="3" s="1"/>
  <c r="AA378" i="3" l="1"/>
  <c r="AB378" i="3"/>
  <c r="AG378" i="3"/>
  <c r="AC378" i="3" l="1"/>
  <c r="AD378" i="3" s="1"/>
  <c r="AE378" i="3" s="1"/>
  <c r="AF378" i="3" s="1"/>
  <c r="Y379" i="3" s="1"/>
  <c r="AB379" i="3" l="1"/>
  <c r="AA379" i="3"/>
  <c r="AG379" i="3"/>
  <c r="AC379" i="3" l="1"/>
  <c r="AD379" i="3" s="1"/>
  <c r="AE379" i="3" s="1"/>
  <c r="AF379" i="3" s="1"/>
  <c r="Y380" i="3" s="1"/>
  <c r="AA380" i="3" l="1"/>
  <c r="AB380" i="3"/>
  <c r="AG380" i="3"/>
  <c r="AC380" i="3" l="1"/>
  <c r="AD380" i="3" s="1"/>
  <c r="AE380" i="3" s="1"/>
  <c r="AF380" i="3" s="1"/>
  <c r="Y381" i="3" s="1"/>
  <c r="AG381" i="3" l="1"/>
  <c r="AA381" i="3"/>
  <c r="AB381" i="3"/>
  <c r="AC381" i="3" l="1"/>
  <c r="AD381" i="3" s="1"/>
  <c r="AE381" i="3" s="1"/>
  <c r="AF381" i="3" s="1"/>
  <c r="Y382" i="3" s="1"/>
  <c r="AG382" i="3" l="1"/>
  <c r="AA382" i="3"/>
  <c r="AB382" i="3"/>
  <c r="AC382" i="3" l="1"/>
  <c r="AD382" i="3" s="1"/>
  <c r="AE382" i="3" s="1"/>
  <c r="AF382" i="3" s="1"/>
  <c r="Y383" i="3" s="1"/>
  <c r="AA383" i="3" l="1"/>
  <c r="AG383" i="3"/>
  <c r="AB383" i="3"/>
  <c r="AC383" i="3" l="1"/>
  <c r="AD383" i="3" s="1"/>
  <c r="AE383" i="3" s="1"/>
  <c r="AF383" i="3" s="1"/>
  <c r="Y384" i="3" s="1"/>
  <c r="AA384" i="3" l="1"/>
  <c r="AB384" i="3"/>
  <c r="AG384" i="3"/>
  <c r="AC384" i="3" l="1"/>
  <c r="AD384" i="3" s="1"/>
  <c r="AE384" i="3" s="1"/>
  <c r="AF384" i="3" s="1"/>
  <c r="Y385" i="3" s="1"/>
  <c r="AB385" i="3" l="1"/>
  <c r="AG385" i="3"/>
  <c r="AA385" i="3"/>
  <c r="AC385" i="3" l="1"/>
  <c r="AD385" i="3" s="1"/>
  <c r="AE385" i="3" s="1"/>
  <c r="AF385" i="3" s="1"/>
  <c r="Y386" i="3" s="1"/>
  <c r="AA386" i="3" l="1"/>
  <c r="AB386" i="3"/>
  <c r="AG386" i="3"/>
  <c r="AC386" i="3" l="1"/>
  <c r="AD386" i="3" s="1"/>
  <c r="AE386" i="3" s="1"/>
  <c r="AF386" i="3" s="1"/>
  <c r="Y387" i="3" s="1"/>
  <c r="AB387" i="3" l="1"/>
  <c r="AG387" i="3"/>
  <c r="AA387" i="3"/>
  <c r="AC387" i="3" l="1"/>
  <c r="AD387" i="3" s="1"/>
  <c r="AE387" i="3" s="1"/>
  <c r="AF387" i="3" s="1"/>
  <c r="Y388" i="3" s="1"/>
  <c r="AA388" i="3" l="1"/>
  <c r="AB388" i="3"/>
  <c r="AG388" i="3"/>
  <c r="AC388" i="3" l="1"/>
  <c r="AD388" i="3" s="1"/>
  <c r="AE388" i="3" s="1"/>
  <c r="AF388" i="3" s="1"/>
  <c r="Y389" i="3" s="1"/>
  <c r="AG389" i="3" l="1"/>
  <c r="AB389" i="3"/>
  <c r="AA389" i="3"/>
  <c r="AC389" i="3" l="1"/>
  <c r="AD389" i="3" s="1"/>
  <c r="AE389" i="3" s="1"/>
  <c r="AF389" i="3" s="1"/>
  <c r="Y390" i="3" s="1"/>
  <c r="AG390" i="3" l="1"/>
  <c r="AA390" i="3"/>
  <c r="AB390" i="3"/>
  <c r="AC390" i="3" l="1"/>
  <c r="AD390" i="3" s="1"/>
  <c r="AE390" i="3" s="1"/>
  <c r="AF390" i="3" s="1"/>
  <c r="Y391" i="3" s="1"/>
  <c r="AA391" i="3" l="1"/>
  <c r="AG391" i="3"/>
  <c r="AB391" i="3"/>
  <c r="AC391" i="3" l="1"/>
  <c r="AD391" i="3" s="1"/>
  <c r="AE391" i="3" s="1"/>
  <c r="AF391" i="3" s="1"/>
  <c r="Y392" i="3" s="1"/>
  <c r="AA392" i="3" l="1"/>
  <c r="AB392" i="3"/>
  <c r="AG392" i="3"/>
  <c r="AC392" i="3" l="1"/>
  <c r="AD392" i="3" s="1"/>
  <c r="AE392" i="3" s="1"/>
  <c r="AF392" i="3" s="1"/>
  <c r="Y393" i="3" s="1"/>
  <c r="AB393" i="3" l="1"/>
  <c r="AA393" i="3"/>
  <c r="AG393" i="3"/>
  <c r="AC393" i="3" l="1"/>
  <c r="AD393" i="3" s="1"/>
  <c r="AE393" i="3" s="1"/>
  <c r="AF393" i="3" s="1"/>
  <c r="Y394" i="3" s="1"/>
  <c r="AA394" i="3" l="1"/>
  <c r="AB394" i="3"/>
  <c r="AG394" i="3"/>
  <c r="AC394" i="3" l="1"/>
  <c r="AD394" i="3" s="1"/>
  <c r="AE394" i="3" s="1"/>
  <c r="AF394" i="3" s="1"/>
  <c r="Y395" i="3" s="1"/>
  <c r="AB395" i="3" l="1"/>
  <c r="AA395" i="3"/>
  <c r="AG395" i="3"/>
  <c r="AC395" i="3" l="1"/>
  <c r="AD395" i="3" s="1"/>
  <c r="AE395" i="3" s="1"/>
  <c r="AF395" i="3" s="1"/>
  <c r="Y396" i="3" s="1"/>
  <c r="AA396" i="3" l="1"/>
  <c r="AB396" i="3"/>
  <c r="AG396" i="3"/>
  <c r="AC396" i="3" l="1"/>
  <c r="AD396" i="3" s="1"/>
  <c r="AE396" i="3" s="1"/>
  <c r="AF396" i="3" s="1"/>
  <c r="Y397" i="3" s="1"/>
  <c r="AG397" i="3" l="1"/>
  <c r="AA397" i="3"/>
  <c r="AB397" i="3"/>
  <c r="AC397" i="3" l="1"/>
  <c r="AD397" i="3" s="1"/>
  <c r="AE397" i="3" s="1"/>
  <c r="AF397" i="3" s="1"/>
  <c r="Y398" i="3" s="1"/>
  <c r="AG398" i="3" l="1"/>
  <c r="AA398" i="3"/>
  <c r="AB398" i="3"/>
  <c r="AC398" i="3" l="1"/>
  <c r="AD398" i="3" s="1"/>
  <c r="AE398" i="3" s="1"/>
  <c r="AF398" i="3" s="1"/>
  <c r="Y399" i="3" s="1"/>
  <c r="AA399" i="3" l="1"/>
  <c r="AB399" i="3"/>
  <c r="AG399" i="3"/>
  <c r="AC399" i="3" l="1"/>
  <c r="AD399" i="3" s="1"/>
  <c r="AE399" i="3" s="1"/>
  <c r="AF399" i="3" s="1"/>
  <c r="Y400" i="3" s="1"/>
  <c r="AA400" i="3" l="1"/>
  <c r="AB400" i="3"/>
  <c r="AG400" i="3"/>
  <c r="AC400" i="3" l="1"/>
  <c r="AD400" i="3" s="1"/>
  <c r="AE400" i="3" s="1"/>
  <c r="AF400" i="3" s="1"/>
  <c r="Y401" i="3" s="1"/>
  <c r="AB401" i="3" l="1"/>
  <c r="AA401" i="3"/>
  <c r="AG401" i="3"/>
  <c r="AC401" i="3" l="1"/>
  <c r="AD401" i="3" s="1"/>
  <c r="AE401" i="3" s="1"/>
  <c r="AF401" i="3" s="1"/>
  <c r="Y402" i="3" s="1"/>
  <c r="AA402" i="3" l="1"/>
  <c r="AG402" i="3"/>
  <c r="AB402" i="3"/>
  <c r="AC402" i="3" l="1"/>
  <c r="AD402" i="3" s="1"/>
  <c r="AE402" i="3" s="1"/>
  <c r="AF402" i="3" s="1"/>
  <c r="Y403" i="3" s="1"/>
  <c r="AB403" i="3" l="1"/>
  <c r="AG403" i="3"/>
  <c r="AA403" i="3"/>
  <c r="AC403" i="3" l="1"/>
  <c r="AD403" i="3" s="1"/>
  <c r="AE403" i="3" s="1"/>
  <c r="AF403" i="3" s="1"/>
  <c r="Y404" i="3" s="1"/>
  <c r="AB404" i="3" l="1"/>
  <c r="AG404" i="3"/>
  <c r="AA404" i="3"/>
  <c r="AC404" i="3" l="1"/>
  <c r="AD404" i="3" s="1"/>
  <c r="AE404" i="3" s="1"/>
  <c r="AF404" i="3" s="1"/>
  <c r="Y405" i="3" s="1"/>
  <c r="AG405" i="3" l="1"/>
  <c r="AB405" i="3"/>
  <c r="AA405" i="3"/>
  <c r="AC405" i="3" l="1"/>
  <c r="AD405" i="3" s="1"/>
  <c r="AE405" i="3" s="1"/>
  <c r="AF405" i="3" s="1"/>
  <c r="Y406" i="3" s="1"/>
  <c r="AG406" i="3" l="1"/>
  <c r="AB406" i="3"/>
  <c r="AA406" i="3"/>
  <c r="AC406" i="3" l="1"/>
  <c r="AD406" i="3" s="1"/>
  <c r="AE406" i="3" s="1"/>
  <c r="AF406" i="3" s="1"/>
  <c r="Y407" i="3" s="1"/>
  <c r="AA407" i="3" l="1"/>
  <c r="AG407" i="3"/>
  <c r="AB407" i="3"/>
  <c r="AC407" i="3" l="1"/>
  <c r="AD407" i="3" s="1"/>
  <c r="AE407" i="3" s="1"/>
  <c r="AF407" i="3" s="1"/>
  <c r="Y408" i="3" s="1"/>
  <c r="AA408" i="3" l="1"/>
  <c r="AB408" i="3"/>
  <c r="AG408" i="3"/>
  <c r="AC408" i="3" l="1"/>
  <c r="AD408" i="3" s="1"/>
  <c r="AE408" i="3" s="1"/>
  <c r="AF408" i="3" s="1"/>
  <c r="Y409" i="3" s="1"/>
  <c r="AB409" i="3" l="1"/>
  <c r="AG409" i="3"/>
  <c r="AA409" i="3"/>
  <c r="AC409" i="3" l="1"/>
  <c r="AD409" i="3" s="1"/>
  <c r="AE409" i="3" s="1"/>
  <c r="AF409" i="3" s="1"/>
  <c r="Y410" i="3" s="1"/>
  <c r="AA410" i="3" l="1"/>
  <c r="AB410" i="3"/>
  <c r="AG410" i="3"/>
  <c r="AC410" i="3" l="1"/>
  <c r="AD410" i="3" s="1"/>
  <c r="AE410" i="3" s="1"/>
  <c r="AF410" i="3" s="1"/>
  <c r="Y411" i="3" s="1"/>
  <c r="AB411" i="3" l="1"/>
  <c r="AG411" i="3"/>
  <c r="AA411" i="3"/>
  <c r="AC411" i="3" l="1"/>
  <c r="AD411" i="3" s="1"/>
  <c r="AE411" i="3" s="1"/>
  <c r="AF411" i="3" s="1"/>
  <c r="Y412" i="3" s="1"/>
  <c r="AA412" i="3" l="1"/>
  <c r="AG412" i="3"/>
  <c r="AB412" i="3"/>
  <c r="AC412" i="3" l="1"/>
  <c r="AD412" i="3" s="1"/>
  <c r="AE412" i="3" s="1"/>
  <c r="AF412" i="3" s="1"/>
  <c r="Y413" i="3" s="1"/>
  <c r="AG413" i="3" l="1"/>
  <c r="AA413" i="3"/>
  <c r="AB413" i="3"/>
  <c r="AC413" i="3" l="1"/>
  <c r="AD413" i="3" s="1"/>
  <c r="AE413" i="3" s="1"/>
  <c r="AF413" i="3" s="1"/>
  <c r="Y414" i="3" s="1"/>
  <c r="AG414" i="3" l="1"/>
  <c r="AA414" i="3"/>
  <c r="AB414" i="3"/>
  <c r="AC414" i="3" l="1"/>
  <c r="AD414" i="3" s="1"/>
  <c r="AE414" i="3" s="1"/>
  <c r="AF414" i="3" s="1"/>
  <c r="Y415" i="3" s="1"/>
  <c r="AA415" i="3" l="1"/>
  <c r="AB415" i="3"/>
  <c r="AG415" i="3"/>
  <c r="AC415" i="3" l="1"/>
  <c r="AD415" i="3" s="1"/>
  <c r="AE415" i="3" s="1"/>
  <c r="AF415" i="3" s="1"/>
  <c r="Y416" i="3" s="1"/>
  <c r="AA416" i="3" l="1"/>
  <c r="AB416" i="3"/>
  <c r="AG416" i="3"/>
  <c r="AC416" i="3" l="1"/>
  <c r="AD416" i="3" s="1"/>
  <c r="AE416" i="3" s="1"/>
  <c r="AF416" i="3" s="1"/>
  <c r="Y417" i="3" s="1"/>
  <c r="AB417" i="3" l="1"/>
  <c r="AA417" i="3"/>
  <c r="AG417" i="3"/>
  <c r="AC417" i="3" l="1"/>
  <c r="AD417" i="3" s="1"/>
  <c r="AE417" i="3" s="1"/>
  <c r="AF417" i="3" s="1"/>
  <c r="Y418" i="3" s="1"/>
  <c r="AA418" i="3" l="1"/>
  <c r="AG418" i="3"/>
  <c r="AB418" i="3"/>
  <c r="AC418" i="3" l="1"/>
  <c r="AD418" i="3" s="1"/>
  <c r="AE418" i="3" s="1"/>
  <c r="AF418" i="3" s="1"/>
  <c r="Y419" i="3" s="1"/>
  <c r="AB419" i="3" l="1"/>
  <c r="AA419" i="3"/>
  <c r="AG419" i="3"/>
  <c r="AC419" i="3" l="1"/>
  <c r="AD419" i="3" s="1"/>
  <c r="AE419" i="3" s="1"/>
  <c r="AF419" i="3" s="1"/>
  <c r="Y420" i="3" s="1"/>
  <c r="AG420" i="3" l="1"/>
  <c r="AB420" i="3"/>
  <c r="AA420" i="3"/>
  <c r="AC420" i="3" l="1"/>
  <c r="AD420" i="3" s="1"/>
  <c r="AE420" i="3" s="1"/>
  <c r="AF420" i="3" s="1"/>
  <c r="Y421" i="3" s="1"/>
  <c r="AG421" i="3" l="1"/>
  <c r="AA421" i="3"/>
  <c r="AB421" i="3"/>
  <c r="AC421" i="3" l="1"/>
  <c r="AD421" i="3" s="1"/>
  <c r="AE421" i="3" s="1"/>
  <c r="AF421" i="3" s="1"/>
  <c r="Y422" i="3" s="1"/>
  <c r="AG422" i="3" l="1"/>
  <c r="AB422" i="3"/>
  <c r="AA422" i="3"/>
  <c r="AC422" i="3" l="1"/>
  <c r="AD422" i="3" s="1"/>
  <c r="AE422" i="3" s="1"/>
  <c r="AF422" i="3" s="1"/>
  <c r="Y423" i="3" s="1"/>
  <c r="AA423" i="3" l="1"/>
  <c r="AB423" i="3"/>
  <c r="AG423" i="3"/>
  <c r="AC423" i="3" l="1"/>
  <c r="AD423" i="3" s="1"/>
  <c r="AE423" i="3" s="1"/>
  <c r="AF423" i="3" s="1"/>
  <c r="Y424" i="3" s="1"/>
  <c r="AA424" i="3" l="1"/>
  <c r="AB424" i="3"/>
  <c r="AG424" i="3"/>
  <c r="AC424" i="3" l="1"/>
  <c r="AD424" i="3" s="1"/>
  <c r="AE424" i="3" s="1"/>
  <c r="AF424" i="3" s="1"/>
  <c r="Y425" i="3" s="1"/>
  <c r="AB425" i="3" l="1"/>
  <c r="AA425" i="3"/>
  <c r="AG425" i="3"/>
  <c r="AC425" i="3" l="1"/>
  <c r="AD425" i="3" s="1"/>
  <c r="AE425" i="3" s="1"/>
  <c r="AF425" i="3" s="1"/>
  <c r="Y426" i="3" s="1"/>
  <c r="AA426" i="3" l="1"/>
  <c r="AB426" i="3"/>
  <c r="AG426" i="3"/>
  <c r="AC426" i="3" l="1"/>
  <c r="AD426" i="3" s="1"/>
  <c r="AE426" i="3" s="1"/>
  <c r="AF426" i="3" s="1"/>
  <c r="Y427" i="3" s="1"/>
  <c r="AB427" i="3" l="1"/>
  <c r="AA427" i="3"/>
  <c r="AG427" i="3"/>
  <c r="AC427" i="3" l="1"/>
  <c r="AD427" i="3" s="1"/>
  <c r="AE427" i="3" s="1"/>
  <c r="AF427" i="3" s="1"/>
  <c r="Y428" i="3" s="1"/>
  <c r="AA428" i="3" l="1"/>
  <c r="AB428" i="3"/>
  <c r="AG428" i="3"/>
  <c r="AC428" i="3" l="1"/>
  <c r="AD428" i="3" s="1"/>
  <c r="AE428" i="3" s="1"/>
  <c r="AF428" i="3" s="1"/>
  <c r="Y429" i="3" s="1"/>
  <c r="AG429" i="3" l="1"/>
  <c r="AA429" i="3"/>
  <c r="AB429" i="3"/>
  <c r="AC429" i="3" l="1"/>
  <c r="AD429" i="3" s="1"/>
  <c r="AE429" i="3" s="1"/>
  <c r="AF429" i="3" s="1"/>
  <c r="Y430" i="3" s="1"/>
  <c r="AG430" i="3" l="1"/>
  <c r="AA430" i="3"/>
  <c r="AB430" i="3"/>
  <c r="AC430" i="3" l="1"/>
  <c r="AD430" i="3" s="1"/>
  <c r="AE430" i="3" s="1"/>
  <c r="AF430" i="3" s="1"/>
  <c r="Y431" i="3" s="1"/>
  <c r="AA431" i="3" l="1"/>
  <c r="AG431" i="3"/>
  <c r="AB431" i="3"/>
  <c r="AC431" i="3" l="1"/>
  <c r="AD431" i="3" s="1"/>
  <c r="AE431" i="3" s="1"/>
  <c r="AF431" i="3" s="1"/>
  <c r="Y432" i="3" s="1"/>
  <c r="AA432" i="3" l="1"/>
  <c r="AB432" i="3"/>
  <c r="AG432" i="3"/>
  <c r="AC432" i="3" l="1"/>
  <c r="AD432" i="3" s="1"/>
  <c r="AE432" i="3" s="1"/>
  <c r="AF432" i="3" s="1"/>
  <c r="Y433" i="3" s="1"/>
  <c r="AB433" i="3" l="1"/>
  <c r="AG433" i="3"/>
  <c r="AA433" i="3"/>
  <c r="AC433" i="3" l="1"/>
  <c r="AD433" i="3" s="1"/>
  <c r="AE433" i="3" s="1"/>
  <c r="AF433" i="3" s="1"/>
  <c r="Y434" i="3" s="1"/>
  <c r="AA434" i="3" l="1"/>
  <c r="AG434" i="3"/>
  <c r="AB434" i="3"/>
  <c r="AC434" i="3" l="1"/>
  <c r="AD434" i="3" s="1"/>
  <c r="AE434" i="3" s="1"/>
  <c r="AF434" i="3" s="1"/>
  <c r="Y435" i="3" s="1"/>
  <c r="AB435" i="3" l="1"/>
  <c r="AG435" i="3"/>
  <c r="AA435" i="3"/>
  <c r="AC435" i="3" l="1"/>
  <c r="AD435" i="3" s="1"/>
  <c r="AE435" i="3" s="1"/>
  <c r="AF435" i="3" s="1"/>
  <c r="Y436" i="3" s="1"/>
  <c r="AG436" i="3" l="1"/>
  <c r="AA436" i="3"/>
  <c r="AB436" i="3"/>
  <c r="AC436" i="3" l="1"/>
  <c r="AD436" i="3" s="1"/>
  <c r="AE436" i="3" s="1"/>
  <c r="AF436" i="3" s="1"/>
  <c r="Y437" i="3" s="1"/>
  <c r="AG437" i="3" l="1"/>
  <c r="AB437" i="3"/>
  <c r="AA437" i="3"/>
  <c r="AC437" i="3" l="1"/>
  <c r="AD437" i="3" s="1"/>
  <c r="AE437" i="3" s="1"/>
  <c r="AF437" i="3" s="1"/>
  <c r="Y438" i="3" s="1"/>
  <c r="AG438" i="3" l="1"/>
  <c r="AB438" i="3"/>
  <c r="AA438" i="3"/>
  <c r="AC438" i="3" l="1"/>
  <c r="AD438" i="3" s="1"/>
  <c r="AE438" i="3" s="1"/>
  <c r="AF438" i="3" s="1"/>
  <c r="Y439" i="3" s="1"/>
  <c r="AA439" i="3" l="1"/>
  <c r="AB439" i="3"/>
  <c r="AG439" i="3"/>
  <c r="AC439" i="3" l="1"/>
  <c r="AD439" i="3" s="1"/>
  <c r="AE439" i="3" s="1"/>
  <c r="AF439" i="3" s="1"/>
  <c r="Y440" i="3" s="1"/>
  <c r="AB440" i="3" l="1"/>
  <c r="AG440" i="3"/>
  <c r="AA440" i="3"/>
  <c r="AC440" i="3" l="1"/>
  <c r="AD440" i="3" s="1"/>
  <c r="AE440" i="3" s="1"/>
  <c r="AF440" i="3" s="1"/>
  <c r="Y441" i="3" s="1"/>
  <c r="AA441" i="3" l="1"/>
  <c r="AB441" i="3"/>
  <c r="AG441" i="3"/>
  <c r="AC441" i="3" l="1"/>
  <c r="AD441" i="3" s="1"/>
  <c r="AE441" i="3" s="1"/>
  <c r="AF441" i="3" s="1"/>
  <c r="Y442" i="3" s="1"/>
  <c r="AB442" i="3" l="1"/>
  <c r="AA442" i="3"/>
  <c r="AG442" i="3"/>
  <c r="AC442" i="3" l="1"/>
  <c r="AD442" i="3" s="1"/>
  <c r="AE442" i="3" s="1"/>
  <c r="AF442" i="3" s="1"/>
  <c r="Y443" i="3" s="1"/>
  <c r="AG443" i="3" l="1"/>
  <c r="AA443" i="3"/>
  <c r="AB443" i="3"/>
  <c r="AC443" i="3" l="1"/>
  <c r="AD443" i="3" s="1"/>
  <c r="AE443" i="3" s="1"/>
  <c r="AF443" i="3" s="1"/>
  <c r="Y444" i="3" s="1"/>
  <c r="AG444" i="3" l="1"/>
  <c r="AA444" i="3"/>
  <c r="AB444" i="3"/>
  <c r="AC444" i="3" l="1"/>
  <c r="AD444" i="3" s="1"/>
  <c r="AE444" i="3" s="1"/>
  <c r="AF444" i="3" s="1"/>
  <c r="Y445" i="3" s="1"/>
  <c r="AG445" i="3" l="1"/>
  <c r="AA445" i="3"/>
  <c r="AB445" i="3"/>
  <c r="AC445" i="3" l="1"/>
  <c r="AD445" i="3" s="1"/>
  <c r="AE445" i="3" s="1"/>
  <c r="AF445" i="3" s="1"/>
  <c r="Y446" i="3" s="1"/>
  <c r="AA446" i="3" l="1"/>
  <c r="AB446" i="3"/>
  <c r="AG446" i="3"/>
  <c r="AC446" i="3" l="1"/>
  <c r="AD446" i="3" s="1"/>
  <c r="AE446" i="3" s="1"/>
  <c r="AF446" i="3" s="1"/>
  <c r="Y447" i="3" s="1"/>
  <c r="AA447" i="3" l="1"/>
  <c r="AB447" i="3"/>
  <c r="AG447" i="3"/>
  <c r="AC447" i="3" l="1"/>
  <c r="AD447" i="3" s="1"/>
  <c r="AE447" i="3" s="1"/>
  <c r="AF447" i="3" s="1"/>
  <c r="Y448" i="3" s="1"/>
  <c r="AB448" i="3" l="1"/>
  <c r="AA448" i="3"/>
  <c r="AG448" i="3"/>
  <c r="AC448" i="3" l="1"/>
  <c r="AD448" i="3" s="1"/>
  <c r="AE448" i="3" s="1"/>
  <c r="AF448" i="3" s="1"/>
  <c r="Y449" i="3" s="1"/>
  <c r="AA449" i="3" l="1"/>
  <c r="AG449" i="3"/>
  <c r="AB449" i="3"/>
  <c r="AC449" i="3" l="1"/>
  <c r="AD449" i="3" s="1"/>
  <c r="AE449" i="3" s="1"/>
  <c r="AF449" i="3" s="1"/>
  <c r="Y450" i="3" s="1"/>
  <c r="AB450" i="3" l="1"/>
  <c r="AA450" i="3"/>
  <c r="AG450" i="3"/>
  <c r="AC450" i="3" l="1"/>
  <c r="AD450" i="3" s="1"/>
  <c r="AE450" i="3" s="1"/>
  <c r="AF450" i="3" s="1"/>
  <c r="Y451" i="3" s="1"/>
  <c r="AG451" i="3" l="1"/>
  <c r="AA451" i="3"/>
  <c r="AB451" i="3"/>
  <c r="AC451" i="3" l="1"/>
  <c r="AD451" i="3" s="1"/>
  <c r="AE451" i="3" s="1"/>
  <c r="AF451" i="3" s="1"/>
  <c r="Y452" i="3" s="1"/>
  <c r="AG452" i="3" l="1"/>
  <c r="AB452" i="3"/>
  <c r="AA452" i="3"/>
  <c r="AC452" i="3" l="1"/>
  <c r="AD452" i="3" s="1"/>
  <c r="AE452" i="3" s="1"/>
  <c r="AF452" i="3" s="1"/>
  <c r="Y453" i="3" s="1"/>
  <c r="AG453" i="3" l="1"/>
  <c r="AA453" i="3"/>
  <c r="AB453" i="3"/>
  <c r="AC453" i="3" l="1"/>
  <c r="AD453" i="3" s="1"/>
  <c r="AE453" i="3" s="1"/>
  <c r="AF453" i="3" s="1"/>
  <c r="Y454" i="3" s="1"/>
  <c r="AA454" i="3" l="1"/>
  <c r="AB454" i="3"/>
  <c r="AG454" i="3"/>
  <c r="AC454" i="3" l="1"/>
  <c r="AD454" i="3" s="1"/>
  <c r="AE454" i="3" s="1"/>
  <c r="AF454" i="3" s="1"/>
  <c r="Y455" i="3" s="1"/>
  <c r="AA455" i="3" l="1"/>
  <c r="AB455" i="3"/>
  <c r="AG455" i="3"/>
  <c r="AC455" i="3" l="1"/>
  <c r="AD455" i="3" s="1"/>
  <c r="AE455" i="3" s="1"/>
  <c r="AF455" i="3" s="1"/>
  <c r="Y456" i="3" s="1"/>
  <c r="AB456" i="3" l="1"/>
  <c r="AA456" i="3"/>
  <c r="AG456" i="3"/>
  <c r="AC456" i="3" l="1"/>
  <c r="AD456" i="3" s="1"/>
  <c r="AE456" i="3" s="1"/>
  <c r="AF456" i="3" s="1"/>
  <c r="Y457" i="3" s="1"/>
  <c r="AA457" i="3" l="1"/>
  <c r="AG457" i="3"/>
  <c r="AB457" i="3"/>
  <c r="AC457" i="3" l="1"/>
  <c r="AD457" i="3" s="1"/>
  <c r="AE457" i="3" s="1"/>
  <c r="AF457" i="3" s="1"/>
  <c r="Y458" i="3" s="1"/>
  <c r="AA458" i="3" l="1"/>
  <c r="AB458" i="3"/>
  <c r="AG458" i="3"/>
  <c r="AC458" i="3" l="1"/>
  <c r="AD458" i="3" s="1"/>
  <c r="AE458" i="3" s="1"/>
  <c r="AF458" i="3" s="1"/>
  <c r="Y459" i="3" s="1"/>
  <c r="AG459" i="3" l="1"/>
  <c r="AA459" i="3"/>
  <c r="AB459" i="3"/>
  <c r="AC459" i="3" l="1"/>
  <c r="AD459" i="3" s="1"/>
  <c r="AE459" i="3" s="1"/>
  <c r="AF459" i="3" s="1"/>
  <c r="Y460" i="3" s="1"/>
  <c r="AG460" i="3" l="1"/>
  <c r="AA460" i="3"/>
  <c r="AB460" i="3"/>
  <c r="AC460" i="3" l="1"/>
  <c r="AD460" i="3" s="1"/>
  <c r="AE460" i="3" s="1"/>
  <c r="AF460" i="3" s="1"/>
  <c r="Y461" i="3" s="1"/>
  <c r="AG461" i="3" l="1"/>
  <c r="AA461" i="3"/>
  <c r="AB461" i="3"/>
  <c r="AC461" i="3" l="1"/>
  <c r="AD461" i="3" s="1"/>
  <c r="AE461" i="3" s="1"/>
  <c r="AF461" i="3" s="1"/>
  <c r="Y462" i="3" s="1"/>
  <c r="AA462" i="3" l="1"/>
  <c r="AB462" i="3"/>
  <c r="AG462" i="3"/>
  <c r="AC462" i="3" l="1"/>
  <c r="AD462" i="3" s="1"/>
  <c r="AE462" i="3" s="1"/>
  <c r="AF462" i="3" s="1"/>
  <c r="Y463" i="3" s="1"/>
  <c r="AA463" i="3" l="1"/>
  <c r="AB463" i="3"/>
  <c r="AG463" i="3"/>
  <c r="AC463" i="3" l="1"/>
  <c r="AD463" i="3" s="1"/>
  <c r="AE463" i="3" s="1"/>
  <c r="AF463" i="3" s="1"/>
  <c r="Y464" i="3" s="1"/>
  <c r="AB464" i="3" l="1"/>
  <c r="AG464" i="3"/>
  <c r="AA464" i="3"/>
  <c r="AC464" i="3" l="1"/>
  <c r="AD464" i="3" s="1"/>
  <c r="AE464" i="3" s="1"/>
  <c r="AF464" i="3" s="1"/>
  <c r="Y465" i="3" s="1"/>
  <c r="AA465" i="3" l="1"/>
  <c r="AB465" i="3"/>
  <c r="AG465" i="3"/>
  <c r="AC465" i="3" l="1"/>
  <c r="AD465" i="3" s="1"/>
  <c r="AE465" i="3" s="1"/>
  <c r="AF465" i="3" s="1"/>
  <c r="Y466" i="3" s="1"/>
  <c r="AB466" i="3" l="1"/>
  <c r="AG466" i="3"/>
  <c r="AA466" i="3"/>
  <c r="AC466" i="3" l="1"/>
  <c r="AD466" i="3" s="1"/>
  <c r="AE466" i="3" s="1"/>
  <c r="AF466" i="3" s="1"/>
  <c r="Y467" i="3" s="1"/>
  <c r="AG467" i="3" l="1"/>
  <c r="AB467" i="3"/>
  <c r="AA467" i="3"/>
  <c r="AC467" i="3" l="1"/>
  <c r="AD467" i="3" s="1"/>
  <c r="AE467" i="3" s="1"/>
  <c r="AF467" i="3" s="1"/>
  <c r="Y468" i="3" s="1"/>
  <c r="AG468" i="3" l="1"/>
  <c r="AB468" i="3"/>
  <c r="AA468" i="3"/>
  <c r="AC468" i="3" l="1"/>
  <c r="AD468" i="3" s="1"/>
  <c r="AE468" i="3" s="1"/>
  <c r="AF468" i="3" s="1"/>
  <c r="Y469" i="3" s="1"/>
  <c r="AG469" i="3" l="1"/>
  <c r="AA469" i="3"/>
  <c r="AB469" i="3"/>
  <c r="AC469" i="3" l="1"/>
  <c r="AD469" i="3" s="1"/>
  <c r="AE469" i="3" s="1"/>
  <c r="AF469" i="3" s="1"/>
  <c r="Y470" i="3" s="1"/>
  <c r="AA470" i="3" l="1"/>
  <c r="AB470" i="3"/>
  <c r="AG470" i="3"/>
  <c r="AC470" i="3" l="1"/>
  <c r="AD470" i="3" s="1"/>
  <c r="AE470" i="3" s="1"/>
  <c r="AF470" i="3" s="1"/>
  <c r="Y471" i="3" s="1"/>
  <c r="AA471" i="3" l="1"/>
  <c r="AB471" i="3"/>
  <c r="AG471" i="3"/>
  <c r="AC471" i="3" l="1"/>
  <c r="AD471" i="3" s="1"/>
  <c r="AE471" i="3" s="1"/>
  <c r="AF471" i="3" s="1"/>
  <c r="Y472" i="3" s="1"/>
  <c r="AB472" i="3" l="1"/>
  <c r="AA472" i="3"/>
  <c r="AG472" i="3"/>
  <c r="AC472" i="3" l="1"/>
  <c r="AD472" i="3" s="1"/>
  <c r="AE472" i="3" s="1"/>
  <c r="AF472" i="3" s="1"/>
  <c r="Y473" i="3" s="1"/>
  <c r="AG473" i="3" l="1"/>
  <c r="AA473" i="3"/>
  <c r="AB473" i="3"/>
  <c r="AC473" i="3" l="1"/>
  <c r="AD473" i="3" s="1"/>
  <c r="AE473" i="3" s="1"/>
  <c r="AF473" i="3" s="1"/>
  <c r="Y474" i="3" s="1"/>
  <c r="AA474" i="3" l="1"/>
  <c r="AB474" i="3"/>
  <c r="AG474" i="3"/>
  <c r="AC474" i="3" l="1"/>
  <c r="AD474" i="3" s="1"/>
  <c r="AE474" i="3" s="1"/>
  <c r="AF474" i="3" s="1"/>
  <c r="Y475" i="3" s="1"/>
  <c r="AG475" i="3" l="1"/>
  <c r="AA475" i="3"/>
  <c r="AB475" i="3"/>
  <c r="AC475" i="3" l="1"/>
  <c r="AD475" i="3" s="1"/>
  <c r="AE475" i="3" s="1"/>
  <c r="AF475" i="3" s="1"/>
  <c r="Y476" i="3" s="1"/>
  <c r="AG476" i="3" l="1"/>
  <c r="AB476" i="3"/>
  <c r="AA476" i="3"/>
  <c r="AC476" i="3" l="1"/>
  <c r="AD476" i="3" s="1"/>
  <c r="AE476" i="3" s="1"/>
  <c r="AF476" i="3" s="1"/>
  <c r="Y477" i="3" s="1"/>
  <c r="AG477" i="3" l="1"/>
  <c r="AA477" i="3"/>
  <c r="AB477" i="3"/>
  <c r="AC477" i="3" l="1"/>
  <c r="AD477" i="3" s="1"/>
  <c r="AE477" i="3" s="1"/>
  <c r="AF477" i="3" s="1"/>
  <c r="Y478" i="3" s="1"/>
  <c r="AA478" i="3" l="1"/>
  <c r="AG478" i="3"/>
  <c r="AB478" i="3"/>
  <c r="AC478" i="3" l="1"/>
  <c r="AD478" i="3" s="1"/>
  <c r="AE478" i="3" s="1"/>
  <c r="AF478" i="3" s="1"/>
  <c r="Y479" i="3" s="1"/>
  <c r="AA479" i="3" l="1"/>
  <c r="AB479" i="3"/>
  <c r="AG479" i="3"/>
  <c r="AC479" i="3" l="1"/>
  <c r="AD479" i="3" s="1"/>
  <c r="AE479" i="3" s="1"/>
  <c r="AF479" i="3" s="1"/>
  <c r="Y480" i="3" s="1"/>
  <c r="AB480" i="3" l="1"/>
  <c r="AA480" i="3"/>
  <c r="AG480" i="3"/>
  <c r="AC480" i="3" l="1"/>
  <c r="AD480" i="3" s="1"/>
  <c r="AE480" i="3" s="1"/>
  <c r="AF480" i="3" s="1"/>
  <c r="Y481" i="3" s="1"/>
  <c r="AG481" i="3" l="1"/>
  <c r="AA481" i="3"/>
  <c r="AB481" i="3"/>
  <c r="AC481" i="3" l="1"/>
  <c r="AD481" i="3" s="1"/>
  <c r="AE481" i="3" s="1"/>
  <c r="AF481" i="3" s="1"/>
  <c r="Y482" i="3" s="1"/>
  <c r="AG482" i="3" l="1"/>
  <c r="AA482" i="3"/>
  <c r="AB482" i="3"/>
  <c r="AC482" i="3" l="1"/>
  <c r="AD482" i="3" s="1"/>
  <c r="AE482" i="3" s="1"/>
  <c r="AF482" i="3" s="1"/>
  <c r="Y483" i="3" s="1"/>
  <c r="AA483" i="3" l="1"/>
  <c r="AB483" i="3"/>
  <c r="AG483" i="3"/>
  <c r="AC483" i="3" l="1"/>
  <c r="AD483" i="3" s="1"/>
  <c r="AE483" i="3" s="1"/>
  <c r="AF483" i="3" s="1"/>
  <c r="Y484" i="3" s="1"/>
  <c r="AG484" i="3" l="1"/>
  <c r="AB484" i="3"/>
  <c r="AA484" i="3"/>
  <c r="AC484" i="3" l="1"/>
  <c r="AD484" i="3" s="1"/>
  <c r="AE484" i="3" s="1"/>
  <c r="AF484" i="3" s="1"/>
  <c r="Y485" i="3" s="1"/>
  <c r="AG485" i="3" l="1"/>
  <c r="AA485" i="3"/>
  <c r="AB485" i="3"/>
  <c r="AC485" i="3" l="1"/>
  <c r="AD485" i="3" s="1"/>
  <c r="AE485" i="3" s="1"/>
  <c r="AF485" i="3" s="1"/>
  <c r="Y486" i="3" s="1"/>
  <c r="AA486" i="3" l="1"/>
  <c r="AG486" i="3"/>
  <c r="AB486" i="3"/>
  <c r="AC486" i="3" l="1"/>
  <c r="AD486" i="3" s="1"/>
  <c r="AE486" i="3" s="1"/>
  <c r="AF486" i="3" s="1"/>
  <c r="Y487" i="3" s="1"/>
  <c r="AB487" i="3" l="1"/>
  <c r="AA487" i="3"/>
  <c r="AG487" i="3"/>
  <c r="AC487" i="3" l="1"/>
  <c r="AD487" i="3" s="1"/>
  <c r="AE487" i="3" s="1"/>
  <c r="AF487" i="3" s="1"/>
  <c r="Y488" i="3" s="1"/>
  <c r="AA488" i="3" l="1"/>
  <c r="AB488" i="3"/>
  <c r="AG488" i="3"/>
  <c r="AC488" i="3" l="1"/>
  <c r="AD488" i="3" s="1"/>
  <c r="AE488" i="3" s="1"/>
  <c r="AF488" i="3" s="1"/>
  <c r="Y489" i="3" s="1"/>
  <c r="AG489" i="3" l="1"/>
  <c r="AA489" i="3"/>
  <c r="AB489" i="3"/>
  <c r="AC489" i="3" l="1"/>
  <c r="AD489" i="3" s="1"/>
  <c r="AE489" i="3" s="1"/>
  <c r="AF489" i="3" s="1"/>
  <c r="Y490" i="3" s="1"/>
  <c r="AA490" i="3" l="1"/>
  <c r="AG490" i="3"/>
  <c r="AB490" i="3"/>
  <c r="AC490" i="3" l="1"/>
  <c r="AD490" i="3" s="1"/>
  <c r="AE490" i="3" s="1"/>
  <c r="AF490" i="3" s="1"/>
  <c r="Y491" i="3" s="1"/>
  <c r="AA491" i="3" l="1"/>
  <c r="AB491" i="3"/>
  <c r="AG491" i="3"/>
  <c r="AC491" i="3" l="1"/>
  <c r="AD491" i="3" s="1"/>
  <c r="AE491" i="3" s="1"/>
  <c r="AF491" i="3" s="1"/>
  <c r="Y492" i="3" s="1"/>
  <c r="AG492" i="3" l="1"/>
  <c r="AA492" i="3"/>
  <c r="AB492" i="3"/>
  <c r="AC492" i="3" l="1"/>
  <c r="AD492" i="3" s="1"/>
  <c r="AE492" i="3" s="1"/>
  <c r="AF492" i="3" s="1"/>
  <c r="Y493" i="3" s="1"/>
  <c r="AG493" i="3" l="1"/>
  <c r="AA493" i="3"/>
  <c r="AB493" i="3"/>
  <c r="AC493" i="3" l="1"/>
  <c r="AD493" i="3" s="1"/>
  <c r="AE493" i="3" s="1"/>
  <c r="AF493" i="3" s="1"/>
  <c r="Y494" i="3" s="1"/>
  <c r="AA494" i="3" l="1"/>
  <c r="AG494" i="3"/>
  <c r="AB494" i="3"/>
  <c r="AC494" i="3" l="1"/>
  <c r="AD494" i="3" s="1"/>
  <c r="AE494" i="3" s="1"/>
  <c r="AF494" i="3" s="1"/>
  <c r="Y495" i="3" s="1"/>
  <c r="AB495" i="3" l="1"/>
  <c r="AG495" i="3"/>
  <c r="AA495" i="3"/>
  <c r="AC495" i="3" l="1"/>
  <c r="AD495" i="3" s="1"/>
  <c r="AE495" i="3" s="1"/>
  <c r="AF495" i="3" s="1"/>
  <c r="Y496" i="3" s="1"/>
  <c r="AA496" i="3" l="1"/>
  <c r="AB496" i="3"/>
  <c r="AG496" i="3"/>
  <c r="AC496" i="3" l="1"/>
  <c r="AD496" i="3" s="1"/>
  <c r="AE496" i="3" s="1"/>
  <c r="AF496" i="3" s="1"/>
  <c r="Y497" i="3" s="1"/>
  <c r="AB497" i="3" l="1"/>
  <c r="AG497" i="3"/>
  <c r="AA497" i="3"/>
  <c r="AC497" i="3" l="1"/>
  <c r="AD497" i="3" s="1"/>
  <c r="AE497" i="3" s="1"/>
  <c r="AF497" i="3" s="1"/>
  <c r="Y498" i="3" s="1"/>
  <c r="AG498" i="3" l="1"/>
  <c r="AB498" i="3"/>
  <c r="AA498" i="3"/>
  <c r="AC498" i="3" l="1"/>
  <c r="AD498" i="3" s="1"/>
  <c r="AE498" i="3" s="1"/>
  <c r="AF498" i="3" s="1"/>
  <c r="Y499" i="3" s="1"/>
  <c r="AG499" i="3" l="1"/>
  <c r="AA499" i="3"/>
  <c r="AB499" i="3"/>
  <c r="AC499" i="3" l="1"/>
  <c r="AD499" i="3" s="1"/>
  <c r="AE499" i="3" s="1"/>
  <c r="AF499" i="3" s="1"/>
  <c r="Y500" i="3" s="1"/>
  <c r="AG500" i="3" l="1"/>
  <c r="AA500" i="3"/>
  <c r="AB500" i="3"/>
  <c r="AC500" i="3" l="1"/>
  <c r="AD500" i="3" s="1"/>
  <c r="AE500" i="3" s="1"/>
  <c r="AF500" i="3" s="1"/>
  <c r="Y501" i="3" s="1"/>
  <c r="AB501" i="3" l="1"/>
  <c r="AG501" i="3"/>
  <c r="AA501" i="3"/>
  <c r="AC501" i="3" l="1"/>
  <c r="AD501" i="3" s="1"/>
  <c r="AE501" i="3" s="1"/>
  <c r="AF501" i="3" s="1"/>
  <c r="Y502" i="3" s="1"/>
  <c r="AA502" i="3" l="1"/>
  <c r="AG502" i="3"/>
  <c r="AB502" i="3"/>
  <c r="AC502" i="3" l="1"/>
  <c r="AD502" i="3" s="1"/>
  <c r="AE502" i="3" s="1"/>
  <c r="AF502" i="3" s="1"/>
  <c r="Y503" i="3" s="1"/>
  <c r="AB503" i="3" l="1"/>
  <c r="AA503" i="3"/>
  <c r="AG503" i="3"/>
  <c r="AC503" i="3" l="1"/>
  <c r="AD503" i="3" s="1"/>
  <c r="AE503" i="3" s="1"/>
  <c r="AF503" i="3" s="1"/>
  <c r="Y504" i="3" s="1"/>
  <c r="AA504" i="3" l="1"/>
  <c r="AB504" i="3"/>
  <c r="AG504" i="3"/>
  <c r="AC504" i="3" l="1"/>
  <c r="AD504" i="3" s="1"/>
  <c r="AE504" i="3" s="1"/>
  <c r="AF504" i="3" s="1"/>
  <c r="Y505" i="3" s="1"/>
  <c r="AA505" i="3" l="1"/>
  <c r="AB505" i="3"/>
  <c r="AG505" i="3"/>
  <c r="AC505" i="3" l="1"/>
  <c r="AD505" i="3" s="1"/>
  <c r="AE505" i="3" s="1"/>
  <c r="AF505" i="3" s="1"/>
  <c r="Y506" i="3" s="1"/>
  <c r="AB506" i="3" l="1"/>
  <c r="AG506" i="3"/>
  <c r="AA506" i="3"/>
  <c r="AC506" i="3" l="1"/>
  <c r="AD506" i="3" s="1"/>
  <c r="AE506" i="3" s="1"/>
  <c r="AF506" i="3" s="1"/>
  <c r="Y507" i="3" s="1"/>
  <c r="AG507" i="3" l="1"/>
  <c r="AA507" i="3"/>
  <c r="AB507" i="3"/>
  <c r="AC507" i="3" l="1"/>
  <c r="AD507" i="3" s="1"/>
  <c r="AE507" i="3" s="1"/>
  <c r="AF507" i="3" s="1"/>
  <c r="Y508" i="3" s="1"/>
  <c r="AG508" i="3" l="1"/>
  <c r="AA508" i="3"/>
  <c r="AB508" i="3"/>
  <c r="AC508" i="3" l="1"/>
  <c r="AD508" i="3" s="1"/>
  <c r="AE508" i="3" s="1"/>
  <c r="AF508" i="3" s="1"/>
  <c r="Y509" i="3" s="1"/>
  <c r="AG509" i="3" l="1"/>
  <c r="AA509" i="3"/>
  <c r="AB509" i="3"/>
  <c r="AC509" i="3" l="1"/>
  <c r="AD509" i="3" s="1"/>
  <c r="AE509" i="3" s="1"/>
  <c r="AF509" i="3" s="1"/>
  <c r="Y510" i="3" s="1"/>
  <c r="AA510" i="3" l="1"/>
  <c r="AB510" i="3"/>
  <c r="AG510" i="3"/>
  <c r="AC510" i="3" l="1"/>
  <c r="AD510" i="3" s="1"/>
  <c r="AE510" i="3" s="1"/>
  <c r="AF510" i="3" s="1"/>
  <c r="Y511" i="3" s="1"/>
  <c r="AG511" i="3" l="1"/>
  <c r="AA511" i="3"/>
  <c r="AB511" i="3"/>
  <c r="AC511" i="3" l="1"/>
  <c r="AD511" i="3" s="1"/>
  <c r="AE511" i="3" s="1"/>
  <c r="AF511" i="3" s="1"/>
  <c r="Y512" i="3" s="1"/>
  <c r="AB512" i="3" l="1"/>
  <c r="AA512" i="3"/>
  <c r="AG512" i="3"/>
  <c r="AC512" i="3" l="1"/>
  <c r="AD512" i="3" s="1"/>
  <c r="AE512" i="3" s="1"/>
  <c r="AF512" i="3" s="1"/>
  <c r="Y513" i="3" s="1"/>
  <c r="AA513" i="3" l="1"/>
  <c r="AB513" i="3"/>
  <c r="AG513" i="3"/>
  <c r="AC513" i="3" l="1"/>
  <c r="AD513" i="3" s="1"/>
  <c r="AE513" i="3" s="1"/>
  <c r="AF513" i="3" s="1"/>
  <c r="Y514" i="3" s="1"/>
  <c r="AB514" i="3" l="1"/>
  <c r="AG514" i="3"/>
  <c r="AA514" i="3"/>
  <c r="AC514" i="3" l="1"/>
  <c r="AD514" i="3" s="1"/>
  <c r="AE514" i="3" s="1"/>
  <c r="AF514" i="3" s="1"/>
  <c r="Y515" i="3" s="1"/>
  <c r="AG515" i="3" l="1"/>
  <c r="AA515" i="3"/>
  <c r="AB515" i="3"/>
  <c r="AC515" i="3" l="1"/>
  <c r="AD515" i="3" s="1"/>
  <c r="AE515" i="3" s="1"/>
  <c r="AF515" i="3" s="1"/>
  <c r="Y516" i="3" s="1"/>
  <c r="AG516" i="3" l="1"/>
  <c r="AA516" i="3"/>
  <c r="AB516" i="3"/>
  <c r="AC516" i="3" l="1"/>
  <c r="AD516" i="3" s="1"/>
  <c r="AE516" i="3" s="1"/>
  <c r="AF516" i="3" s="1"/>
  <c r="Y517" i="3" s="1"/>
  <c r="AG517" i="3" l="1"/>
  <c r="AA517" i="3"/>
  <c r="AB517" i="3"/>
  <c r="AC517" i="3" l="1"/>
  <c r="AD517" i="3" s="1"/>
  <c r="AE517" i="3" s="1"/>
  <c r="AF517" i="3" s="1"/>
  <c r="Y518" i="3" s="1"/>
  <c r="AG518" i="3" l="1"/>
  <c r="AA518" i="3"/>
  <c r="AB518" i="3"/>
  <c r="AC518" i="3" l="1"/>
  <c r="AD518" i="3" s="1"/>
  <c r="AE518" i="3" s="1"/>
  <c r="AF518" i="3" s="1"/>
  <c r="Y519" i="3" s="1"/>
  <c r="AG519" i="3" l="1"/>
  <c r="AA519" i="3"/>
  <c r="AB519" i="3"/>
  <c r="AC519" i="3" l="1"/>
  <c r="AD519" i="3" s="1"/>
  <c r="AE519" i="3" s="1"/>
  <c r="AF519" i="3" s="1"/>
  <c r="Y520" i="3" s="1"/>
  <c r="AA520" i="3" l="1"/>
  <c r="AB520" i="3"/>
  <c r="AG520" i="3"/>
  <c r="AC520" i="3" l="1"/>
  <c r="AD520" i="3" s="1"/>
  <c r="AE520" i="3" s="1"/>
  <c r="AF520" i="3" s="1"/>
  <c r="Y521" i="3" s="1"/>
  <c r="AA521" i="3" l="1"/>
  <c r="AB521" i="3"/>
  <c r="AG521" i="3"/>
  <c r="AC521" i="3" l="1"/>
  <c r="AD521" i="3" s="1"/>
  <c r="AE521" i="3" s="1"/>
  <c r="AF521" i="3" s="1"/>
  <c r="Y522" i="3" s="1"/>
  <c r="AB522" i="3" l="1"/>
  <c r="AG522" i="3"/>
  <c r="AA522" i="3"/>
  <c r="AC522" i="3" l="1"/>
  <c r="AD522" i="3" s="1"/>
  <c r="AE522" i="3" s="1"/>
  <c r="AF522" i="3" s="1"/>
  <c r="Y523" i="3" s="1"/>
  <c r="AG523" i="3" l="1"/>
  <c r="AA523" i="3"/>
  <c r="AB523" i="3"/>
  <c r="AC523" i="3" l="1"/>
  <c r="AD523" i="3" s="1"/>
  <c r="AE523" i="3" s="1"/>
  <c r="AF523" i="3" s="1"/>
  <c r="Y524" i="3" s="1"/>
  <c r="AG524" i="3" l="1"/>
  <c r="AA524" i="3"/>
  <c r="AB524" i="3"/>
  <c r="AC524" i="3" l="1"/>
  <c r="AD524" i="3" s="1"/>
  <c r="AE524" i="3" s="1"/>
  <c r="AF524" i="3" s="1"/>
</calcChain>
</file>

<file path=xl/sharedStrings.xml><?xml version="1.0" encoding="utf-8"?>
<sst xmlns="http://schemas.openxmlformats.org/spreadsheetml/2006/main" count="222" uniqueCount="158">
  <si>
    <t>Point precipitation frequency estimates (inches)</t>
  </si>
  <si>
    <t>Solver</t>
  </si>
  <si>
    <t>NOAA Atlas 14 Volume 6 Version 2</t>
  </si>
  <si>
    <t>Data type: Precipitation depth</t>
  </si>
  <si>
    <t>Time series type: Partial duration</t>
  </si>
  <si>
    <t>Project area: Southwest</t>
  </si>
  <si>
    <t>Location name (ESRI Maps): Tracy</t>
  </si>
  <si>
    <t xml:space="preserve"> California</t>
  </si>
  <si>
    <t xml:space="preserve"> USA</t>
  </si>
  <si>
    <t>Station Name: -</t>
  </si>
  <si>
    <t>Latitude: 37.7390°</t>
  </si>
  <si>
    <t>Longitude: -121.4699°</t>
  </si>
  <si>
    <t>Elevation (USGS): 47.31 ft</t>
  </si>
  <si>
    <t>PRECIPITATION FREQUENCY ESTIMATES</t>
  </si>
  <si>
    <t>by duration for ARI (years):</t>
  </si>
  <si>
    <t>5-min:</t>
  </si>
  <si>
    <t>10-min:</t>
  </si>
  <si>
    <t>15-min:</t>
  </si>
  <si>
    <t>30-min:</t>
  </si>
  <si>
    <t>60-min:</t>
  </si>
  <si>
    <t>2-hr:</t>
  </si>
  <si>
    <t>3-hr:</t>
  </si>
  <si>
    <t>6-hr:</t>
  </si>
  <si>
    <t>12-hr:</t>
  </si>
  <si>
    <t>24-hr:</t>
  </si>
  <si>
    <t>2-day:</t>
  </si>
  <si>
    <t>3-day:</t>
  </si>
  <si>
    <t>Intensity</t>
  </si>
  <si>
    <t>4-day:</t>
  </si>
  <si>
    <t>7-day:</t>
  </si>
  <si>
    <t>10-day:</t>
  </si>
  <si>
    <t>20-day:</t>
  </si>
  <si>
    <t>30-day:</t>
  </si>
  <si>
    <t>45-day:</t>
  </si>
  <si>
    <t>60-day:</t>
  </si>
  <si>
    <t>Date/time (GMT):  Wed Jul  3 16:31:08 2019</t>
  </si>
  <si>
    <t>pyRunTime:  0.0230779647827</t>
  </si>
  <si>
    <t>Depth</t>
  </si>
  <si>
    <t>Inc. Depth</t>
  </si>
  <si>
    <t>5-minute depth</t>
  </si>
  <si>
    <t>Cumulative Depth</t>
  </si>
  <si>
    <t>Incremental Depth</t>
  </si>
  <si>
    <t>Cumulative</t>
  </si>
  <si>
    <t>Incremental</t>
  </si>
  <si>
    <t>Day</t>
  </si>
  <si>
    <t>Hour</t>
  </si>
  <si>
    <t>Multiplier</t>
  </si>
  <si>
    <t>Time</t>
  </si>
  <si>
    <t>acres</t>
  </si>
  <si>
    <t>Runoff (in)</t>
  </si>
  <si>
    <t>Precipitation</t>
  </si>
  <si>
    <t>USDA NRCS Saturated Hydraulic Conductivity:</t>
  </si>
  <si>
    <t>mM</t>
  </si>
  <si>
    <t>M</t>
  </si>
  <si>
    <t>in</t>
  </si>
  <si>
    <t>sec</t>
  </si>
  <si>
    <t>=</t>
  </si>
  <si>
    <t>hr</t>
  </si>
  <si>
    <t>in/hr</t>
  </si>
  <si>
    <t>Area</t>
  </si>
  <si>
    <t>Depth:</t>
  </si>
  <si>
    <t>ft</t>
  </si>
  <si>
    <t>Volume</t>
  </si>
  <si>
    <t>Infiltration</t>
  </si>
  <si>
    <t>cfs</t>
  </si>
  <si>
    <t>Bottom elevation:</t>
  </si>
  <si>
    <t>Infiltration rate:</t>
  </si>
  <si>
    <t>Elevation</t>
  </si>
  <si>
    <t>B</t>
  </si>
  <si>
    <t>C</t>
  </si>
  <si>
    <t>D</t>
  </si>
  <si>
    <t>Imp</t>
  </si>
  <si>
    <t>Side slope:</t>
  </si>
  <si>
    <t>Basin bottom area:</t>
  </si>
  <si>
    <t>Fraction</t>
  </si>
  <si>
    <t>Orifice diameter:</t>
  </si>
  <si>
    <t>H:1V</t>
  </si>
  <si>
    <t>inches</t>
  </si>
  <si>
    <t>Vault area:</t>
  </si>
  <si>
    <t>ft^2</t>
  </si>
  <si>
    <t>Orifice Area</t>
  </si>
  <si>
    <t>Bottom length:</t>
  </si>
  <si>
    <t>Bottom width:</t>
  </si>
  <si>
    <t>Length</t>
  </si>
  <si>
    <t>Width</t>
  </si>
  <si>
    <t>(at bottom)</t>
  </si>
  <si>
    <t>Orifice flow</t>
  </si>
  <si>
    <t>HSG B:</t>
  </si>
  <si>
    <t>HSG C:</t>
  </si>
  <si>
    <t>HSG D:</t>
  </si>
  <si>
    <t>Impervious:</t>
  </si>
  <si>
    <t>Tributary Area</t>
  </si>
  <si>
    <t>Cumulative Inflow</t>
  </si>
  <si>
    <t>Stage</t>
  </si>
  <si>
    <t>ac-ft</t>
  </si>
  <si>
    <t>hours</t>
  </si>
  <si>
    <t>Inflow</t>
  </si>
  <si>
    <t>Outflow1</t>
  </si>
  <si>
    <t>Storage_p</t>
  </si>
  <si>
    <t>Storage_1</t>
  </si>
  <si>
    <t>Pump flow</t>
  </si>
  <si>
    <t>Total Outflow</t>
  </si>
  <si>
    <t>Basin parameters</t>
  </si>
  <si>
    <t>Pump curve</t>
  </si>
  <si>
    <t>Discharge</t>
  </si>
  <si>
    <t>Orifice/vault invert:</t>
  </si>
  <si>
    <t>Lp</t>
  </si>
  <si>
    <t>Outflow_p</t>
  </si>
  <si>
    <t>Storage_2</t>
  </si>
  <si>
    <t>Number of orifices:</t>
  </si>
  <si>
    <t>Basin top area:</t>
  </si>
  <si>
    <t>Total:</t>
  </si>
  <si>
    <t>ac.ft</t>
  </si>
  <si>
    <t>Peak total outflow:</t>
  </si>
  <si>
    <t>cfs (proposed vol)</t>
  </si>
  <si>
    <t>Max orifice flow:</t>
  </si>
  <si>
    <t>Irrigate</t>
  </si>
  <si>
    <t>app rate</t>
  </si>
  <si>
    <t>flow</t>
  </si>
  <si>
    <t>Water quality volume:</t>
  </si>
  <si>
    <t>Mean annual runoff-producing rainfall depth (inches)</t>
  </si>
  <si>
    <r>
      <t>P</t>
    </r>
    <r>
      <rPr>
        <vertAlign val="subscript"/>
        <sz val="11"/>
        <color theme="1"/>
        <rFont val="Calibri"/>
        <family val="2"/>
        <scheme val="minor"/>
      </rPr>
      <t>6</t>
    </r>
  </si>
  <si>
    <t>Imperviousness</t>
  </si>
  <si>
    <t>i</t>
  </si>
  <si>
    <t>Runoff coefficient (eq. on p. 5-1 of 2015 PCSSM)</t>
  </si>
  <si>
    <t>Unit stormwater volume (inches) (eq. on p. 5-1 of 2015 PCSSM)</t>
  </si>
  <si>
    <r>
      <t>P</t>
    </r>
    <r>
      <rPr>
        <vertAlign val="subscript"/>
        <sz val="11"/>
        <color theme="1"/>
        <rFont val="Calibri"/>
        <family val="2"/>
        <scheme val="minor"/>
      </rPr>
      <t>0</t>
    </r>
  </si>
  <si>
    <r>
      <t>SDV (ft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/acre) (eq. on p. 5-2 of 2015 PCSSM)</t>
    </r>
  </si>
  <si>
    <t>SDV</t>
  </si>
  <si>
    <t>Rate to dewater in 48 hours</t>
  </si>
  <si>
    <t>Maximum design rate:</t>
  </si>
  <si>
    <r>
      <t>Name: </t>
    </r>
    <r>
      <rPr>
        <sz val="7"/>
        <color rgb="FF000000"/>
        <rFont val="Arial"/>
        <family val="2"/>
      </rPr>
      <t>Tracy, California, USA*</t>
    </r>
  </si>
  <si>
    <r>
      <t>Latitude:</t>
    </r>
    <r>
      <rPr>
        <sz val="7"/>
        <color rgb="FF000000"/>
        <rFont val="Arial"/>
        <family val="2"/>
      </rPr>
      <t> 37.7349°</t>
    </r>
  </si>
  <si>
    <r>
      <t>Longitude:</t>
    </r>
    <r>
      <rPr>
        <sz val="7"/>
        <color rgb="FF000000"/>
        <rFont val="Arial"/>
        <family val="2"/>
      </rPr>
      <t> -121.4915°</t>
    </r>
  </si>
  <si>
    <r>
      <t>Elevation:</t>
    </r>
    <r>
      <rPr>
        <sz val="7"/>
        <color rgb="FF000000"/>
        <rFont val="Arial"/>
        <family val="2"/>
      </rPr>
      <t> 83.04 ft **</t>
    </r>
  </si>
  <si>
    <t>orifice flow</t>
  </si>
  <si>
    <t>Is last peak lower:</t>
  </si>
  <si>
    <t>Storage freeboard:</t>
  </si>
  <si>
    <t>10-day, 100-year Precipitation:</t>
  </si>
  <si>
    <t>in.</t>
  </si>
  <si>
    <t>Length to width ratio:</t>
  </si>
  <si>
    <t>Old volume (without freeboard):</t>
  </si>
  <si>
    <t>Volume proposed (with freeboard):</t>
  </si>
  <si>
    <t>acres, including 30' perimeter buffer</t>
  </si>
  <si>
    <t>C value based on current Standards:</t>
  </si>
  <si>
    <t>Average 10-day drawdown rate:</t>
  </si>
  <si>
    <t>cfs (peak volume)</t>
  </si>
  <si>
    <t>Runoff volume:</t>
  </si>
  <si>
    <t>Peak volume:</t>
  </si>
  <si>
    <t>Peak stage:</t>
  </si>
  <si>
    <t>Time off:</t>
  </si>
  <si>
    <t>Daily runoff</t>
  </si>
  <si>
    <t>factor</t>
  </si>
  <si>
    <t>factored</t>
  </si>
  <si>
    <t>Base</t>
  </si>
  <si>
    <t>Cumulative Precip by Day</t>
  </si>
  <si>
    <t>area</t>
  </si>
  <si>
    <t>imp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</si>
</sst>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E+00"/>
    <numFmt numFmtId="165" formatCode="0.0"/>
    <numFmt numFmtId="166" formatCode="0.000"/>
    <numFmt numFmtId="167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sz val="8"/>
      <color theme="0" tint="-0.1499984740745262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8">
    <xf numFmtId="0" fontId="0" fillId="0" borderId="0" xfId="0"/>
    <xf numFmtId="0" fontId="0" fillId="2" borderId="0" xfId="0" applyFill="1"/>
    <xf numFmtId="9" fontId="0" fillId="3" borderId="0" xfId="0" applyNumberFormat="1" applyFill="1"/>
    <xf numFmtId="9" fontId="0" fillId="0" borderId="0" xfId="0" applyNumberFormat="1"/>
    <xf numFmtId="9" fontId="0" fillId="0" borderId="0" xfId="1" applyFont="1"/>
    <xf numFmtId="0" fontId="0" fillId="3" borderId="0" xfId="0" applyFill="1"/>
    <xf numFmtId="9" fontId="0" fillId="3" borderId="0" xfId="1" applyFont="1" applyFill="1"/>
    <xf numFmtId="0" fontId="3" fillId="0" borderId="0" xfId="0" applyFont="1"/>
    <xf numFmtId="0" fontId="0" fillId="0" borderId="1" xfId="0" applyBorder="1"/>
    <xf numFmtId="0" fontId="4" fillId="0" borderId="2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164" fontId="0" fillId="0" borderId="6" xfId="0" applyNumberFormat="1" applyBorder="1"/>
    <xf numFmtId="0" fontId="4" fillId="0" borderId="6" xfId="0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wrapText="1"/>
    </xf>
    <xf numFmtId="0" fontId="0" fillId="4" borderId="0" xfId="0" applyFill="1"/>
    <xf numFmtId="0" fontId="5" fillId="0" borderId="0" xfId="0" applyFont="1"/>
    <xf numFmtId="0" fontId="0" fillId="0" borderId="17" xfId="0" applyBorder="1"/>
    <xf numFmtId="0" fontId="0" fillId="0" borderId="17" xfId="0" applyFill="1" applyBorder="1"/>
    <xf numFmtId="0" fontId="0" fillId="0" borderId="0" xfId="0" applyFill="1"/>
    <xf numFmtId="2" fontId="0" fillId="0" borderId="0" xfId="0" applyNumberFormat="1"/>
    <xf numFmtId="1" fontId="0" fillId="0" borderId="0" xfId="0" applyNumberFormat="1"/>
    <xf numFmtId="0" fontId="9" fillId="0" borderId="0" xfId="0" applyFont="1" applyAlignment="1">
      <alignment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2" fontId="13" fillId="0" borderId="0" xfId="0" applyNumberFormat="1" applyFont="1"/>
    <xf numFmtId="165" fontId="13" fillId="0" borderId="0" xfId="0" applyNumberFormat="1" applyFont="1"/>
    <xf numFmtId="0" fontId="14" fillId="0" borderId="0" xfId="0" applyFont="1"/>
    <xf numFmtId="0" fontId="14" fillId="0" borderId="15" xfId="0" applyFont="1" applyBorder="1"/>
    <xf numFmtId="0" fontId="14" fillId="0" borderId="16" xfId="0" applyFont="1" applyBorder="1"/>
    <xf numFmtId="2" fontId="12" fillId="0" borderId="13" xfId="0" applyNumberFormat="1" applyFont="1" applyBorder="1"/>
    <xf numFmtId="2" fontId="12" fillId="0" borderId="14" xfId="0" applyNumberFormat="1" applyFont="1" applyBorder="1"/>
    <xf numFmtId="2" fontId="12" fillId="0" borderId="9" xfId="0" applyNumberFormat="1" applyFont="1" applyBorder="1"/>
    <xf numFmtId="2" fontId="12" fillId="0" borderId="10" xfId="0" applyNumberFormat="1" applyFont="1" applyBorder="1"/>
    <xf numFmtId="2" fontId="12" fillId="0" borderId="11" xfId="0" applyNumberFormat="1" applyFont="1" applyBorder="1"/>
    <xf numFmtId="2" fontId="12" fillId="0" borderId="12" xfId="0" applyNumberFormat="1" applyFont="1" applyBorder="1"/>
    <xf numFmtId="0" fontId="14" fillId="0" borderId="0" xfId="0" applyFont="1" applyBorder="1"/>
    <xf numFmtId="2" fontId="14" fillId="0" borderId="0" xfId="0" applyNumberFormat="1" applyFont="1" applyBorder="1"/>
    <xf numFmtId="0" fontId="14" fillId="0" borderId="18" xfId="0" applyFont="1" applyBorder="1"/>
    <xf numFmtId="2" fontId="14" fillId="0" borderId="18" xfId="0" applyNumberFormat="1" applyFont="1" applyBorder="1"/>
    <xf numFmtId="166" fontId="14" fillId="0" borderId="0" xfId="0" applyNumberFormat="1" applyFont="1"/>
    <xf numFmtId="165" fontId="14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/>
    </xf>
    <xf numFmtId="167" fontId="14" fillId="0" borderId="0" xfId="1" applyNumberFormat="1" applyFont="1"/>
    <xf numFmtId="0" fontId="5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3.xml"/><Relationship Id="rId10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Intensity-Duration-Frequency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31941534831082"/>
          <c:y val="0.14697862112835569"/>
          <c:w val="0.80588327835167395"/>
          <c:h val="0.73256481096596893"/>
        </c:manualLayout>
      </c:layout>
      <c:scatterChart>
        <c:scatterStyle val="lineMarker"/>
        <c:varyColors val="0"/>
        <c:ser>
          <c:idx val="2"/>
          <c:order val="0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'100yr_24hr_2.99'!$AE$24:$AE$33</c:f>
              <c:numCache>
                <c:formatCode>General</c:formatCode>
                <c:ptCount val="10"/>
                <c:pt idx="0">
                  <c:v>3.1373677060332947</c:v>
                </c:pt>
                <c:pt idx="1">
                  <c:v>2.1922684373050751</c:v>
                </c:pt>
                <c:pt idx="2">
                  <c:v>1.776494564033043</c:v>
                </c:pt>
                <c:pt idx="3">
                  <c:v>1.2376983662598331</c:v>
                </c:pt>
                <c:pt idx="4">
                  <c:v>0.85861388032506469</c:v>
                </c:pt>
                <c:pt idx="5">
                  <c:v>0.59072549822814913</c:v>
                </c:pt>
                <c:pt idx="6">
                  <c:v>0.47157942022156102</c:v>
                </c:pt>
                <c:pt idx="7">
                  <c:v>0.31504387708897036</c:v>
                </c:pt>
                <c:pt idx="8">
                  <c:v>0.20313417113641283</c:v>
                </c:pt>
                <c:pt idx="9">
                  <c:v>0.12448380093967089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5B-429B-9A7F-BF7174EF16C4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'100yr_24hr_2.99'!$AD$24:$AD$33</c:f>
              <c:numCache>
                <c:formatCode>General</c:formatCode>
                <c:ptCount val="10"/>
                <c:pt idx="0">
                  <c:v>1.6331474549392606</c:v>
                </c:pt>
                <c:pt idx="1">
                  <c:v>1.1537099429662938</c:v>
                </c:pt>
                <c:pt idx="2">
                  <c:v>0.94113958135579523</c:v>
                </c:pt>
                <c:pt idx="3">
                  <c:v>0.66371991637378436</c:v>
                </c:pt>
                <c:pt idx="4">
                  <c:v>0.46690052976289459</c:v>
                </c:pt>
                <c:pt idx="5">
                  <c:v>0.32683736832665949</c:v>
                </c:pt>
                <c:pt idx="6">
                  <c:v>0.26424885855418928</c:v>
                </c:pt>
                <c:pt idx="7">
                  <c:v>0.18163190573904084</c:v>
                </c:pt>
                <c:pt idx="8">
                  <c:v>0.12190240910325172</c:v>
                </c:pt>
                <c:pt idx="9">
                  <c:v>7.8750078746658986E-2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5B-429B-9A7F-BF7174EF16C4}"/>
            </c:ext>
          </c:extLst>
        </c:ser>
        <c:ser>
          <c:idx val="0"/>
          <c:order val="2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'100yr_24hr_2.99'!$M$24:$M$33</c:f>
              <c:numCache>
                <c:formatCode>General</c:formatCode>
                <c:ptCount val="1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30</c:v>
                </c:pt>
                <c:pt idx="4">
                  <c:v>60</c:v>
                </c:pt>
                <c:pt idx="5">
                  <c:v>120</c:v>
                </c:pt>
                <c:pt idx="6">
                  <c:v>180</c:v>
                </c:pt>
                <c:pt idx="7">
                  <c:v>360</c:v>
                </c:pt>
                <c:pt idx="8">
                  <c:v>720</c:v>
                </c:pt>
                <c:pt idx="9">
                  <c:v>1440</c:v>
                </c:pt>
              </c:numCache>
            </c:numRef>
          </c:xVal>
          <c:yVal>
            <c:numRef>
              <c:f>'100yr_24hr_2.99'!$AC$24:$AC$33</c:f>
              <c:numCache>
                <c:formatCode>General</c:formatCode>
                <c:ptCount val="10"/>
                <c:pt idx="0">
                  <c:v>1.1899139838849722</c:v>
                </c:pt>
                <c:pt idx="1">
                  <c:v>0.83120357899803632</c:v>
                </c:pt>
                <c:pt idx="2">
                  <c:v>0.67364185722451808</c:v>
                </c:pt>
                <c:pt idx="3">
                  <c:v>0.46986077430182127</c:v>
                </c:pt>
                <c:pt idx="4">
                  <c:v>0.32700001669552686</c:v>
                </c:pt>
                <c:pt idx="5">
                  <c:v>0.22659048303148416</c:v>
                </c:pt>
                <c:pt idx="6">
                  <c:v>0.18219349901285878</c:v>
                </c:pt>
                <c:pt idx="7">
                  <c:v>0.12420689095938299</c:v>
                </c:pt>
                <c:pt idx="8">
                  <c:v>8.2857245452809578E-2</c:v>
                </c:pt>
                <c:pt idx="9">
                  <c:v>5.3333335568649533E-2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65B-429B-9A7F-BF7174EF1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2493200"/>
        <c:axId val="692493760"/>
      </c:scatterChart>
      <c:valAx>
        <c:axId val="69249320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Duration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760"/>
        <c:crossesAt val="1.0000000000000002E-2"/>
        <c:crossBetween val="midCat"/>
      </c:valAx>
      <c:valAx>
        <c:axId val="692493760"/>
        <c:scaling>
          <c:logBase val="10"/>
          <c:orientation val="minMax"/>
          <c:min val="1.000000000000000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24932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3037700562659025"/>
          <c:y val="0.17793105599057402"/>
          <c:w val="0.16564745920521401"/>
          <c:h val="0.18345295926253297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Pump Curve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Evaluation'!$G$6:$G$13</c:f>
              <c:numCache>
                <c:formatCode>0.00</c:formatCode>
                <c:ptCount val="8"/>
                <c:pt idx="0">
                  <c:v>0.96499999999999997</c:v>
                </c:pt>
                <c:pt idx="1">
                  <c:v>0.97499999999999998</c:v>
                </c:pt>
                <c:pt idx="2">
                  <c:v>0.98499999999999999</c:v>
                </c:pt>
                <c:pt idx="3">
                  <c:v>0.995</c:v>
                </c:pt>
                <c:pt idx="4">
                  <c:v>1.0049999999999999</c:v>
                </c:pt>
                <c:pt idx="5">
                  <c:v>1.0149999999999999</c:v>
                </c:pt>
                <c:pt idx="6">
                  <c:v>1.0249999999999999</c:v>
                </c:pt>
                <c:pt idx="7">
                  <c:v>1.0349999999999999</c:v>
                </c:pt>
              </c:numCache>
            </c:numRef>
          </c:xVal>
          <c:yVal>
            <c:numRef>
              <c:f>'Basin Evaluation'!$F$6:$F$13</c:f>
              <c:numCache>
                <c:formatCode>0.00</c:formatCode>
                <c:ptCount val="8"/>
                <c:pt idx="0">
                  <c:v>182.5</c:v>
                </c:pt>
                <c:pt idx="1">
                  <c:v>184.57142857142858</c:v>
                </c:pt>
                <c:pt idx="2">
                  <c:v>186.64285714285717</c:v>
                </c:pt>
                <c:pt idx="3">
                  <c:v>188.71428571428575</c:v>
                </c:pt>
                <c:pt idx="4">
                  <c:v>190.78571428571433</c:v>
                </c:pt>
                <c:pt idx="5">
                  <c:v>192.85714285714292</c:v>
                </c:pt>
                <c:pt idx="6">
                  <c:v>194.9285714285715</c:v>
                </c:pt>
                <c:pt idx="7">
                  <c:v>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3A7-47D6-A2DE-D964F83B1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5472"/>
        <c:axId val="681074488"/>
      </c:scatterChart>
      <c:valAx>
        <c:axId val="6810754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4488"/>
        <c:crosses val="autoZero"/>
        <c:crossBetween val="midCat"/>
      </c:valAx>
      <c:valAx>
        <c:axId val="681074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Water Surface 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5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Intensity Hydrograph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'100yr_24hr_2.99'!$O$911:$O$1198</c:f>
              <c:numCache>
                <c:formatCode>General</c:formatCode>
                <c:ptCount val="288"/>
                <c:pt idx="0">
                  <c:v>1.774118810656411E-2</c:v>
                </c:pt>
                <c:pt idx="1">
                  <c:v>1.78027997931407E-2</c:v>
                </c:pt>
                <c:pt idx="2">
                  <c:v>1.7927093119915583E-2</c:v>
                </c:pt>
                <c:pt idx="3">
                  <c:v>1.7989780960231627E-2</c:v>
                </c:pt>
                <c:pt idx="4">
                  <c:v>1.8116254775764062E-2</c:v>
                </c:pt>
                <c:pt idx="5">
                  <c:v>1.8180047178255165E-2</c:v>
                </c:pt>
                <c:pt idx="6">
                  <c:v>1.8308759335009306E-2</c:v>
                </c:pt>
                <c:pt idx="7">
                  <c:v>1.8373685754577984E-2</c:v>
                </c:pt>
                <c:pt idx="8">
                  <c:v>1.8504696247813257E-2</c:v>
                </c:pt>
                <c:pt idx="9">
                  <c:v>1.8570787236332542E-2</c:v>
                </c:pt>
                <c:pt idx="10">
                  <c:v>1.8704158307980556E-2</c:v>
                </c:pt>
                <c:pt idx="11">
                  <c:v>1.87714455677499E-2</c:v>
                </c:pt>
                <c:pt idx="12">
                  <c:v>1.8907241816534359E-2</c:v>
                </c:pt>
                <c:pt idx="13">
                  <c:v>1.8975758257026243E-2</c:v>
                </c:pt>
                <c:pt idx="14">
                  <c:v>1.911404675542272E-2</c:v>
                </c:pt>
                <c:pt idx="15">
                  <c:v>1.9183826553415884E-2</c:v>
                </c:pt>
                <c:pt idx="16">
                  <c:v>1.9324676971733901E-2</c:v>
                </c:pt>
                <c:pt idx="17">
                  <c:v>1.9395755635392753E-2</c:v>
                </c:pt>
                <c:pt idx="18">
                  <c:v>1.9539240373654287E-2</c:v>
                </c:pt>
                <c:pt idx="19">
                  <c:v>1.9611654810365309E-2</c:v>
                </c:pt>
                <c:pt idx="20">
                  <c:v>1.9757849138544614E-2</c:v>
                </c:pt>
                <c:pt idx="21">
                  <c:v>1.9831637727434348E-2</c:v>
                </c:pt>
                <c:pt idx="22">
                  <c:v>1.9980619934597321E-2</c:v>
                </c:pt>
                <c:pt idx="23">
                  <c:v>2.0055822603358919E-2</c:v>
                </c:pt>
                <c:pt idx="24">
                  <c:v>2.0207674156634603E-2</c:v>
                </c:pt>
                <c:pt idx="25">
                  <c:v>2.0284332463483601E-2</c:v>
                </c:pt>
                <c:pt idx="26">
                  <c:v>2.0439138177363425E-2</c:v>
                </c:pt>
                <c:pt idx="27">
                  <c:v>2.0517295398602364E-2</c:v>
                </c:pt>
                <c:pt idx="28">
                  <c:v>2.0675143615467739E-2</c:v>
                </c:pt>
                <c:pt idx="29">
                  <c:v>2.0754844838617004E-2</c:v>
                </c:pt>
                <c:pt idx="30">
                  <c:v>2.0915827621475813E-2</c:v>
                </c:pt>
                <c:pt idx="31">
                  <c:v>2.0997119844863299E-2</c:v>
                </c:pt>
                <c:pt idx="32">
                  <c:v>2.1161333183230546E-2</c:v>
                </c:pt>
                <c:pt idx="33">
                  <c:v>2.1244265422453168E-2</c:v>
                </c:pt>
                <c:pt idx="34">
                  <c:v>2.1411809452340336E-2</c:v>
                </c:pt>
                <c:pt idx="35">
                  <c:v>2.1496432854007708E-2</c:v>
                </c:pt>
                <c:pt idx="36">
                  <c:v>2.1667412093467675E-2</c:v>
                </c:pt>
                <c:pt idx="37">
                  <c:v>2.1753780057014005E-2</c:v>
                </c:pt>
                <c:pt idx="38">
                  <c:v>2.1928303658232728E-2</c:v>
                </c:pt>
                <c:pt idx="39">
                  <c:v>2.2016471966463058E-2</c:v>
                </c:pt>
                <c:pt idx="40">
                  <c:v>2.2194653986074009E-2</c:v>
                </c:pt>
                <c:pt idx="41">
                  <c:v>2.2284680944999025E-2</c:v>
                </c:pt>
                <c:pt idx="42">
                  <c:v>2.2466640633987289E-2</c:v>
                </c:pt>
                <c:pt idx="43">
                  <c:v>2.2558587223148407E-2</c:v>
                </c:pt>
                <c:pt idx="44">
                  <c:v>2.2744449338214956E-2</c:v>
                </c:pt>
                <c:pt idx="45">
                  <c:v>2.2838379371960649E-2</c:v>
                </c:pt>
                <c:pt idx="46">
                  <c:v>2.3028274510195956E-2</c:v>
                </c:pt>
                <c:pt idx="47">
                  <c:v>2.3124254811236256E-2</c:v>
                </c:pt>
                <c:pt idx="48">
                  <c:v>2.331831977016563E-2</c:v>
                </c:pt>
                <c:pt idx="49">
                  <c:v>2.3416420356388024E-2</c:v>
                </c:pt>
                <c:pt idx="50">
                  <c:v>2.3614798521776059E-2</c:v>
                </c:pt>
                <c:pt idx="51">
                  <c:v>2.3715092807505833E-2</c:v>
                </c:pt>
                <c:pt idx="52">
                  <c:v>2.3917934571499266E-2</c:v>
                </c:pt>
                <c:pt idx="53">
                  <c:v>2.4020499584619159E-2</c:v>
                </c:pt>
                <c:pt idx="54">
                  <c:v>2.4227962796951275E-2</c:v>
                </c:pt>
                <c:pt idx="55">
                  <c:v>2.4332879413479169E-2</c:v>
                </c:pt>
                <c:pt idx="56">
                  <c:v>2.4545129869087745E-2</c:v>
                </c:pt>
                <c:pt idx="57">
                  <c:v>2.4652483066552655E-2</c:v>
                </c:pt>
                <c:pt idx="58">
                  <c:v>2.4869695033043371E-2</c:v>
                </c:pt>
                <c:pt idx="59">
                  <c:v>2.4979574164924578E-2</c:v>
                </c:pt>
                <c:pt idx="60">
                  <c:v>2.5201930953764773E-2</c:v>
                </c:pt>
                <c:pt idx="61">
                  <c:v>2.5314430046813996E-2</c:v>
                </c:pt>
                <c:pt idx="62">
                  <c:v>2.5542124632687901E-2</c:v>
                </c:pt>
                <c:pt idx="63">
                  <c:v>2.5657342709519249E-2</c:v>
                </c:pt>
                <c:pt idx="64">
                  <c:v>2.5890578402752773E-2</c:v>
                </c:pt>
                <c:pt idx="65">
                  <c:v>2.6008619832258439E-2</c:v>
                </c:pt>
                <c:pt idx="66">
                  <c:v>2.6247611009754479E-2</c:v>
                </c:pt>
                <c:pt idx="67">
                  <c:v>2.6368585888285168E-2</c:v>
                </c:pt>
                <c:pt idx="68">
                  <c:v>2.6613558789148506E-2</c:v>
                </c:pt>
                <c:pt idx="69">
                  <c:v>2.6737583355749273E-2</c:v>
                </c:pt>
                <c:pt idx="70">
                  <c:v>2.6988776948416948E-2</c:v>
                </c:pt>
                <c:pt idx="71">
                  <c:v>2.7115974037579704E-2</c:v>
                </c:pt>
                <c:pt idx="72">
                  <c:v>2.7373640966383839E-2</c:v>
                </c:pt>
                <c:pt idx="73">
                  <c:v>2.7504140502779606E-2</c:v>
                </c:pt>
                <c:pt idx="74">
                  <c:v>2.7768548122445225E-2</c:v>
                </c:pt>
                <c:pt idx="75">
                  <c:v>2.7902487661923381E-2</c:v>
                </c:pt>
                <c:pt idx="76">
                  <c:v>2.8173919170257022E-2</c:v>
                </c:pt>
                <c:pt idx="77">
                  <c:v>2.8311444492608473E-2</c:v>
                </c:pt>
                <c:pt idx="78">
                  <c:v>2.8590200172163627E-2</c:v>
                </c:pt>
                <c:pt idx="79">
                  <c:v>2.8731465931576494E-2</c:v>
                </c:pt>
                <c:pt idx="80">
                  <c:v>2.901786451336541E-2</c:v>
                </c:pt>
                <c:pt idx="81">
                  <c:v>2.9163034953189282E-2</c:v>
                </c:pt>
                <c:pt idx="82">
                  <c:v>2.9457415116659114E-2</c:v>
                </c:pt>
                <c:pt idx="83">
                  <c:v>2.9606664856498099E-2</c:v>
                </c:pt>
                <c:pt idx="84">
                  <c:v>2.9909386882347455E-2</c:v>
                </c:pt>
                <c:pt idx="85">
                  <c:v>3.0062901785848695E-2</c:v>
                </c:pt>
                <c:pt idx="86">
                  <c:v>3.0374349380485555E-2</c:v>
                </c:pt>
                <c:pt idx="87">
                  <c:v>3.0532327514334767E-2</c:v>
                </c:pt>
                <c:pt idx="88">
                  <c:v>3.0852909827427943E-2</c:v>
                </c:pt>
                <c:pt idx="89">
                  <c:v>3.1015562522767048E-2</c:v>
                </c:pt>
                <c:pt idx="90">
                  <c:v>3.1345716382719324E-2</c:v>
                </c:pt>
                <c:pt idx="91">
                  <c:v>3.1513269412322131E-2</c:v>
                </c:pt>
                <c:pt idx="92">
                  <c:v>3.185346180814097E-2</c:v>
                </c:pt>
                <c:pt idx="93">
                  <c:v>3.2026156694686669E-2</c:v>
                </c:pt>
                <c:pt idx="94">
                  <c:v>3.2376887536949006E-2</c:v>
                </c:pt>
                <c:pt idx="95">
                  <c:v>3.2554983009983385E-2</c:v>
                </c:pt>
                <c:pt idx="96">
                  <c:v>3.2916788209000014E-2</c:v>
                </c:pt>
                <c:pt idx="97">
                  <c:v>3.3100561831049369E-2</c:v>
                </c:pt>
                <c:pt idx="98">
                  <c:v>3.3474016736376289E-2</c:v>
                </c:pt>
                <c:pt idx="99">
                  <c:v>3.3663766722002997E-2</c:v>
                </c:pt>
                <c:pt idx="100">
                  <c:v>3.4049489974577352E-2</c:v>
                </c:pt>
                <c:pt idx="101">
                  <c:v>3.4245537230102929E-2</c:v>
                </c:pt>
                <c:pt idx="102">
                  <c:v>3.4644195087006224E-2</c:v>
                </c:pt>
                <c:pt idx="103">
                  <c:v>3.4846885503377223E-2</c:v>
                </c:pt>
                <c:pt idx="104">
                  <c:v>3.5259196705529572E-2</c:v>
                </c:pt>
                <c:pt idx="105">
                  <c:v>3.5468903742269298E-2</c:v>
                </c:pt>
                <c:pt idx="106">
                  <c:v>3.5895645007695265E-2</c:v>
                </c:pt>
                <c:pt idx="107">
                  <c:v>3.6112772613054567E-2</c:v>
                </c:pt>
                <c:pt idx="108">
                  <c:v>3.6554784853238598E-2</c:v>
                </c:pt>
                <c:pt idx="109">
                  <c:v>3.6779770773236908E-2</c:v>
                </c:pt>
                <c:pt idx="110">
                  <c:v>3.7237966148138568E-2</c:v>
                </c:pt>
                <c:pt idx="111">
                  <c:v>3.7471285687692646E-2</c:v>
                </c:pt>
                <c:pt idx="112">
                  <c:v>3.7946655636750481E-2</c:v>
                </c:pt>
                <c:pt idx="113">
                  <c:v>3.8188825947804261E-2</c:v>
                </c:pt>
                <c:pt idx="114">
                  <c:v>3.8682450361072984E-2</c:v>
                </c:pt>
                <c:pt idx="115">
                  <c:v>3.8934035347339524E-2</c:v>
                </c:pt>
                <c:pt idx="116">
                  <c:v>3.9447093073500472E-2</c:v>
                </c:pt>
                <c:pt idx="117">
                  <c:v>3.9708709020018773E-2</c:v>
                </c:pt>
                <c:pt idx="118">
                  <c:v>4.0242489948303373E-2</c:v>
                </c:pt>
                <c:pt idx="119">
                  <c:v>4.0514812005655543E-2</c:v>
                </c:pt>
                <c:pt idx="120">
                  <c:v>4.1070731008817418E-2</c:v>
                </c:pt>
                <c:pt idx="121">
                  <c:v>4.1354500690468754E-2</c:v>
                </c:pt>
                <c:pt idx="122">
                  <c:v>4.1934113777882587E-2</c:v>
                </c:pt>
                <c:pt idx="123">
                  <c:v>4.2230147663261164E-2</c:v>
                </c:pt>
                <c:pt idx="124">
                  <c:v>4.2835170771362563E-2</c:v>
                </c:pt>
                <c:pt idx="125">
                  <c:v>4.3144370651383657E-2</c:v>
                </c:pt>
                <c:pt idx="126">
                  <c:v>4.3776701596777823E-2</c:v>
                </c:pt>
                <c:pt idx="127">
                  <c:v>4.4100066353426559E-2</c:v>
                </c:pt>
                <c:pt idx="128">
                  <c:v>4.4761810598937579E-2</c:v>
                </c:pt>
                <c:pt idx="129">
                  <c:v>4.5100450181225327E-2</c:v>
                </c:pt>
                <c:pt idx="130">
                  <c:v>4.5793951224144092E-2</c:v>
                </c:pt>
                <c:pt idx="131">
                  <c:v>4.614910317270482E-2</c:v>
                </c:pt>
                <c:pt idx="132">
                  <c:v>4.6876978570031813E-2</c:v>
                </c:pt>
                <c:pt idx="133">
                  <c:v>4.7250027659404559E-2</c:v>
                </c:pt>
                <c:pt idx="134">
                  <c:v>4.8015211970910965E-2</c:v>
                </c:pt>
                <c:pt idx="135">
                  <c:v>4.8407713690374443E-2</c:v>
                </c:pt>
                <c:pt idx="136">
                  <c:v>4.921350996837992E-2</c:v>
                </c:pt>
                <c:pt idx="137">
                  <c:v>4.9627218761779002E-2</c:v>
                </c:pt>
                <c:pt idx="138">
                  <c:v>5.0477360676496552E-2</c:v>
                </c:pt>
                <c:pt idx="139">
                  <c:v>5.0914264126133979E-2</c:v>
                </c:pt>
                <c:pt idx="140">
                  <c:v>5.1812991427413468E-2</c:v>
                </c:pt>
                <c:pt idx="141">
                  <c:v>5.22753519212249E-2</c:v>
                </c:pt>
                <c:pt idx="142">
                  <c:v>5.322750276212318E-2</c:v>
                </c:pt>
                <c:pt idx="143">
                  <c:v>5.3717908662883396E-2</c:v>
                </c:pt>
                <c:pt idx="144">
                  <c:v>5.4729033431510921E-2</c:v>
                </c:pt>
                <c:pt idx="145">
                  <c:v>5.5250462422449242E-2</c:v>
                </c:pt>
                <c:pt idx="146">
                  <c:v>5.6326965272658569E-2</c:v>
                </c:pt>
                <c:pt idx="147">
                  <c:v>5.6882863462310862E-2</c:v>
                </c:pt>
                <c:pt idx="148">
                  <c:v>5.8032179885787016E-2</c:v>
                </c:pt>
                <c:pt idx="149">
                  <c:v>5.8626561529501409E-2</c:v>
                </c:pt>
                <c:pt idx="150">
                  <c:v>5.985738335348767E-2</c:v>
                </c:pt>
                <c:pt idx="151">
                  <c:v>6.0494957863333809E-2</c:v>
                </c:pt>
                <c:pt idx="152">
                  <c:v>6.1817521421215105E-2</c:v>
                </c:pt>
                <c:pt idx="153">
                  <c:v>6.2503856958418424E-2</c:v>
                </c:pt>
                <c:pt idx="154">
                  <c:v>6.3930316540892651E-2</c:v>
                </c:pt>
                <c:pt idx="155">
                  <c:v>6.4672053341049196E-2</c:v>
                </c:pt>
                <c:pt idx="156">
                  <c:v>6.6216971474121422E-2</c:v>
                </c:pt>
                <c:pt idx="157">
                  <c:v>6.7022103829952329E-2</c:v>
                </c:pt>
                <c:pt idx="158">
                  <c:v>6.8703104207879839E-2</c:v>
                </c:pt>
                <c:pt idx="159">
                  <c:v>6.9581358862797149E-2</c:v>
                </c:pt>
                <c:pt idx="160">
                  <c:v>7.1420009845783117E-2</c:v>
                </c:pt>
                <c:pt idx="161">
                  <c:v>7.2383362356173375E-2</c:v>
                </c:pt>
                <c:pt idx="162">
                  <c:v>7.4406393912302082E-2</c:v>
                </c:pt>
                <c:pt idx="163">
                  <c:v>7.5469786676678474E-2</c:v>
                </c:pt>
                <c:pt idx="164">
                  <c:v>7.7710800532164725E-2</c:v>
                </c:pt>
                <c:pt idx="165">
                  <c:v>7.889316271409319E-2</c:v>
                </c:pt>
                <c:pt idx="166">
                  <c:v>8.1395090847289353E-2</c:v>
                </c:pt>
                <c:pt idx="167">
                  <c:v>8.2720822651348058E-2</c:v>
                </c:pt>
                <c:pt idx="168">
                  <c:v>8.5539554743407908E-2</c:v>
                </c:pt>
                <c:pt idx="169">
                  <c:v>8.7040748473226071E-2</c:v>
                </c:pt>
                <c:pt idx="170">
                  <c:v>9.0250647560085273E-2</c:v>
                </c:pt>
                <c:pt idx="171">
                  <c:v>9.1970520566844627E-2</c:v>
                </c:pt>
                <c:pt idx="172">
                  <c:v>9.5673110191051958E-2</c:v>
                </c:pt>
                <c:pt idx="173">
                  <c:v>9.7671517146556752E-2</c:v>
                </c:pt>
                <c:pt idx="174">
                  <c:v>0.10200974721609168</c:v>
                </c:pt>
                <c:pt idx="175">
                  <c:v>0.10437244387025513</c:v>
                </c:pt>
                <c:pt idx="176">
                  <c:v>0.10955532931935941</c:v>
                </c:pt>
                <c:pt idx="177">
                  <c:v>0.11241042956788028</c:v>
                </c:pt>
                <c:pt idx="178">
                  <c:v>0.11875833352443044</c:v>
                </c:pt>
                <c:pt idx="179">
                  <c:v>0.12230764057360899</c:v>
                </c:pt>
                <c:pt idx="180">
                  <c:v>0.13034231844605171</c:v>
                </c:pt>
                <c:pt idx="181">
                  <c:v>0.13492652127472682</c:v>
                </c:pt>
                <c:pt idx="182">
                  <c:v>0.14556966692339746</c:v>
                </c:pt>
                <c:pt idx="183">
                  <c:v>0.15182115320225842</c:v>
                </c:pt>
                <c:pt idx="184">
                  <c:v>0.16689930013202336</c:v>
                </c:pt>
                <c:pt idx="185">
                  <c:v>0.17616623482539095</c:v>
                </c:pt>
                <c:pt idx="186">
                  <c:v>0.1999986307874746</c:v>
                </c:pt>
                <c:pt idx="187">
                  <c:v>0.21587628873022324</c:v>
                </c:pt>
                <c:pt idx="188">
                  <c:v>0.26245410541274916</c:v>
                </c:pt>
                <c:pt idx="189">
                  <c:v>0.29984152726542934</c:v>
                </c:pt>
                <c:pt idx="190">
                  <c:v>0.47249317411110048</c:v>
                </c:pt>
                <c:pt idx="191">
                  <c:v>1.1899139838849722</c:v>
                </c:pt>
                <c:pt idx="192">
                  <c:v>0.35851841367748161</c:v>
                </c:pt>
                <c:pt idx="193">
                  <c:v>0.23594344145919488</c:v>
                </c:pt>
                <c:pt idx="194">
                  <c:v>0.18702619745261662</c:v>
                </c:pt>
                <c:pt idx="195">
                  <c:v>0.15886890260766595</c:v>
                </c:pt>
                <c:pt idx="196">
                  <c:v>0.1399741078582426</c:v>
                </c:pt>
                <c:pt idx="197">
                  <c:v>0.12615415104115058</c:v>
                </c:pt>
                <c:pt idx="198">
                  <c:v>0.11546948696183779</c:v>
                </c:pt>
                <c:pt idx="199">
                  <c:v>0.10688225371635296</c:v>
                </c:pt>
                <c:pt idx="200">
                  <c:v>9.9780169446963995E-2</c:v>
                </c:pt>
                <c:pt idx="201">
                  <c:v>9.377554837324098E-2</c:v>
                </c:pt>
                <c:pt idx="202">
                  <c:v>8.8609351755748023E-2</c:v>
                </c:pt>
                <c:pt idx="203">
                  <c:v>8.4101012363824168E-2</c:v>
                </c:pt>
                <c:pt idx="204">
                  <c:v>8.0120278531100819E-2</c:v>
                </c:pt>
                <c:pt idx="205">
                  <c:v>7.6570498653797614E-2</c:v>
                </c:pt>
                <c:pt idx="206">
                  <c:v>7.3378229060220956E-2</c:v>
                </c:pt>
                <c:pt idx="207">
                  <c:v>7.0486519491137045E-2</c:v>
                </c:pt>
                <c:pt idx="208">
                  <c:v>6.7850430715847843E-2</c:v>
                </c:pt>
                <c:pt idx="209">
                  <c:v>6.5433957083294025E-2</c:v>
                </c:pt>
                <c:pt idx="210">
                  <c:v>6.3207861499429807E-2</c:v>
                </c:pt>
                <c:pt idx="211">
                  <c:v>6.1148119375900478E-2</c:v>
                </c:pt>
                <c:pt idx="212">
                  <c:v>5.9234778897861773E-2</c:v>
                </c:pt>
                <c:pt idx="213">
                  <c:v>5.7451112031418283E-2</c:v>
                </c:pt>
                <c:pt idx="214">
                  <c:v>5.5782972469728076E-2</c:v>
                </c:pt>
                <c:pt idx="215">
                  <c:v>5.4218303409724555E-2</c:v>
                </c:pt>
                <c:pt idx="216">
                  <c:v>5.2746755499710751E-2</c:v>
                </c:pt>
                <c:pt idx="217">
                  <c:v>5.1359386940008633E-2</c:v>
                </c:pt>
                <c:pt idx="218">
                  <c:v>5.0048425632982063E-2</c:v>
                </c:pt>
                <c:pt idx="219">
                  <c:v>4.8807078751097244E-2</c:v>
                </c:pt>
                <c:pt idx="220">
                  <c:v>4.7629378934214817E-2</c:v>
                </c:pt>
                <c:pt idx="221">
                  <c:v>4.6510059065119069E-2</c:v>
                </c:pt>
                <c:pt idx="222">
                  <c:v>4.5444449547877408E-2</c:v>
                </c:pt>
                <c:pt idx="223">
                  <c:v>4.4428393457393689E-2</c:v>
                </c:pt>
                <c:pt idx="224">
                  <c:v>4.3458175995167103E-2</c:v>
                </c:pt>
                <c:pt idx="225">
                  <c:v>4.2530465482765845E-2</c:v>
                </c:pt>
                <c:pt idx="226">
                  <c:v>4.1642263725033768E-2</c:v>
                </c:pt>
                <c:pt idx="227">
                  <c:v>4.0790864032243856E-2</c:v>
                </c:pt>
                <c:pt idx="228">
                  <c:v>3.9973815541181068E-2</c:v>
                </c:pt>
                <c:pt idx="229">
                  <c:v>3.9188892746398807E-2</c:v>
                </c:pt>
                <c:pt idx="230">
                  <c:v>3.8434069364651879E-2</c:v>
                </c:pt>
                <c:pt idx="231">
                  <c:v>3.7707495821747816E-2</c:v>
                </c:pt>
                <c:pt idx="232">
                  <c:v>3.7007479781991037E-2</c:v>
                </c:pt>
                <c:pt idx="233">
                  <c:v>3.6332469245526244E-2</c:v>
                </c:pt>
                <c:pt idx="234">
                  <c:v>3.5681037821866379E-2</c:v>
                </c:pt>
                <c:pt idx="235">
                  <c:v>3.5051871855652283E-2</c:v>
                </c:pt>
                <c:pt idx="236">
                  <c:v>3.4443759135041052E-2</c:v>
                </c:pt>
                <c:pt idx="237">
                  <c:v>3.385557895733271E-2</c:v>
                </c:pt>
                <c:pt idx="238">
                  <c:v>3.3286293363008923E-2</c:v>
                </c:pt>
                <c:pt idx="239">
                  <c:v>3.2734939378648686E-2</c:v>
                </c:pt>
                <c:pt idx="240">
                  <c:v>3.2200622134191281E-2</c:v>
                </c:pt>
                <c:pt idx="241">
                  <c:v>3.1682508740175308E-2</c:v>
                </c:pt>
                <c:pt idx="242">
                  <c:v>3.1179822827479775E-2</c:v>
                </c:pt>
                <c:pt idx="243">
                  <c:v>3.0691839666357801E-2</c:v>
                </c:pt>
                <c:pt idx="244">
                  <c:v>3.0217881793252133E-2</c:v>
                </c:pt>
                <c:pt idx="245">
                  <c:v>2.9757315084068203E-2</c:v>
                </c:pt>
                <c:pt idx="246">
                  <c:v>2.9309545220949751E-2</c:v>
                </c:pt>
                <c:pt idx="247">
                  <c:v>2.8874014506389933E-2</c:v>
                </c:pt>
                <c:pt idx="248">
                  <c:v>2.8450198985357389E-2</c:v>
                </c:pt>
                <c:pt idx="249">
                  <c:v>2.8037605840347979E-2</c:v>
                </c:pt>
                <c:pt idx="250">
                  <c:v>2.7635771029490108E-2</c:v>
                </c:pt>
                <c:pt idx="251">
                  <c:v>2.7244257141172845E-2</c:v>
                </c:pt>
                <c:pt idx="252">
                  <c:v>2.6862651442050023E-2</c:v>
                </c:pt>
                <c:pt idx="253">
                  <c:v>2.6490564098060609E-2</c:v>
                </c:pt>
                <c:pt idx="254">
                  <c:v>2.6127626550716876E-2</c:v>
                </c:pt>
                <c:pt idx="255">
                  <c:v>2.5773490032686475E-2</c:v>
                </c:pt>
                <c:pt idx="256">
                  <c:v>2.5427824208770211E-2</c:v>
                </c:pt>
                <c:pt idx="257">
                  <c:v>2.5090315929970686E-2</c:v>
                </c:pt>
                <c:pt idx="258">
                  <c:v>2.4760668089548687E-2</c:v>
                </c:pt>
                <c:pt idx="259">
                  <c:v>2.4438598571445702E-2</c:v>
                </c:pt>
                <c:pt idx="260">
                  <c:v>2.4123839282191639E-2</c:v>
                </c:pt>
                <c:pt idx="261">
                  <c:v>2.381613525866122E-2</c:v>
                </c:pt>
                <c:pt idx="262">
                  <c:v>2.3515243844788536E-2</c:v>
                </c:pt>
                <c:pt idx="263">
                  <c:v>2.3220933930799603E-2</c:v>
                </c:pt>
                <c:pt idx="264">
                  <c:v>2.293298524958054E-2</c:v>
                </c:pt>
                <c:pt idx="265">
                  <c:v>2.2651187725150734E-2</c:v>
                </c:pt>
                <c:pt idx="266">
                  <c:v>2.2375340868615368E-2</c:v>
                </c:pt>
                <c:pt idx="267">
                  <c:v>2.2105253217632459E-2</c:v>
                </c:pt>
                <c:pt idx="268">
                  <c:v>2.1840741815760012E-2</c:v>
                </c:pt>
                <c:pt idx="269">
                  <c:v>2.1581631728120776E-2</c:v>
                </c:pt>
                <c:pt idx="270">
                  <c:v>2.1327755590877295E-2</c:v>
                </c:pt>
                <c:pt idx="271">
                  <c:v>2.1078953191215888E-2</c:v>
                </c:pt>
                <c:pt idx="272">
                  <c:v>2.0835071075774536E-2</c:v>
                </c:pt>
                <c:pt idx="273">
                  <c:v>2.0595962185175232E-2</c:v>
                </c:pt>
                <c:pt idx="274">
                  <c:v>2.0361485512542465E-2</c:v>
                </c:pt>
                <c:pt idx="275">
                  <c:v>2.013150578422529E-2</c:v>
                </c:pt>
                <c:pt idx="276">
                  <c:v>1.9905893161108246E-2</c:v>
                </c:pt>
                <c:pt idx="277">
                  <c:v>1.9684522958669959E-2</c:v>
                </c:pt>
                <c:pt idx="278">
                  <c:v>1.946727538473958E-2</c:v>
                </c:pt>
                <c:pt idx="279">
                  <c:v>1.9254035293610805E-2</c:v>
                </c:pt>
                <c:pt idx="280">
                  <c:v>1.9044691954842818E-2</c:v>
                </c:pt>
                <c:pt idx="281">
                  <c:v>1.8839138836516334E-2</c:v>
                </c:pt>
                <c:pt idx="282">
                  <c:v>1.8637273401055587E-2</c:v>
                </c:pt>
                <c:pt idx="283">
                  <c:v>1.843899691346973E-2</c:v>
                </c:pt>
                <c:pt idx="284">
                  <c:v>1.8244214260553449E-2</c:v>
                </c:pt>
                <c:pt idx="285">
                  <c:v>1.8052833780788369E-2</c:v>
                </c:pt>
                <c:pt idx="286">
                  <c:v>1.7864767103740853E-2</c:v>
                </c:pt>
                <c:pt idx="287">
                  <c:v>1.7679928998860284E-2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2C8-4970-9813-09F73F77E288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'100yr_24hr_2.99'!$R$911:$R$1198</c:f>
              <c:numCache>
                <c:formatCode>General</c:formatCode>
                <c:ptCount val="288"/>
                <c:pt idx="0">
                  <c:v>2.6493138937000005E-2</c:v>
                </c:pt>
                <c:pt idx="1">
                  <c:v>2.6585334632875046E-2</c:v>
                </c:pt>
                <c:pt idx="2">
                  <c:v>2.6771343062550024E-2</c:v>
                </c:pt>
                <c:pt idx="3">
                  <c:v>2.6865165177150097E-2</c:v>
                </c:pt>
                <c:pt idx="4">
                  <c:v>2.7054469080324495E-2</c:v>
                </c:pt>
                <c:pt idx="5">
                  <c:v>2.714996059150554E-2</c:v>
                </c:pt>
                <c:pt idx="6">
                  <c:v>2.7342647482519133E-2</c:v>
                </c:pt>
                <c:pt idx="7">
                  <c:v>2.743985294310658E-2</c:v>
                </c:pt>
                <c:pt idx="8">
                  <c:v>2.7636013560440098E-2</c:v>
                </c:pt>
                <c:pt idx="9">
                  <c:v>2.7734979173395402E-2</c:v>
                </c:pt>
                <c:pt idx="10">
                  <c:v>2.7934707634946321E-2</c:v>
                </c:pt>
                <c:pt idx="11">
                  <c:v>2.8035481333409606E-2</c:v>
                </c:pt>
                <c:pt idx="12">
                  <c:v>2.8238875300917954E-2</c:v>
                </c:pt>
                <c:pt idx="13">
                  <c:v>2.834150683287362E-2</c:v>
                </c:pt>
                <c:pt idx="14">
                  <c:v>2.8548667686390417E-2</c:v>
                </c:pt>
                <c:pt idx="15">
                  <c:v>2.8653208704499278E-2</c:v>
                </c:pt>
                <c:pt idx="16">
                  <c:v>2.8864241727635687E-2</c:v>
                </c:pt>
                <c:pt idx="17">
                  <c:v>2.8970745884691951E-2</c:v>
                </c:pt>
                <c:pt idx="18">
                  <c:v>2.9185760461283294E-2</c:v>
                </c:pt>
                <c:pt idx="19">
                  <c:v>2.9294283511562824E-2</c:v>
                </c:pt>
                <c:pt idx="20">
                  <c:v>2.9513393334786642E-2</c:v>
                </c:pt>
                <c:pt idx="21">
                  <c:v>2.9623993241896684E-2</c:v>
                </c:pt>
                <c:pt idx="22">
                  <c:v>2.9847316536612212E-2</c:v>
                </c:pt>
                <c:pt idx="23">
                  <c:v>2.9960053588071744E-2</c:v>
                </c:pt>
                <c:pt idx="24">
                  <c:v>3.0187713347534562E-2</c:v>
                </c:pt>
                <c:pt idx="25">
                  <c:v>3.0302650277087118E-2</c:v>
                </c:pt>
                <c:pt idx="26">
                  <c:v>3.0534774515072804E-2</c:v>
                </c:pt>
                <c:pt idx="27">
                  <c:v>3.0651976632635858E-2</c:v>
                </c:pt>
                <c:pt idx="28">
                  <c:v>3.0888698652267621E-2</c:v>
                </c:pt>
                <c:pt idx="29">
                  <c:v>3.100823398283481E-2</c:v>
                </c:pt>
                <c:pt idx="30">
                  <c:v>3.1249692663268824E-2</c:v>
                </c:pt>
                <c:pt idx="31">
                  <c:v>3.1371632095058111E-2</c:v>
                </c:pt>
                <c:pt idx="32">
                  <c:v>3.1617972197726552E-2</c:v>
                </c:pt>
                <c:pt idx="33">
                  <c:v>3.1742389640275093E-2</c:v>
                </c:pt>
                <c:pt idx="34">
                  <c:v>3.1993762136024451E-2</c:v>
                </c:pt>
                <c:pt idx="35">
                  <c:v>3.2120734689477182E-2</c:v>
                </c:pt>
                <c:pt idx="36">
                  <c:v>3.2377297108493686E-2</c:v>
                </c:pt>
                <c:pt idx="37">
                  <c:v>3.250690524451727E-2</c:v>
                </c:pt>
                <c:pt idx="38">
                  <c:v>3.2768822050872615E-2</c:v>
                </c:pt>
                <c:pt idx="39">
                  <c:v>3.2901149806471075E-2</c:v>
                </c:pt>
                <c:pt idx="40">
                  <c:v>3.3168592799441399E-2</c:v>
                </c:pt>
                <c:pt idx="41">
                  <c:v>3.3303727984691278E-2</c:v>
                </c:pt>
                <c:pt idx="42">
                  <c:v>3.357687672912224E-2</c:v>
                </c:pt>
                <c:pt idx="43">
                  <c:v>3.3714911150055649E-2</c:v>
                </c:pt>
                <c:pt idx="44">
                  <c:v>3.3993953438214319E-2</c:v>
                </c:pt>
                <c:pt idx="45">
                  <c:v>3.4134983136142161E-2</c:v>
                </c:pt>
                <c:pt idx="46">
                  <c:v>3.4420115483981384E-2</c:v>
                </c:pt>
                <c:pt idx="47">
                  <c:v>3.4564240992842166E-2</c:v>
                </c:pt>
                <c:pt idx="48">
                  <c:v>3.4855669173717629E-2</c:v>
                </c:pt>
                <c:pt idx="49">
                  <c:v>3.5002995796773462E-2</c:v>
                </c:pt>
                <c:pt idx="50">
                  <c:v>3.5300935416045398E-2</c:v>
                </c:pt>
                <c:pt idx="51">
                  <c:v>3.5451573524136748E-2</c:v>
                </c:pt>
                <c:pt idx="52">
                  <c:v>3.5756250638285358E-2</c:v>
                </c:pt>
                <c:pt idx="53">
                  <c:v>3.5910315991259267E-2</c:v>
                </c:pt>
                <c:pt idx="54">
                  <c:v>3.6221967775947661E-2</c:v>
                </c:pt>
                <c:pt idx="55">
                  <c:v>3.6379581869705468E-2</c:v>
                </c:pt>
                <c:pt idx="56">
                  <c:v>3.6698457341130641E-2</c:v>
                </c:pt>
                <c:pt idx="57">
                  <c:v>3.6859747782608032E-2</c:v>
                </c:pt>
                <c:pt idx="58">
                  <c:v>3.7186108577604848E-2</c:v>
                </c:pt>
                <c:pt idx="59">
                  <c:v>3.7351209490439352E-2</c:v>
                </c:pt>
                <c:pt idx="60">
                  <c:v>3.7685330710786502E-2</c:v>
                </c:pt>
                <c:pt idx="61">
                  <c:v>3.7854383174779294E-2</c:v>
                </c:pt>
                <c:pt idx="62">
                  <c:v>3.819655430238722E-2</c:v>
                </c:pt>
                <c:pt idx="63">
                  <c:v>3.8369706829951333E-2</c:v>
                </c:pt>
                <c:pt idx="64">
                  <c:v>3.8720232719939851E-2</c:v>
                </c:pt>
                <c:pt idx="65">
                  <c:v>3.8897641773534275E-2</c:v>
                </c:pt>
                <c:pt idx="66">
                  <c:v>3.9256843733134872E-2</c:v>
                </c:pt>
                <c:pt idx="67">
                  <c:v>3.9438674287878506E-2</c:v>
                </c:pt>
                <c:pt idx="68">
                  <c:v>3.9806891250335319E-2</c:v>
                </c:pt>
                <c:pt idx="69">
                  <c:v>3.9993317406357143E-2</c:v>
                </c:pt>
                <c:pt idx="70">
                  <c:v>4.0370907209767992E-2</c:v>
                </c:pt>
                <c:pt idx="71">
                  <c:v>4.0562112859987565E-2</c:v>
                </c:pt>
                <c:pt idx="72">
                  <c:v>4.0949453642513234E-2</c:v>
                </c:pt>
                <c:pt idx="73">
                  <c:v>4.1145633201391085E-2</c:v>
                </c:pt>
                <c:pt idx="74">
                  <c:v>4.1543124925484065E-2</c:v>
                </c:pt>
                <c:pt idx="75">
                  <c:v>4.1744484126165382E-2</c:v>
                </c:pt>
                <c:pt idx="76">
                  <c:v>4.2152550246419729E-2</c:v>
                </c:pt>
                <c:pt idx="77">
                  <c:v>4.2359307013295044E-2</c:v>
                </c:pt>
                <c:pt idx="78">
                  <c:v>4.2778396304117727E-2</c:v>
                </c:pt>
                <c:pt idx="79">
                  <c:v>4.2990781709982606E-2</c:v>
                </c:pt>
                <c:pt idx="80">
                  <c:v>4.342137027177273E-2</c:v>
                </c:pt>
                <c:pt idx="81">
                  <c:v>4.3639629589085516E-2</c:v>
                </c:pt>
                <c:pt idx="82">
                  <c:v>4.4082223053776737E-2</c:v>
                </c:pt>
                <c:pt idx="83">
                  <c:v>4.4306616911645058E-2</c:v>
                </c:pt>
                <c:pt idx="84">
                  <c:v>4.4761752871789184E-2</c:v>
                </c:pt>
                <c:pt idx="85">
                  <c:v>4.4992558531149918E-2</c:v>
                </c:pt>
                <c:pt idx="86">
                  <c:v>4.5460809219791898E-2</c:v>
                </c:pt>
                <c:pt idx="87">
                  <c:v>4.5698321981618051E-2</c:v>
                </c:pt>
                <c:pt idx="88">
                  <c:v>4.6180297234454493E-2</c:v>
                </c:pt>
                <c:pt idx="89">
                  <c:v>4.6424831997637028E-2</c:v>
                </c:pt>
                <c:pt idx="90">
                  <c:v>4.6921182533357531E-2</c:v>
                </c:pt>
                <c:pt idx="91">
                  <c:v>4.7173075521707908E-2</c:v>
                </c:pt>
                <c:pt idx="92">
                  <c:v>4.768449658183016E-2</c:v>
                </c:pt>
                <c:pt idx="93">
                  <c:v>4.7944107262289926E-2</c:v>
                </c:pt>
                <c:pt idx="94">
                  <c:v>4.847134265840225E-2</c:v>
                </c:pt>
                <c:pt idx="95">
                  <c:v>4.8739055876159121E-2</c:v>
                </c:pt>
                <c:pt idx="96">
                  <c:v>4.9282902499654391E-2</c:v>
                </c:pt>
                <c:pt idx="97">
                  <c:v>4.9559130859919698E-2</c:v>
                </c:pt>
                <c:pt idx="98">
                  <c:v>5.0120443718356E-2</c:v>
                </c:pt>
                <c:pt idx="99">
                  <c:v>5.0405630249173328E-2</c:v>
                </c:pt>
                <c:pt idx="100">
                  <c:v>5.0985328103857697E-2</c:v>
                </c:pt>
                <c:pt idx="101">
                  <c:v>5.1279949240478295E-2</c:v>
                </c:pt>
                <c:pt idx="102">
                  <c:v>5.187902093219865E-2</c:v>
                </c:pt>
                <c:pt idx="103">
                  <c:v>5.2183589869866154E-2</c:v>
                </c:pt>
                <c:pt idx="104">
                  <c:v>5.2803101434889754E-2</c:v>
                </c:pt>
                <c:pt idx="105">
                  <c:v>5.3118171905240708E-2</c:v>
                </c:pt>
                <c:pt idx="106">
                  <c:v>5.3759274601251406E-2</c:v>
                </c:pt>
                <c:pt idx="107">
                  <c:v>5.4085445137524779E-2</c:v>
                </c:pt>
                <c:pt idx="108">
                  <c:v>5.4749384520937916E-2</c:v>
                </c:pt>
                <c:pt idx="109">
                  <c:v>5.508730328868694E-2</c:v>
                </c:pt>
                <c:pt idx="110">
                  <c:v>5.5775429510648067E-2</c:v>
                </c:pt>
                <c:pt idx="111">
                  <c:v>5.6125799795044173E-2</c:v>
                </c:pt>
                <c:pt idx="112">
                  <c:v>5.6839579315064448E-2</c:v>
                </c:pt>
                <c:pt idx="113">
                  <c:v>5.7203165773498377E-2</c:v>
                </c:pt>
                <c:pt idx="114">
                  <c:v>5.7944194728024812E-2</c:v>
                </c:pt>
                <c:pt idx="115">
                  <c:v>5.8321830537722441E-2</c:v>
                </c:pt>
                <c:pt idx="116">
                  <c:v>5.909185004848716E-2</c:v>
                </c:pt>
                <c:pt idx="117">
                  <c:v>5.9484445105063344E-2</c:v>
                </c:pt>
                <c:pt idx="118">
                  <c:v>6.0285358869639261E-2</c:v>
                </c:pt>
                <c:pt idx="119">
                  <c:v>6.0693909225100207E-2</c:v>
                </c:pt>
                <c:pt idx="120">
                  <c:v>6.1527803804571235E-2</c:v>
                </c:pt>
                <c:pt idx="121">
                  <c:v>6.1953402572823002E-2</c:v>
                </c:pt>
                <c:pt idx="122">
                  <c:v>6.2822570880712192E-2</c:v>
                </c:pt>
                <c:pt idx="123">
                  <c:v>6.3266420889227071E-2</c:v>
                </c:pt>
                <c:pt idx="124">
                  <c:v>6.4173389498165534E-2</c:v>
                </c:pt>
                <c:pt idx="125">
                  <c:v>6.4636818026952092E-2</c:v>
                </c:pt>
                <c:pt idx="126">
                  <c:v>6.5584379051087716E-2</c:v>
                </c:pt>
                <c:pt idx="127">
                  <c:v>6.6068855079745248E-2</c:v>
                </c:pt>
                <c:pt idx="128">
                  <c:v>6.7060103569829721E-2</c:v>
                </c:pt>
                <c:pt idx="129">
                  <c:v>6.7567258054765489E-2</c:v>
                </c:pt>
                <c:pt idx="130">
                  <c:v>6.8605636072602394E-2</c:v>
                </c:pt>
                <c:pt idx="131">
                  <c:v>6.9137285905749302E-2</c:v>
                </c:pt>
                <c:pt idx="132">
                  <c:v>7.0226634738594917E-2</c:v>
                </c:pt>
                <c:pt idx="133">
                  <c:v>7.0784811207032838E-2</c:v>
                </c:pt>
                <c:pt idx="134">
                  <c:v>7.1929433565440348E-2</c:v>
                </c:pt>
                <c:pt idx="135">
                  <c:v>7.2516416348635815E-2</c:v>
                </c:pt>
                <c:pt idx="136">
                  <c:v>7.3721150890452947E-2</c:v>
                </c:pt>
                <c:pt idx="137">
                  <c:v>7.4339508918701114E-2</c:v>
                </c:pt>
                <c:pt idx="138">
                  <c:v>7.5609820101041336E-2</c:v>
                </c:pt>
                <c:pt idx="139">
                  <c:v>7.6262460977673641E-2</c:v>
                </c:pt>
                <c:pt idx="140">
                  <c:v>7.7604548116360306E-2</c:v>
                </c:pt>
                <c:pt idx="141">
                  <c:v>7.8294778313771296E-2</c:v>
                </c:pt>
                <c:pt idx="142">
                  <c:v>7.9715708910124583E-2</c:v>
                </c:pt>
                <c:pt idx="143">
                  <c:v>8.0447307636026366E-2</c:v>
                </c:pt>
                <c:pt idx="144">
                  <c:v>8.1955181635414043E-2</c:v>
                </c:pt>
                <c:pt idx="145">
                  <c:v>8.2732492204101504E-2</c:v>
                </c:pt>
                <c:pt idx="146">
                  <c:v>8.4336646059012033E-2</c:v>
                </c:pt>
                <c:pt idx="147">
                  <c:v>8.51646899005436E-2</c:v>
                </c:pt>
                <c:pt idx="148">
                  <c:v>8.6875952386304078E-2</c:v>
                </c:pt>
                <c:pt idx="149">
                  <c:v>8.7760572647976431E-2</c:v>
                </c:pt>
                <c:pt idx="150">
                  <c:v>8.9591588722640836E-2</c:v>
                </c:pt>
                <c:pt idx="151">
                  <c:v>9.0539633006621933E-2</c:v>
                </c:pt>
                <c:pt idx="152">
                  <c:v>9.2505278232594801E-2</c:v>
                </c:pt>
                <c:pt idx="153">
                  <c:v>9.3524833754355274E-2</c:v>
                </c:pt>
                <c:pt idx="154">
                  <c:v>9.5642750867451554E-2</c:v>
                </c:pt>
                <c:pt idx="155">
                  <c:v>9.6743450814966714E-2</c:v>
                </c:pt>
                <c:pt idx="156">
                  <c:v>9.9034753472503567E-2</c:v>
                </c:pt>
                <c:pt idx="157">
                  <c:v>0.10022818156912994</c:v>
                </c:pt>
                <c:pt idx="158">
                  <c:v>0.10271839063586086</c:v>
                </c:pt>
                <c:pt idx="159">
                  <c:v>0.10401862346948976</c:v>
                </c:pt>
                <c:pt idx="160">
                  <c:v>0.10673893259997946</c:v>
                </c:pt>
                <c:pt idx="161">
                  <c:v>0.10816327890190713</c:v>
                </c:pt>
                <c:pt idx="162">
                  <c:v>0.11115229585535991</c:v>
                </c:pt>
                <c:pt idx="163">
                  <c:v>0.11272232334901222</c:v>
                </c:pt>
                <c:pt idx="164">
                  <c:v>0.11602851419940219</c:v>
                </c:pt>
                <c:pt idx="165">
                  <c:v>0.11777150645113732</c:v>
                </c:pt>
                <c:pt idx="166">
                  <c:v>0.12145670505251083</c:v>
                </c:pt>
                <c:pt idx="167">
                  <c:v>0.12340777892775234</c:v>
                </c:pt>
                <c:pt idx="168">
                  <c:v>0.12755235830113199</c:v>
                </c:pt>
                <c:pt idx="169">
                  <c:v>0.12975762824880865</c:v>
                </c:pt>
                <c:pt idx="170">
                  <c:v>0.13446835287859171</c:v>
                </c:pt>
                <c:pt idx="171">
                  <c:v>0.13698981471247551</c:v>
                </c:pt>
                <c:pt idx="172">
                  <c:v>0.14241218935435818</c:v>
                </c:pt>
                <c:pt idx="173">
                  <c:v>0.14533554990597963</c:v>
                </c:pt>
                <c:pt idx="174">
                  <c:v>0.15167406550884932</c:v>
                </c:pt>
                <c:pt idx="175">
                  <c:v>0.15512187855945569</c:v>
                </c:pt>
                <c:pt idx="176">
                  <c:v>0.16267491669986578</c:v>
                </c:pt>
                <c:pt idx="177">
                  <c:v>0.16682987531013405</c:v>
                </c:pt>
                <c:pt idx="178">
                  <c:v>0.17605373161963422</c:v>
                </c:pt>
                <c:pt idx="179">
                  <c:v>0.18120291969378144</c:v>
                </c:pt>
                <c:pt idx="180">
                  <c:v>0.19283882788360041</c:v>
                </c:pt>
                <c:pt idx="181">
                  <c:v>0.19946558365890965</c:v>
                </c:pt>
                <c:pt idx="182">
                  <c:v>0.21481908078818646</c:v>
                </c:pt>
                <c:pt idx="183">
                  <c:v>0.22381771754118418</c:v>
                </c:pt>
                <c:pt idx="184">
                  <c:v>0.24546689097902008</c:v>
                </c:pt>
                <c:pt idx="185">
                  <c:v>0.25873657916504378</c:v>
                </c:pt>
                <c:pt idx="186">
                  <c:v>0.29275089764161044</c:v>
                </c:pt>
                <c:pt idx="187">
                  <c:v>0.31533084903799802</c:v>
                </c:pt>
                <c:pt idx="188">
                  <c:v>0.38124963828835168</c:v>
                </c:pt>
                <c:pt idx="189">
                  <c:v>0.43386529878980151</c:v>
                </c:pt>
                <c:pt idx="190">
                  <c:v>0.67427243099332712</c:v>
                </c:pt>
                <c:pt idx="191">
                  <c:v>1.6331474549392606</c:v>
                </c:pt>
                <c:pt idx="192">
                  <c:v>0.51599885813479807</c:v>
                </c:pt>
                <c:pt idx="193">
                  <c:v>0.34378581709716727</c:v>
                </c:pt>
                <c:pt idx="194">
                  <c:v>0.27425543524114393</c:v>
                </c:pt>
                <c:pt idx="195">
                  <c:v>0.23394620684721268</c:v>
                </c:pt>
                <c:pt idx="196">
                  <c:v>0.20675249069036417</c:v>
                </c:pt>
                <c:pt idx="197">
                  <c:v>0.18677694444391779</c:v>
                </c:pt>
                <c:pt idx="198">
                  <c:v>0.17127723874957335</c:v>
                </c:pt>
                <c:pt idx="199">
                  <c:v>0.1587811556059413</c:v>
                </c:pt>
                <c:pt idx="200">
                  <c:v>0.14841775714058025</c:v>
                </c:pt>
                <c:pt idx="201">
                  <c:v>0.13963423991740731</c:v>
                </c:pt>
                <c:pt idx="202">
                  <c:v>0.13206043486437569</c:v>
                </c:pt>
                <c:pt idx="203">
                  <c:v>0.12543779871897165</c:v>
                </c:pt>
                <c:pt idx="204">
                  <c:v>0.11957949223978215</c:v>
                </c:pt>
                <c:pt idx="205">
                  <c:v>0.11434663897727892</c:v>
                </c:pt>
                <c:pt idx="206">
                  <c:v>0.10963354202472564</c:v>
                </c:pt>
                <c:pt idx="207">
                  <c:v>0.10535811846030008</c:v>
                </c:pt>
                <c:pt idx="208">
                  <c:v>0.10145550507226853</c:v>
                </c:pt>
                <c:pt idx="209">
                  <c:v>9.7873662708241049E-2</c:v>
                </c:pt>
                <c:pt idx="210">
                  <c:v>9.4570280187717071E-2</c:v>
                </c:pt>
                <c:pt idx="211">
                  <c:v>9.1510546556890393E-2</c:v>
                </c:pt>
                <c:pt idx="212">
                  <c:v>8.8665517618836454E-2</c:v>
                </c:pt>
                <c:pt idx="213">
                  <c:v>8.6010897905003603E-2</c:v>
                </c:pt>
                <c:pt idx="214">
                  <c:v>8.3526118631940705E-2</c:v>
                </c:pt>
                <c:pt idx="215">
                  <c:v>8.1193630161110697E-2</c:v>
                </c:pt>
                <c:pt idx="216">
                  <c:v>7.8998352323986332E-2</c:v>
                </c:pt>
                <c:pt idx="217">
                  <c:v>7.6927242566472209E-2</c:v>
                </c:pt>
                <c:pt idx="218">
                  <c:v>7.4968953154677109E-2</c:v>
                </c:pt>
                <c:pt idx="219">
                  <c:v>7.3113556495288279E-2</c:v>
                </c:pt>
                <c:pt idx="220">
                  <c:v>7.1352323113450744E-2</c:v>
                </c:pt>
                <c:pt idx="221">
                  <c:v>6.9677540744915945E-2</c:v>
                </c:pt>
                <c:pt idx="222">
                  <c:v>6.8082365825302027E-2</c:v>
                </c:pt>
                <c:pt idx="223">
                  <c:v>6.6560700726774336E-2</c:v>
                </c:pt>
                <c:pt idx="224">
                  <c:v>6.5107091619715618E-2</c:v>
                </c:pt>
                <c:pt idx="225">
                  <c:v>6.3716642979617433E-2</c:v>
                </c:pt>
                <c:pt idx="226">
                  <c:v>6.2384945619895937E-2</c:v>
                </c:pt>
                <c:pt idx="227">
                  <c:v>6.1108015788521541E-2</c:v>
                </c:pt>
                <c:pt idx="228">
                  <c:v>5.9882243368829968E-2</c:v>
                </c:pt>
                <c:pt idx="229">
                  <c:v>5.8704347616121311E-2</c:v>
                </c:pt>
                <c:pt idx="230">
                  <c:v>5.7571339164955049E-2</c:v>
                </c:pt>
                <c:pt idx="231">
                  <c:v>5.6480487281622693E-2</c:v>
                </c:pt>
                <c:pt idx="232">
                  <c:v>5.5429291525115332E-2</c:v>
                </c:pt>
                <c:pt idx="233">
                  <c:v>5.4415457130366995E-2</c:v>
                </c:pt>
                <c:pt idx="234">
                  <c:v>5.3436873548175612E-2</c:v>
                </c:pt>
                <c:pt idx="235">
                  <c:v>5.2491595673101799E-2</c:v>
                </c:pt>
                <c:pt idx="236">
                  <c:v>5.1577827369398754E-2</c:v>
                </c:pt>
                <c:pt idx="237">
                  <c:v>5.0693906968836799E-2</c:v>
                </c:pt>
                <c:pt idx="238">
                  <c:v>4.9838294466673538E-2</c:v>
                </c:pt>
                <c:pt idx="239">
                  <c:v>4.9009560185082179E-2</c:v>
                </c:pt>
                <c:pt idx="240">
                  <c:v>4.8206374708626321E-2</c:v>
                </c:pt>
                <c:pt idx="241">
                  <c:v>4.74274999262283E-2</c:v>
                </c:pt>
                <c:pt idx="242">
                  <c:v>4.6671781037968429E-2</c:v>
                </c:pt>
                <c:pt idx="243">
                  <c:v>4.5938139405977019E-2</c:v>
                </c:pt>
                <c:pt idx="244">
                  <c:v>4.5225566145920659E-2</c:v>
                </c:pt>
                <c:pt idx="245">
                  <c:v>4.4533116369386505E-2</c:v>
                </c:pt>
                <c:pt idx="246">
                  <c:v>4.3859904000569827E-2</c:v>
                </c:pt>
                <c:pt idx="247">
                  <c:v>4.3205097100342371E-2</c:v>
                </c:pt>
                <c:pt idx="248">
                  <c:v>4.2567913639811827E-2</c:v>
                </c:pt>
                <c:pt idx="249">
                  <c:v>4.1947617673015358E-2</c:v>
                </c:pt>
                <c:pt idx="250">
                  <c:v>4.1343515864992852E-2</c:v>
                </c:pt>
                <c:pt idx="251">
                  <c:v>4.0754954336276406E-2</c:v>
                </c:pt>
                <c:pt idx="252">
                  <c:v>4.0181315790622563E-2</c:v>
                </c:pt>
                <c:pt idx="253">
                  <c:v>3.9622016895960677E-2</c:v>
                </c:pt>
                <c:pt idx="254">
                  <c:v>3.9076505892772673E-2</c:v>
                </c:pt>
                <c:pt idx="255">
                  <c:v>3.8544260406445652E-2</c:v>
                </c:pt>
                <c:pt idx="256">
                  <c:v>3.8024785443701248E-2</c:v>
                </c:pt>
                <c:pt idx="257">
                  <c:v>3.7517611554609864E-2</c:v>
                </c:pt>
                <c:pt idx="258">
                  <c:v>3.7022293144458374E-2</c:v>
                </c:pt>
                <c:pt idx="259">
                  <c:v>3.6538406921005517E-2</c:v>
                </c:pt>
                <c:pt idx="260">
                  <c:v>3.6065550464511098E-2</c:v>
                </c:pt>
                <c:pt idx="261">
                  <c:v>3.5603340909108105E-2</c:v>
                </c:pt>
                <c:pt idx="262">
                  <c:v>3.5151413725488467E-2</c:v>
                </c:pt>
                <c:pt idx="263">
                  <c:v>3.4709421595507273E-2</c:v>
                </c:pt>
                <c:pt idx="264">
                  <c:v>3.427703337101029E-2</c:v>
                </c:pt>
                <c:pt idx="265">
                  <c:v>3.3853933109013745E-2</c:v>
                </c:pt>
                <c:pt idx="266">
                  <c:v>3.3439819177102592E-2</c:v>
                </c:pt>
                <c:pt idx="267">
                  <c:v>3.3034403422676384E-2</c:v>
                </c:pt>
                <c:pt idx="268">
                  <c:v>3.2637410401057387E-2</c:v>
                </c:pt>
                <c:pt idx="269">
                  <c:v>3.2248576657227801E-2</c:v>
                </c:pt>
                <c:pt idx="270">
                  <c:v>3.1867650057135322E-2</c:v>
                </c:pt>
                <c:pt idx="271">
                  <c:v>3.1494389164269165E-2</c:v>
                </c:pt>
                <c:pt idx="272">
                  <c:v>3.1128562658165215E-2</c:v>
                </c:pt>
                <c:pt idx="273">
                  <c:v>3.0769948791269819E-2</c:v>
                </c:pt>
                <c:pt idx="274">
                  <c:v>3.0418334881479048E-2</c:v>
                </c:pt>
                <c:pt idx="275">
                  <c:v>3.0073516837366476E-2</c:v>
                </c:pt>
                <c:pt idx="276">
                  <c:v>2.9735298713605474E-2</c:v>
                </c:pt>
                <c:pt idx="277">
                  <c:v>2.9403492294728828E-2</c:v>
                </c:pt>
                <c:pt idx="278">
                  <c:v>2.9077916704414619E-2</c:v>
                </c:pt>
                <c:pt idx="279">
                  <c:v>2.8758398039208544E-2</c:v>
                </c:pt>
                <c:pt idx="280">
                  <c:v>2.8444769024268624E-2</c:v>
                </c:pt>
                <c:pt idx="281">
                  <c:v>2.8136868690015859E-2</c:v>
                </c:pt>
                <c:pt idx="282">
                  <c:v>2.7834542067783019E-2</c:v>
                </c:pt>
                <c:pt idx="283">
                  <c:v>2.7537639903704836E-2</c:v>
                </c:pt>
                <c:pt idx="284">
                  <c:v>2.7246018388973781E-2</c:v>
                </c:pt>
                <c:pt idx="285">
                  <c:v>2.6959538905670044E-2</c:v>
                </c:pt>
                <c:pt idx="286">
                  <c:v>2.6678067787182513E-2</c:v>
                </c:pt>
                <c:pt idx="287">
                  <c:v>2.6401476092019038E-2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2C8-4970-9813-09F73F77E288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'100yr_24hr_2.99'!$U$911:$U$1198</c:f>
              <c:numCache>
                <c:formatCode>General</c:formatCode>
                <c:ptCount val="288"/>
                <c:pt idx="0">
                  <c:v>3.1451755105756263E-2</c:v>
                </c:pt>
                <c:pt idx="1">
                  <c:v>3.1590034549710211E-2</c:v>
                </c:pt>
                <c:pt idx="2">
                  <c:v>3.1869385738803047E-2</c:v>
                </c:pt>
                <c:pt idx="3">
                  <c:v>3.2010475001822414E-2</c:v>
                </c:pt>
                <c:pt idx="4">
                  <c:v>3.2295525477275433E-2</c:v>
                </c:pt>
                <c:pt idx="5">
                  <c:v>3.2439504868868596E-2</c:v>
                </c:pt>
                <c:pt idx="6">
                  <c:v>3.2730418264513617E-2</c:v>
                </c:pt>
                <c:pt idx="7">
                  <c:v>3.2877371140711986E-2</c:v>
                </c:pt>
                <c:pt idx="8">
                  <c:v>3.3174317328633407E-2</c:v>
                </c:pt>
                <c:pt idx="9">
                  <c:v>3.3324330239105748E-2</c:v>
                </c:pt>
                <c:pt idx="10">
                  <c:v>3.3627485632369059E-2</c:v>
                </c:pt>
                <c:pt idx="11">
                  <c:v>3.3780648476291475E-2</c:v>
                </c:pt>
                <c:pt idx="12">
                  <c:v>3.4090196350019752E-2</c:v>
                </c:pt>
                <c:pt idx="13">
                  <c:v>3.4246602541063709E-2</c:v>
                </c:pt>
                <c:pt idx="14">
                  <c:v>3.4562733372757393E-2</c:v>
                </c:pt>
                <c:pt idx="15">
                  <c:v>3.4722480014767854E-2</c:v>
                </c:pt>
                <c:pt idx="16">
                  <c:v>3.5045391845375917E-2</c:v>
                </c:pt>
                <c:pt idx="17">
                  <c:v>3.5208579918126759E-2</c:v>
                </c:pt>
                <c:pt idx="18">
                  <c:v>3.5538478735563928E-2</c:v>
                </c:pt>
                <c:pt idx="19">
                  <c:v>3.5705213292455795E-2</c:v>
                </c:pt>
                <c:pt idx="20">
                  <c:v>3.6042313439116569E-2</c:v>
                </c:pt>
                <c:pt idx="21">
                  <c:v>3.6212703817360747E-2</c:v>
                </c:pt>
                <c:pt idx="22">
                  <c:v>3.6557228423447441E-2</c:v>
                </c:pt>
                <c:pt idx="23">
                  <c:v>3.6731388467183379E-2</c:v>
                </c:pt>
                <c:pt idx="24">
                  <c:v>3.7083569911734671E-2</c:v>
                </c:pt>
                <c:pt idx="25">
                  <c:v>3.7261618210362002E-2</c:v>
                </c:pt>
                <c:pt idx="26">
                  <c:v>3.7621698612204213E-2</c:v>
                </c:pt>
                <c:pt idx="27">
                  <c:v>3.780375875331643E-2</c:v>
                </c:pt>
                <c:pt idx="28">
                  <c:v>3.8171990494314301E-2</c:v>
                </c:pt>
                <c:pt idx="29">
                  <c:v>3.8358191334047831E-2</c:v>
                </c:pt>
                <c:pt idx="30">
                  <c:v>3.8734837616988926E-2</c:v>
                </c:pt>
                <c:pt idx="31">
                  <c:v>3.892531356819795E-2</c:v>
                </c:pt>
                <c:pt idx="32">
                  <c:v>3.9310649012385568E-2</c:v>
                </c:pt>
                <c:pt idx="33">
                  <c:v>3.9505540352203994E-2</c:v>
                </c:pt>
                <c:pt idx="34">
                  <c:v>3.9899851629572325E-2</c:v>
                </c:pt>
                <c:pt idx="35">
                  <c:v>4.0099304828308036E-2</c:v>
                </c:pt>
                <c:pt idx="36">
                  <c:v>4.0502891343432879E-2</c:v>
                </c:pt>
                <c:pt idx="37">
                  <c:v>4.0707059416222435E-2</c:v>
                </c:pt>
                <c:pt idx="38">
                  <c:v>4.1120234034032421E-2</c:v>
                </c:pt>
                <c:pt idx="39">
                  <c:v>4.1329276917116076E-2</c:v>
                </c:pt>
                <c:pt idx="40">
                  <c:v>4.1752366741960145E-2</c:v>
                </c:pt>
                <c:pt idx="41">
                  <c:v>4.1966451696252349E-2</c:v>
                </c:pt>
                <c:pt idx="42">
                  <c:v>4.2399798907188924E-2</c:v>
                </c:pt>
                <c:pt idx="43">
                  <c:v>4.2619100950327393E-2</c:v>
                </c:pt>
                <c:pt idx="44">
                  <c:v>4.3063063697095672E-2</c:v>
                </c:pt>
                <c:pt idx="45">
                  <c:v>4.3287766067997779E-2</c:v>
                </c:pt>
                <c:pt idx="46">
                  <c:v>4.3742719433117472E-2</c:v>
                </c:pt>
                <c:pt idx="47">
                  <c:v>4.3973014090365581E-2</c:v>
                </c:pt>
                <c:pt idx="48">
                  <c:v>4.4439351123520154E-2</c:v>
                </c:pt>
                <c:pt idx="49">
                  <c:v>4.4675439281780527E-2</c:v>
                </c:pt>
                <c:pt idx="50">
                  <c:v>4.5153572112511142E-2</c:v>
                </c:pt>
                <c:pt idx="51">
                  <c:v>4.5395664819704251E-2</c:v>
                </c:pt>
                <c:pt idx="52">
                  <c:v>4.5886025855944368E-2</c:v>
                </c:pt>
                <c:pt idx="53">
                  <c:v>4.6134344615611056E-2</c:v>
                </c:pt>
                <c:pt idx="54">
                  <c:v>4.6637387836007349E-2</c:v>
                </c:pt>
                <c:pt idx="55">
                  <c:v>4.6892165278169529E-2</c:v>
                </c:pt>
                <c:pt idx="56">
                  <c:v>4.7408367626864845E-2</c:v>
                </c:pt>
                <c:pt idx="57">
                  <c:v>4.7669848232986922E-2</c:v>
                </c:pt>
                <c:pt idx="58">
                  <c:v>4.8199711126942546E-2</c:v>
                </c:pt>
                <c:pt idx="59">
                  <c:v>4.8468152013619203E-2</c:v>
                </c:pt>
                <c:pt idx="60">
                  <c:v>4.9012202973150565E-2</c:v>
                </c:pt>
                <c:pt idx="61">
                  <c:v>4.9287874740212345E-2</c:v>
                </c:pt>
                <c:pt idx="62">
                  <c:v>4.9846669155101608E-2</c:v>
                </c:pt>
                <c:pt idx="63">
                  <c:v>5.0129856805193995E-2</c:v>
                </c:pt>
                <c:pt idx="64">
                  <c:v>5.0703979849942016E-2</c:v>
                </c:pt>
                <c:pt idx="65">
                  <c:v>5.0994983785898285E-2</c:v>
                </c:pt>
                <c:pt idx="66">
                  <c:v>5.158505249938905E-2</c:v>
                </c:pt>
                <c:pt idx="67">
                  <c:v>5.188418960828578E-2</c:v>
                </c:pt>
                <c:pt idx="68">
                  <c:v>5.249085515474583E-2</c:v>
                </c:pt>
                <c:pt idx="69">
                  <c:v>5.2798459987034363E-2</c:v>
                </c:pt>
                <c:pt idx="70">
                  <c:v>5.3422410117583752E-2</c:v>
                </c:pt>
                <c:pt idx="71">
                  <c:v>5.3738836171929094E-2</c:v>
                </c:pt>
                <c:pt idx="72">
                  <c:v>5.4380797908264E-2</c:v>
                </c:pt>
                <c:pt idx="73">
                  <c:v>5.4706419033021092E-2</c:v>
                </c:pt>
                <c:pt idx="74">
                  <c:v>5.5367161597304815E-2</c:v>
                </c:pt>
                <c:pt idx="75">
                  <c:v>5.5702373522018789E-2</c:v>
                </c:pt>
                <c:pt idx="76">
                  <c:v>5.6382711540500452E-2</c:v>
                </c:pt>
                <c:pt idx="77">
                  <c:v>5.6727933551387721E-2</c:v>
                </c:pt>
                <c:pt idx="78">
                  <c:v>5.7428730562604002E-2</c:v>
                </c:pt>
                <c:pt idx="79">
                  <c:v>5.7784407339179111E-2</c:v>
                </c:pt>
                <c:pt idx="80">
                  <c:v>5.8506579641905532E-2</c:v>
                </c:pt>
                <c:pt idx="81">
                  <c:v>5.8873183272760699E-2</c:v>
                </c:pt>
                <c:pt idx="82">
                  <c:v>5.9617704153403395E-2</c:v>
                </c:pt>
                <c:pt idx="83">
                  <c:v>5.999573635285671E-2</c:v>
                </c:pt>
                <c:pt idx="84">
                  <c:v>6.0763640737912183E-2</c:v>
                </c:pt>
                <c:pt idx="85">
                  <c:v>6.1153635287553243E-2</c:v>
                </c:pt>
                <c:pt idx="86">
                  <c:v>6.1946024872652217E-2</c:v>
                </c:pt>
                <c:pt idx="87">
                  <c:v>6.2348550315464379E-2</c:v>
                </c:pt>
                <c:pt idx="88">
                  <c:v>6.3166599230472187E-2</c:v>
                </c:pt>
                <c:pt idx="89">
                  <c:v>6.3582261849202126E-2</c:v>
                </c:pt>
                <c:pt idx="90">
                  <c:v>6.4427222927097461E-2</c:v>
                </c:pt>
                <c:pt idx="91">
                  <c:v>6.4856670043552E-2</c:v>
                </c:pt>
                <c:pt idx="92">
                  <c:v>6.5729881771400045E-2</c:v>
                </c:pt>
                <c:pt idx="93">
                  <c:v>6.6173805408109132E-2</c:v>
                </c:pt>
                <c:pt idx="94">
                  <c:v>6.7076699650099769E-2</c:v>
                </c:pt>
                <c:pt idx="95">
                  <c:v>6.7535840603191843E-2</c:v>
                </c:pt>
                <c:pt idx="96">
                  <c:v>6.8469951199841006E-2</c:v>
                </c:pt>
                <c:pt idx="97">
                  <c:v>6.8945103578942124E-2</c:v>
                </c:pt>
                <c:pt idx="98">
                  <c:v>6.991207594364468E-2</c:v>
                </c:pt>
                <c:pt idx="99">
                  <c:v>7.0404092243784078E-2</c:v>
                </c:pt>
                <c:pt idx="100">
                  <c:v>7.140569409651043E-2</c:v>
                </c:pt>
                <c:pt idx="101">
                  <c:v>7.1915490878280863E-2</c:v>
                </c:pt>
                <c:pt idx="102">
                  <c:v>7.2953624281101526E-2</c:v>
                </c:pt>
                <c:pt idx="103">
                  <c:v>7.348218854727584E-2</c:v>
                </c:pt>
                <c:pt idx="104">
                  <c:v>7.455890343316085E-2</c:v>
                </c:pt>
                <c:pt idx="105">
                  <c:v>7.5107299805990735E-2</c:v>
                </c:pt>
                <c:pt idx="106">
                  <c:v>7.6224809226756562E-2</c:v>
                </c:pt>
                <c:pt idx="107">
                  <c:v>7.6794188048074474E-2</c:v>
                </c:pt>
                <c:pt idx="108">
                  <c:v>7.7954885407335084E-2</c:v>
                </c:pt>
                <c:pt idx="109">
                  <c:v>7.8546491906127613E-2</c:v>
                </c:pt>
                <c:pt idx="110">
                  <c:v>7.975297049186203E-2</c:v>
                </c:pt>
                <c:pt idx="111">
                  <c:v>8.0368155190809532E-2</c:v>
                </c:pt>
                <c:pt idx="112">
                  <c:v>8.162323038170527E-2</c:v>
                </c:pt>
                <c:pt idx="113">
                  <c:v>8.2263460946450095E-2</c:v>
                </c:pt>
                <c:pt idx="114">
                  <c:v>8.3570195538198888E-2</c:v>
                </c:pt>
                <c:pt idx="115">
                  <c:v>8.4237070313690765E-2</c:v>
                </c:pt>
                <c:pt idx="116">
                  <c:v>8.5598803500264609E-2</c:v>
                </c:pt>
                <c:pt idx="117">
                  <c:v>8.6294067026887689E-2</c:v>
                </c:pt>
                <c:pt idx="118">
                  <c:v>8.7714447680275143E-2</c:v>
                </c:pt>
                <c:pt idx="119">
                  <c:v>8.8440008543782866E-2</c:v>
                </c:pt>
                <c:pt idx="120">
                  <c:v>8.9923033571226441E-2</c:v>
                </c:pt>
                <c:pt idx="121">
                  <c:v>9.0680985014957471E-2</c:v>
                </c:pt>
                <c:pt idx="122">
                  <c:v>9.223104374054536E-2</c:v>
                </c:pt>
                <c:pt idx="123">
                  <c:v>9.3023687562814317E-2</c:v>
                </c:pt>
                <c:pt idx="124">
                  <c:v>9.464561329043697E-2</c:v>
                </c:pt>
                <c:pt idx="125">
                  <c:v>9.5475487667675552E-2</c:v>
                </c:pt>
                <c:pt idx="126">
                  <c:v>9.7174617847969103E-2</c:v>
                </c:pt>
                <c:pt idx="127">
                  <c:v>9.8044529873103414E-2</c:v>
                </c:pt>
                <c:pt idx="128">
                  <c:v>9.9826776632866654E-2</c:v>
                </c:pt>
                <c:pt idx="129">
                  <c:v>0.10073984054847784</c:v>
                </c:pt>
                <c:pt idx="130">
                  <c:v>0.10261177377067376</c:v>
                </c:pt>
                <c:pt idx="131">
                  <c:v>0.10357145611907903</c:v>
                </c:pt>
                <c:pt idx="132">
                  <c:v>0.10554040181411928</c:v>
                </c:pt>
                <c:pt idx="133">
                  <c:v>0.10655057504084553</c:v>
                </c:pt>
                <c:pt idx="134">
                  <c:v>0.10862473246606186</c:v>
                </c:pt>
                <c:pt idx="135">
                  <c:v>0.10968973892164158</c:v>
                </c:pt>
                <c:pt idx="136">
                  <c:v>0.11187832084280291</c:v>
                </c:pt>
                <c:pt idx="137">
                  <c:v>0.11300304966461105</c:v>
                </c:pt>
                <c:pt idx="138">
                  <c:v>0.11531645138861268</c:v>
                </c:pt>
                <c:pt idx="139">
                  <c:v>0.11650643145534545</c:v>
                </c:pt>
                <c:pt idx="140">
                  <c:v>0.11895643590841942</c:v>
                </c:pt>
                <c:pt idx="141">
                  <c:v>0.12021794901163307</c:v>
                </c:pt>
                <c:pt idx="142">
                  <c:v>0.12281797735058131</c:v>
                </c:pt>
                <c:pt idx="143">
                  <c:v>0.12415819701371511</c:v>
                </c:pt>
                <c:pt idx="144">
                  <c:v>0.12692361726659307</c:v>
                </c:pt>
                <c:pt idx="145">
                  <c:v>0.12835078040198322</c:v>
                </c:pt>
                <c:pt idx="146">
                  <c:v>0.13129929077484093</c:v>
                </c:pt>
                <c:pt idx="147">
                  <c:v>0.13282291180369299</c:v>
                </c:pt>
                <c:pt idx="148">
                  <c:v>0.13597502105825665</c:v>
                </c:pt>
                <c:pt idx="149">
                  <c:v>0.13760616153463001</c:v>
                </c:pt>
                <c:pt idx="150">
                  <c:v>0.14098579698891189</c:v>
                </c:pt>
                <c:pt idx="151">
                  <c:v>0.14273740862603379</c:v>
                </c:pt>
                <c:pt idx="152">
                  <c:v>0.14637269401000541</c:v>
                </c:pt>
                <c:pt idx="153">
                  <c:v>0.14826006002693415</c:v>
                </c:pt>
                <c:pt idx="154">
                  <c:v>0.15218432244228453</c:v>
                </c:pt>
                <c:pt idx="155">
                  <c:v>0.15422563246127119</c:v>
                </c:pt>
                <c:pt idx="156">
                  <c:v>0.1584787229318545</c:v>
                </c:pt>
                <c:pt idx="157">
                  <c:v>0.16069583209398797</c:v>
                </c:pt>
                <c:pt idx="158">
                  <c:v>0.16532588235955004</c:v>
                </c:pt>
                <c:pt idx="159">
                  <c:v>0.16774532891110816</c:v>
                </c:pt>
                <c:pt idx="160">
                  <c:v>0.17281112609099214</c:v>
                </c:pt>
                <c:pt idx="161">
                  <c:v>0.17546551855187253</c:v>
                </c:pt>
                <c:pt idx="162">
                  <c:v>0.18103977264605398</c:v>
                </c:pt>
                <c:pt idx="163">
                  <c:v>0.18396971675040241</c:v>
                </c:pt>
                <c:pt idx="164">
                  <c:v>0.19014364769091596</c:v>
                </c:pt>
                <c:pt idx="165">
                  <c:v>0.19340048070650262</c:v>
                </c:pt>
                <c:pt idx="166">
                  <c:v>0.20029040593439795</c:v>
                </c:pt>
                <c:pt idx="167">
                  <c:v>0.20394017183293567</c:v>
                </c:pt>
                <c:pt idx="168">
                  <c:v>0.21169721628056237</c:v>
                </c:pt>
                <c:pt idx="169">
                  <c:v>0.2158266081528506</c:v>
                </c:pt>
                <c:pt idx="170">
                  <c:v>0.22465145371784168</c:v>
                </c:pt>
                <c:pt idx="171">
                  <c:v>0.22937698937236739</c:v>
                </c:pt>
                <c:pt idx="172">
                  <c:v>0.2395430820388027</c:v>
                </c:pt>
                <c:pt idx="173">
                  <c:v>0.24502582247624094</c:v>
                </c:pt>
                <c:pt idx="174">
                  <c:v>0.2569174443553166</c:v>
                </c:pt>
                <c:pt idx="175">
                  <c:v>0.26338770439733761</c:v>
                </c:pt>
                <c:pt idx="176">
                  <c:v>0.27756566206742672</c:v>
                </c:pt>
                <c:pt idx="177">
                  <c:v>0.28536686457506466</c:v>
                </c:pt>
                <c:pt idx="178">
                  <c:v>0.30268909463992166</c:v>
                </c:pt>
                <c:pt idx="179">
                  <c:v>0.31236117568930588</c:v>
                </c:pt>
                <c:pt idx="180">
                  <c:v>0.33422231801613567</c:v>
                </c:pt>
                <c:pt idx="181">
                  <c:v>0.3466751031419113</c:v>
                </c:pt>
                <c:pt idx="182">
                  <c:v>0.37553419907519103</c:v>
                </c:pt>
                <c:pt idx="183">
                  <c:v>0.39245334197903059</c:v>
                </c:pt>
                <c:pt idx="184">
                  <c:v>0.43317428803539348</c:v>
                </c:pt>
                <c:pt idx="185">
                  <c:v>0.45814654133628707</c:v>
                </c:pt>
                <c:pt idx="186">
                  <c:v>0.52220872228477688</c:v>
                </c:pt>
                <c:pt idx="187">
                  <c:v>0.56478023874618977</c:v>
                </c:pt>
                <c:pt idx="188">
                  <c:v>0.68929010070182217</c:v>
                </c:pt>
                <c:pt idx="189">
                  <c:v>0.78893251833928835</c:v>
                </c:pt>
                <c:pt idx="190">
                  <c:v>1.2471691685768547</c:v>
                </c:pt>
                <c:pt idx="191">
                  <c:v>3.1373677060332952</c:v>
                </c:pt>
                <c:pt idx="192">
                  <c:v>0.9449468174889788</c:v>
                </c:pt>
                <c:pt idx="193">
                  <c:v>0.61848388641875784</c:v>
                </c:pt>
                <c:pt idx="194">
                  <c:v>0.48736509661813487</c:v>
                </c:pt>
                <c:pt idx="195">
                  <c:v>0.41150147932099701</c:v>
                </c:pt>
                <c:pt idx="196">
                  <c:v>0.36037060454304637</c:v>
                </c:pt>
                <c:pt idx="197">
                  <c:v>0.32283269676165993</c:v>
                </c:pt>
                <c:pt idx="198">
                  <c:v>0.29371831498862466</c:v>
                </c:pt>
                <c:pt idx="199">
                  <c:v>0.27025601809748423</c:v>
                </c:pt>
                <c:pt idx="200">
                  <c:v>0.25080772039965993</c:v>
                </c:pt>
                <c:pt idx="201">
                  <c:v>0.23433425025265286</c:v>
                </c:pt>
                <c:pt idx="202">
                  <c:v>0.22013994216490662</c:v>
                </c:pt>
                <c:pt idx="203">
                  <c:v>0.20773893689208034</c:v>
                </c:pt>
                <c:pt idx="204">
                  <c:v>0.19678007985001145</c:v>
                </c:pt>
                <c:pt idx="205">
                  <c:v>0.18700229021919768</c:v>
                </c:pt>
                <c:pt idx="206">
                  <c:v>0.17820678574593618</c:v>
                </c:pt>
                <c:pt idx="207">
                  <c:v>0.17023911867720276</c:v>
                </c:pt>
                <c:pt idx="208">
                  <c:v>0.16297717143857415</c:v>
                </c:pt>
                <c:pt idx="209">
                  <c:v>0.15632290649969249</c:v>
                </c:pt>
                <c:pt idx="210">
                  <c:v>0.15019655635392049</c:v>
                </c:pt>
                <c:pt idx="211">
                  <c:v>0.14453244340477944</c:v>
                </c:pt>
                <c:pt idx="212">
                  <c:v>0.13927591503692405</c:v>
                </c:pt>
                <c:pt idx="213">
                  <c:v>0.13438105812431189</c:v>
                </c:pt>
                <c:pt idx="214">
                  <c:v>0.12980896877337234</c:v>
                </c:pt>
                <c:pt idx="215">
                  <c:v>0.12552642440973116</c:v>
                </c:pt>
                <c:pt idx="216">
                  <c:v>0.12150485195646255</c:v>
                </c:pt>
                <c:pt idx="217">
                  <c:v>0.1177195169913734</c:v>
                </c:pt>
                <c:pt idx="218">
                  <c:v>0.11414887994930822</c:v>
                </c:pt>
                <c:pt idx="219">
                  <c:v>0.11077408008981227</c:v>
                </c:pt>
                <c:pt idx="220">
                  <c:v>0.10757851824627096</c:v>
                </c:pt>
                <c:pt idx="221">
                  <c:v>0.10454751671210083</c:v>
                </c:pt>
                <c:pt idx="222">
                  <c:v>0.10166803991926088</c:v>
                </c:pt>
                <c:pt idx="223">
                  <c:v>9.8928463440149272E-2</c:v>
                </c:pt>
                <c:pt idx="224">
                  <c:v>9.6318381707765965E-2</c:v>
                </c:pt>
                <c:pt idx="225">
                  <c:v>9.3828446990242398E-2</c:v>
                </c:pt>
                <c:pt idx="226">
                  <c:v>9.1450233770595801E-2</c:v>
                </c:pt>
                <c:pt idx="227">
                  <c:v>8.9176123912171334E-2</c:v>
                </c:pt>
                <c:pt idx="228">
                  <c:v>8.6999208935063521E-2</c:v>
                </c:pt>
                <c:pt idx="229">
                  <c:v>8.491320645918421E-2</c:v>
                </c:pt>
                <c:pt idx="230">
                  <c:v>8.2912388441373608E-2</c:v>
                </c:pt>
                <c:pt idx="231">
                  <c:v>8.0991519280580349E-2</c:v>
                </c:pt>
                <c:pt idx="232">
                  <c:v>7.9145802220926598E-2</c:v>
                </c:pt>
                <c:pt idx="233">
                  <c:v>7.7370832763753228E-2</c:v>
                </c:pt>
                <c:pt idx="234">
                  <c:v>7.566255802650268E-2</c:v>
                </c:pt>
                <c:pt idx="235">
                  <c:v>7.4017241167506853E-2</c:v>
                </c:pt>
                <c:pt idx="236">
                  <c:v>7.2431430144108688E-2</c:v>
                </c:pt>
                <c:pt idx="237">
                  <c:v>7.0901930190810702E-2</c:v>
                </c:pt>
                <c:pt idx="238">
                  <c:v>6.9425779502779505E-2</c:v>
                </c:pt>
                <c:pt idx="239">
                  <c:v>6.8000227690504289E-2</c:v>
                </c:pt>
                <c:pt idx="240">
                  <c:v>6.6622716638415014E-2</c:v>
                </c:pt>
                <c:pt idx="241">
                  <c:v>6.529086345484636E-2</c:v>
                </c:pt>
                <c:pt idx="242">
                  <c:v>6.4002445247512085E-2</c:v>
                </c:pt>
                <c:pt idx="243">
                  <c:v>6.2755385496714666E-2</c:v>
                </c:pt>
                <c:pt idx="244">
                  <c:v>6.1547741830665359E-2</c:v>
                </c:pt>
                <c:pt idx="245">
                  <c:v>6.0377695034729228E-2</c:v>
                </c:pt>
                <c:pt idx="246">
                  <c:v>5.9243539149393953E-2</c:v>
                </c:pt>
                <c:pt idx="247">
                  <c:v>5.81436725308766E-2</c:v>
                </c:pt>
                <c:pt idx="248">
                  <c:v>5.7076589765101104E-2</c:v>
                </c:pt>
                <c:pt idx="249">
                  <c:v>5.6040874340178348E-2</c:v>
                </c:pt>
                <c:pt idx="250">
                  <c:v>5.5035191993834331E-2</c:v>
                </c:pt>
                <c:pt idx="251">
                  <c:v>5.4058284663311085E-2</c:v>
                </c:pt>
                <c:pt idx="252">
                  <c:v>5.310896497414852E-2</c:v>
                </c:pt>
                <c:pt idx="253">
                  <c:v>5.2186111211135255E-2</c:v>
                </c:pt>
                <c:pt idx="254">
                  <c:v>5.128866272278465E-2</c:v>
                </c:pt>
                <c:pt idx="255">
                  <c:v>5.0415615714939577E-2</c:v>
                </c:pt>
                <c:pt idx="256">
                  <c:v>4.9566019395504313E-2</c:v>
                </c:pt>
                <c:pt idx="257">
                  <c:v>4.873897243547276E-2</c:v>
                </c:pt>
                <c:pt idx="258">
                  <c:v>4.7933619716404863E-2</c:v>
                </c:pt>
                <c:pt idx="259">
                  <c:v>4.7149149336432217E-2</c:v>
                </c:pt>
                <c:pt idx="260">
                  <c:v>4.6384789851824593E-2</c:v>
                </c:pt>
                <c:pt idx="261">
                  <c:v>4.5639807731095772E-2</c:v>
                </c:pt>
                <c:pt idx="262">
                  <c:v>4.4913505003481902E-2</c:v>
                </c:pt>
                <c:pt idx="263">
                  <c:v>4.4205217084137161E-2</c:v>
                </c:pt>
                <c:pt idx="264">
                  <c:v>4.3514310759931618E-2</c:v>
                </c:pt>
                <c:pt idx="265">
                  <c:v>4.2840182322896325E-2</c:v>
                </c:pt>
                <c:pt idx="266">
                  <c:v>4.2182255837603932E-2</c:v>
                </c:pt>
                <c:pt idx="267">
                  <c:v>4.1539981532221049E-2</c:v>
                </c:pt>
                <c:pt idx="268">
                  <c:v>4.0912834301902734E-2</c:v>
                </c:pt>
                <c:pt idx="269">
                  <c:v>4.0300312316242426E-2</c:v>
                </c:pt>
                <c:pt idx="270">
                  <c:v>3.970193572145142E-2</c:v>
                </c:pt>
                <c:pt idx="271">
                  <c:v>3.9117245430398739E-2</c:v>
                </c:pt>
                <c:pt idx="272">
                  <c:v>3.854580199315194E-2</c:v>
                </c:pt>
                <c:pt idx="273">
                  <c:v>3.7987184541639962E-2</c:v>
                </c:pt>
                <c:pt idx="274">
                  <c:v>3.7440989803391389E-2</c:v>
                </c:pt>
                <c:pt idx="275">
                  <c:v>3.6906831177835997E-2</c:v>
                </c:pt>
                <c:pt idx="276">
                  <c:v>3.6384337872062744E-2</c:v>
                </c:pt>
                <c:pt idx="277">
                  <c:v>3.5873154090097614E-2</c:v>
                </c:pt>
                <c:pt idx="278">
                  <c:v>3.5372938272605126E-2</c:v>
                </c:pt>
                <c:pt idx="279">
                  <c:v>3.4883362383459016E-2</c:v>
                </c:pt>
                <c:pt idx="280">
                  <c:v>3.4404111239030755E-2</c:v>
                </c:pt>
                <c:pt idx="281">
                  <c:v>3.393488187801097E-2</c:v>
                </c:pt>
                <c:pt idx="282">
                  <c:v>3.3475382968550349E-2</c:v>
                </c:pt>
                <c:pt idx="283">
                  <c:v>3.3025334249671801E-2</c:v>
                </c:pt>
                <c:pt idx="284">
                  <c:v>3.2584466005616264E-2</c:v>
                </c:pt>
                <c:pt idx="285">
                  <c:v>3.2152518570212507E-2</c:v>
                </c:pt>
                <c:pt idx="286">
                  <c:v>3.1729241859000723E-2</c:v>
                </c:pt>
                <c:pt idx="287">
                  <c:v>3.1314394927969502E-2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2C8-4970-9813-09F73F77E2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3413632"/>
        <c:axId val="683413072"/>
      </c:scatterChart>
      <c:valAx>
        <c:axId val="683413632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072"/>
        <c:crosses val="autoZero"/>
        <c:crossBetween val="midCat"/>
        <c:majorUnit val="240"/>
      </c:valAx>
      <c:valAx>
        <c:axId val="683413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Intensity (inches per hour)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3413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Cumulative Precipitation Depth</a:t>
            </a:r>
          </a:p>
          <a:p>
            <a:pPr>
              <a:defRPr/>
            </a:pPr>
            <a:r>
              <a:rPr lang="en-US"/>
              <a:t>for</a:t>
            </a:r>
            <a:r>
              <a:rPr lang="en-US" baseline="0"/>
              <a:t> Grid A1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tx>
            <c:v>2-Year</c:v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D6-4562-9CA9-1F6A5E13DAA9}"/>
            </c:ext>
          </c:extLst>
        </c:ser>
        <c:ser>
          <c:idx val="0"/>
          <c:order val="1"/>
          <c:tx>
            <c:v>10-Year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D6-4562-9CA9-1F6A5E13DAA9}"/>
            </c:ext>
          </c:extLst>
        </c:ser>
        <c:ser>
          <c:idx val="1"/>
          <c:order val="2"/>
          <c:tx>
            <c:v>100-Year</c:v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82D6-4562-9CA9-1F6A5E13DA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37828880"/>
        <c:axId val="937829440"/>
      </c:scatterChart>
      <c:valAx>
        <c:axId val="937828880"/>
        <c:scaling>
          <c:orientation val="minMax"/>
          <c:max val="144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9440"/>
        <c:crosses val="autoZero"/>
        <c:crossBetween val="midCat"/>
        <c:majorUnit val="240"/>
      </c:valAx>
      <c:valAx>
        <c:axId val="937829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Depth (inches)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78288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10825268978785"/>
          <c:y val="0.17920022192347912"/>
          <c:w val="0.15243613632265435"/>
          <c:h val="0.14600303010904123"/>
        </c:manualLayout>
      </c:layout>
      <c:overlay val="0"/>
      <c:spPr>
        <a:solidFill>
          <a:schemeClr val="bg1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405949256342962E-2"/>
          <c:y val="3.3700474940632413E-2"/>
          <c:w val="0.74962897494956005"/>
          <c:h val="0.83359321888042681"/>
        </c:manualLayout>
      </c:layout>
      <c:scatterChart>
        <c:scatterStyle val="lineMarker"/>
        <c:varyColors val="0"/>
        <c:ser>
          <c:idx val="0"/>
          <c:order val="0"/>
          <c:tx>
            <c:v>2-Year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'100yr_24hr_2.99'!$P$911:$P$1198</c:f>
              <c:numCache>
                <c:formatCode>General</c:formatCode>
                <c:ptCount val="288"/>
                <c:pt idx="0">
                  <c:v>1.4784323422136758E-3</c:v>
                </c:pt>
                <c:pt idx="1">
                  <c:v>2.9619989916420675E-3</c:v>
                </c:pt>
                <c:pt idx="2">
                  <c:v>4.4559234183016994E-3</c:v>
                </c:pt>
                <c:pt idx="3">
                  <c:v>5.955071831654335E-3</c:v>
                </c:pt>
                <c:pt idx="4">
                  <c:v>7.4647597296346735E-3</c:v>
                </c:pt>
                <c:pt idx="5">
                  <c:v>8.9797636611559373E-3</c:v>
                </c:pt>
                <c:pt idx="6">
                  <c:v>1.0505493605740046E-2</c:v>
                </c:pt>
                <c:pt idx="7">
                  <c:v>1.2036634085288211E-2</c:v>
                </c:pt>
                <c:pt idx="8">
                  <c:v>1.3578692105939316E-2</c:v>
                </c:pt>
                <c:pt idx="9">
                  <c:v>1.5126257708967028E-2</c:v>
                </c:pt>
                <c:pt idx="10">
                  <c:v>1.6684937567965408E-2</c:v>
                </c:pt>
                <c:pt idx="11">
                  <c:v>1.8249224698611233E-2</c:v>
                </c:pt>
                <c:pt idx="12">
                  <c:v>1.9824828183322429E-2</c:v>
                </c:pt>
                <c:pt idx="13">
                  <c:v>2.140614137140795E-2</c:v>
                </c:pt>
                <c:pt idx="14">
                  <c:v>2.299897860102651E-2</c:v>
                </c:pt>
                <c:pt idx="15">
                  <c:v>2.4597630813811167E-2</c:v>
                </c:pt>
                <c:pt idx="16">
                  <c:v>2.6208020561455658E-2</c:v>
                </c:pt>
                <c:pt idx="17">
                  <c:v>2.7824333531071721E-2</c:v>
                </c:pt>
                <c:pt idx="18">
                  <c:v>2.9452603562209578E-2</c:v>
                </c:pt>
                <c:pt idx="19">
                  <c:v>3.1086908129740021E-2</c:v>
                </c:pt>
                <c:pt idx="20">
                  <c:v>3.2733395557952072E-2</c:v>
                </c:pt>
                <c:pt idx="21">
                  <c:v>3.4386032035238268E-2</c:v>
                </c:pt>
                <c:pt idx="22">
                  <c:v>3.6051083696454711E-2</c:v>
                </c:pt>
                <c:pt idx="23">
                  <c:v>3.7722402246734621E-2</c:v>
                </c:pt>
                <c:pt idx="24">
                  <c:v>3.9406375093120838E-2</c:v>
                </c:pt>
                <c:pt idx="25">
                  <c:v>4.1096736131744471E-2</c:v>
                </c:pt>
                <c:pt idx="26">
                  <c:v>4.2799997646524757E-2</c:v>
                </c:pt>
                <c:pt idx="27">
                  <c:v>4.4509772263074954E-2</c:v>
                </c:pt>
                <c:pt idx="28">
                  <c:v>4.6232700897697265E-2</c:v>
                </c:pt>
                <c:pt idx="29">
                  <c:v>4.7962271300915349E-2</c:v>
                </c:pt>
                <c:pt idx="30">
                  <c:v>4.9705256936038333E-2</c:v>
                </c:pt>
                <c:pt idx="31">
                  <c:v>5.1455016923110275E-2</c:v>
                </c:pt>
                <c:pt idx="32">
                  <c:v>5.3218461355046154E-2</c:v>
                </c:pt>
                <c:pt idx="33">
                  <c:v>5.4988816806917251E-2</c:v>
                </c:pt>
                <c:pt idx="34">
                  <c:v>5.6773134261278946E-2</c:v>
                </c:pt>
                <c:pt idx="35">
                  <c:v>5.8564503665779588E-2</c:v>
                </c:pt>
                <c:pt idx="36">
                  <c:v>6.0370121340235228E-2</c:v>
                </c:pt>
                <c:pt idx="37">
                  <c:v>6.2182936344986395E-2</c:v>
                </c:pt>
                <c:pt idx="38">
                  <c:v>6.4010294983172455E-2</c:v>
                </c:pt>
                <c:pt idx="39">
                  <c:v>6.584500098037771E-2</c:v>
                </c:pt>
                <c:pt idx="40">
                  <c:v>6.7694555479217211E-2</c:v>
                </c:pt>
                <c:pt idx="41">
                  <c:v>6.9551612224633796E-2</c:v>
                </c:pt>
                <c:pt idx="42">
                  <c:v>7.1423832277466071E-2</c:v>
                </c:pt>
                <c:pt idx="43">
                  <c:v>7.3303714546061771E-2</c:v>
                </c:pt>
                <c:pt idx="44">
                  <c:v>7.5199085324246351E-2</c:v>
                </c:pt>
                <c:pt idx="45">
                  <c:v>7.7102283605243072E-2</c:v>
                </c:pt>
                <c:pt idx="46">
                  <c:v>7.9021306481092735E-2</c:v>
                </c:pt>
                <c:pt idx="47">
                  <c:v>8.0948327715362423E-2</c:v>
                </c:pt>
                <c:pt idx="48">
                  <c:v>8.2891521029542892E-2</c:v>
                </c:pt>
                <c:pt idx="49">
                  <c:v>8.4842889392575227E-2</c:v>
                </c:pt>
                <c:pt idx="50">
                  <c:v>8.6810789269389899E-2</c:v>
                </c:pt>
                <c:pt idx="51">
                  <c:v>8.8787047003348718E-2</c:v>
                </c:pt>
                <c:pt idx="52">
                  <c:v>9.0780208217640324E-2</c:v>
                </c:pt>
                <c:pt idx="53">
                  <c:v>9.2781916516358587E-2</c:v>
                </c:pt>
                <c:pt idx="54">
                  <c:v>9.4800913416104526E-2</c:v>
                </c:pt>
                <c:pt idx="55">
                  <c:v>9.682865336722779E-2</c:v>
                </c:pt>
                <c:pt idx="56">
                  <c:v>9.8874080856318436E-2</c:v>
                </c:pt>
                <c:pt idx="57">
                  <c:v>0.10092845444519782</c:v>
                </c:pt>
                <c:pt idx="58">
                  <c:v>0.10300092903128477</c:v>
                </c:pt>
                <c:pt idx="59">
                  <c:v>0.10508256021169515</c:v>
                </c:pt>
                <c:pt idx="60">
                  <c:v>0.10718272112450888</c:v>
                </c:pt>
                <c:pt idx="61">
                  <c:v>0.10929225696174338</c:v>
                </c:pt>
                <c:pt idx="62">
                  <c:v>0.11142076734780071</c:v>
                </c:pt>
                <c:pt idx="63">
                  <c:v>0.11355887924026065</c:v>
                </c:pt>
                <c:pt idx="64">
                  <c:v>0.11571642744049004</c:v>
                </c:pt>
                <c:pt idx="65">
                  <c:v>0.11788381242651158</c:v>
                </c:pt>
                <c:pt idx="66">
                  <c:v>0.12007111334399112</c:v>
                </c:pt>
                <c:pt idx="67">
                  <c:v>0.12226849550134822</c:v>
                </c:pt>
                <c:pt idx="68">
                  <c:v>0.12448629206711059</c:v>
                </c:pt>
                <c:pt idx="69">
                  <c:v>0.12671442401342303</c:v>
                </c:pt>
                <c:pt idx="70">
                  <c:v>0.12896348875912444</c:v>
                </c:pt>
                <c:pt idx="71">
                  <c:v>0.13122315326225609</c:v>
                </c:pt>
                <c:pt idx="72">
                  <c:v>0.13350429000945474</c:v>
                </c:pt>
                <c:pt idx="73">
                  <c:v>0.13579630171801971</c:v>
                </c:pt>
                <c:pt idx="74">
                  <c:v>0.13811034739489014</c:v>
                </c:pt>
                <c:pt idx="75">
                  <c:v>0.14043555470005042</c:v>
                </c:pt>
                <c:pt idx="76">
                  <c:v>0.14278338129757184</c:v>
                </c:pt>
                <c:pt idx="77">
                  <c:v>0.14514266833862255</c:v>
                </c:pt>
                <c:pt idx="78">
                  <c:v>0.14752518501963618</c:v>
                </c:pt>
                <c:pt idx="79">
                  <c:v>0.14991947384726756</c:v>
                </c:pt>
                <c:pt idx="80">
                  <c:v>0.15233762922338134</c:v>
                </c:pt>
                <c:pt idx="81">
                  <c:v>0.15476788213614712</c:v>
                </c:pt>
                <c:pt idx="82">
                  <c:v>0.15722266672920204</c:v>
                </c:pt>
                <c:pt idx="83">
                  <c:v>0.15968988880057688</c:v>
                </c:pt>
                <c:pt idx="84">
                  <c:v>0.16218233770743917</c:v>
                </c:pt>
                <c:pt idx="85">
                  <c:v>0.16468757952292656</c:v>
                </c:pt>
                <c:pt idx="86">
                  <c:v>0.16721877530463369</c:v>
                </c:pt>
                <c:pt idx="87">
                  <c:v>0.16976313593082826</c:v>
                </c:pt>
                <c:pt idx="88">
                  <c:v>0.17233421174978059</c:v>
                </c:pt>
                <c:pt idx="89">
                  <c:v>0.17491884196001117</c:v>
                </c:pt>
                <c:pt idx="90">
                  <c:v>0.17753098499190445</c:v>
                </c:pt>
                <c:pt idx="91">
                  <c:v>0.18015709077626463</c:v>
                </c:pt>
                <c:pt idx="92">
                  <c:v>0.18281154592694304</c:v>
                </c:pt>
                <c:pt idx="93">
                  <c:v>0.18548039231816693</c:v>
                </c:pt>
                <c:pt idx="94">
                  <c:v>0.18817846627957935</c:v>
                </c:pt>
                <c:pt idx="95">
                  <c:v>0.1908913815304113</c:v>
                </c:pt>
                <c:pt idx="96">
                  <c:v>0.19363444721449463</c:v>
                </c:pt>
                <c:pt idx="97">
                  <c:v>0.19639282736708208</c:v>
                </c:pt>
                <c:pt idx="98">
                  <c:v>0.1991823287617801</c:v>
                </c:pt>
                <c:pt idx="99">
                  <c:v>0.20198764265528035</c:v>
                </c:pt>
                <c:pt idx="100">
                  <c:v>0.2048251001531618</c:v>
                </c:pt>
                <c:pt idx="101">
                  <c:v>0.20767889492233704</c:v>
                </c:pt>
                <c:pt idx="102">
                  <c:v>0.21056591117958756</c:v>
                </c:pt>
                <c:pt idx="103">
                  <c:v>0.213469818304869</c:v>
                </c:pt>
                <c:pt idx="104">
                  <c:v>0.21640808469699646</c:v>
                </c:pt>
                <c:pt idx="105">
                  <c:v>0.2193638266755189</c:v>
                </c:pt>
                <c:pt idx="106">
                  <c:v>0.22235513042616017</c:v>
                </c:pt>
                <c:pt idx="107">
                  <c:v>0.22536452814391472</c:v>
                </c:pt>
                <c:pt idx="108">
                  <c:v>0.22841076021501794</c:v>
                </c:pt>
                <c:pt idx="109">
                  <c:v>0.23147574111278768</c:v>
                </c:pt>
                <c:pt idx="110">
                  <c:v>0.23457890495846589</c:v>
                </c:pt>
                <c:pt idx="111">
                  <c:v>0.23770151209910695</c:v>
                </c:pt>
                <c:pt idx="112">
                  <c:v>0.24086373340216949</c:v>
                </c:pt>
                <c:pt idx="113">
                  <c:v>0.24404613556448651</c:v>
                </c:pt>
                <c:pt idx="114">
                  <c:v>0.24726967309457593</c:v>
                </c:pt>
                <c:pt idx="115">
                  <c:v>0.25051417604018755</c:v>
                </c:pt>
                <c:pt idx="116">
                  <c:v>0.25380143379631259</c:v>
                </c:pt>
                <c:pt idx="117">
                  <c:v>0.25711049288131416</c:v>
                </c:pt>
                <c:pt idx="118">
                  <c:v>0.26046403371033944</c:v>
                </c:pt>
                <c:pt idx="119">
                  <c:v>0.26384026804414407</c:v>
                </c:pt>
                <c:pt idx="120">
                  <c:v>0.26726282896154552</c:v>
                </c:pt>
                <c:pt idx="121">
                  <c:v>0.27070903735241791</c:v>
                </c:pt>
                <c:pt idx="122">
                  <c:v>0.27420354683390813</c:v>
                </c:pt>
                <c:pt idx="123">
                  <c:v>0.27772272580584656</c:v>
                </c:pt>
                <c:pt idx="124">
                  <c:v>0.28129232337012677</c:v>
                </c:pt>
                <c:pt idx="125">
                  <c:v>0.28488768759107541</c:v>
                </c:pt>
                <c:pt idx="126">
                  <c:v>0.28853574605747356</c:v>
                </c:pt>
                <c:pt idx="127">
                  <c:v>0.29221075158692578</c:v>
                </c:pt>
                <c:pt idx="128">
                  <c:v>0.29594090247017057</c:v>
                </c:pt>
                <c:pt idx="129">
                  <c:v>0.29969927331860602</c:v>
                </c:pt>
                <c:pt idx="130">
                  <c:v>0.30351543592061803</c:v>
                </c:pt>
                <c:pt idx="131">
                  <c:v>0.30736119451834343</c:v>
                </c:pt>
                <c:pt idx="132">
                  <c:v>0.31126760939917941</c:v>
                </c:pt>
                <c:pt idx="133">
                  <c:v>0.31520511170412979</c:v>
                </c:pt>
                <c:pt idx="134">
                  <c:v>0.31920637936837237</c:v>
                </c:pt>
                <c:pt idx="135">
                  <c:v>0.32324035550923691</c:v>
                </c:pt>
                <c:pt idx="136">
                  <c:v>0.32734148133993524</c:v>
                </c:pt>
                <c:pt idx="137">
                  <c:v>0.33147708290341682</c:v>
                </c:pt>
                <c:pt idx="138">
                  <c:v>0.3356835296264582</c:v>
                </c:pt>
                <c:pt idx="139">
                  <c:v>0.3399263849703027</c:v>
                </c:pt>
                <c:pt idx="140">
                  <c:v>0.34424413425592049</c:v>
                </c:pt>
                <c:pt idx="141">
                  <c:v>0.34860041358268923</c:v>
                </c:pt>
                <c:pt idx="142">
                  <c:v>0.35303603881286616</c:v>
                </c:pt>
                <c:pt idx="143">
                  <c:v>0.35751253120143978</c:v>
                </c:pt>
                <c:pt idx="144">
                  <c:v>0.36207328398739902</c:v>
                </c:pt>
                <c:pt idx="145">
                  <c:v>0.36667748918926979</c:v>
                </c:pt>
                <c:pt idx="146">
                  <c:v>0.37137140296199134</c:v>
                </c:pt>
                <c:pt idx="147">
                  <c:v>0.37611164158385058</c:v>
                </c:pt>
                <c:pt idx="148">
                  <c:v>0.38094765657433283</c:v>
                </c:pt>
                <c:pt idx="149">
                  <c:v>0.38583320336845794</c:v>
                </c:pt>
                <c:pt idx="150">
                  <c:v>0.39082131864791525</c:v>
                </c:pt>
                <c:pt idx="151">
                  <c:v>0.3958625651365264</c:v>
                </c:pt>
                <c:pt idx="152">
                  <c:v>0.40101402525496099</c:v>
                </c:pt>
                <c:pt idx="153">
                  <c:v>0.40622268000149586</c:v>
                </c:pt>
                <c:pt idx="154">
                  <c:v>0.41155020637990358</c:v>
                </c:pt>
                <c:pt idx="155">
                  <c:v>0.41693954415832435</c:v>
                </c:pt>
                <c:pt idx="156">
                  <c:v>0.42245762511450113</c:v>
                </c:pt>
                <c:pt idx="157">
                  <c:v>0.42804280043366383</c:v>
                </c:pt>
                <c:pt idx="158">
                  <c:v>0.43376805911765381</c:v>
                </c:pt>
                <c:pt idx="159">
                  <c:v>0.43956650568955358</c:v>
                </c:pt>
                <c:pt idx="160">
                  <c:v>0.44551817317670217</c:v>
                </c:pt>
                <c:pt idx="161">
                  <c:v>0.45155012003971662</c:v>
                </c:pt>
                <c:pt idx="162">
                  <c:v>0.45775065286574179</c:v>
                </c:pt>
                <c:pt idx="163">
                  <c:v>0.464039801755465</c:v>
                </c:pt>
                <c:pt idx="164">
                  <c:v>0.47051570179981206</c:v>
                </c:pt>
                <c:pt idx="165">
                  <c:v>0.47709013202598649</c:v>
                </c:pt>
                <c:pt idx="166">
                  <c:v>0.4838730562632606</c:v>
                </c:pt>
                <c:pt idx="167">
                  <c:v>0.49076645815087294</c:v>
                </c:pt>
                <c:pt idx="168">
                  <c:v>0.49789475437949027</c:v>
                </c:pt>
                <c:pt idx="169">
                  <c:v>0.50514815008559244</c:v>
                </c:pt>
                <c:pt idx="170">
                  <c:v>0.51266903738226621</c:v>
                </c:pt>
                <c:pt idx="171">
                  <c:v>0.52033324742950327</c:v>
                </c:pt>
                <c:pt idx="172">
                  <c:v>0.52830600661209093</c:v>
                </c:pt>
                <c:pt idx="173">
                  <c:v>0.53644529970763732</c:v>
                </c:pt>
                <c:pt idx="174">
                  <c:v>0.54494611197564491</c:v>
                </c:pt>
                <c:pt idx="175">
                  <c:v>0.55364381563149956</c:v>
                </c:pt>
                <c:pt idx="176">
                  <c:v>0.56277342640811279</c:v>
                </c:pt>
                <c:pt idx="177">
                  <c:v>0.57214096220543609</c:v>
                </c:pt>
                <c:pt idx="178">
                  <c:v>0.58203748999913862</c:v>
                </c:pt>
                <c:pt idx="179">
                  <c:v>0.59222979338027271</c:v>
                </c:pt>
                <c:pt idx="180">
                  <c:v>0.60309165325077707</c:v>
                </c:pt>
                <c:pt idx="181">
                  <c:v>0.61433553002367103</c:v>
                </c:pt>
                <c:pt idx="182">
                  <c:v>0.62646633560062082</c:v>
                </c:pt>
                <c:pt idx="183">
                  <c:v>0.63911809836747568</c:v>
                </c:pt>
                <c:pt idx="184">
                  <c:v>0.65302637337847758</c:v>
                </c:pt>
                <c:pt idx="185">
                  <c:v>0.66770689294726016</c:v>
                </c:pt>
                <c:pt idx="186">
                  <c:v>0.68437344551288304</c:v>
                </c:pt>
                <c:pt idx="187">
                  <c:v>0.7023631362404017</c:v>
                </c:pt>
                <c:pt idx="188">
                  <c:v>0.72423431169146413</c:v>
                </c:pt>
                <c:pt idx="189">
                  <c:v>0.74922110563024991</c:v>
                </c:pt>
                <c:pt idx="190">
                  <c:v>0.788595536806175</c:v>
                </c:pt>
                <c:pt idx="191">
                  <c:v>0.88775503546325596</c:v>
                </c:pt>
                <c:pt idx="192">
                  <c:v>0.9176315699363794</c:v>
                </c:pt>
                <c:pt idx="193">
                  <c:v>0.93729352339131233</c:v>
                </c:pt>
                <c:pt idx="194">
                  <c:v>0.952879039845697</c:v>
                </c:pt>
                <c:pt idx="195">
                  <c:v>0.96611811506300249</c:v>
                </c:pt>
                <c:pt idx="196">
                  <c:v>0.97778262405118932</c:v>
                </c:pt>
                <c:pt idx="197">
                  <c:v>0.98829546997128515</c:v>
                </c:pt>
                <c:pt idx="198">
                  <c:v>0.99791792721810491</c:v>
                </c:pt>
                <c:pt idx="199">
                  <c:v>1.0068247816944678</c:v>
                </c:pt>
                <c:pt idx="200">
                  <c:v>1.0151397958150481</c:v>
                </c:pt>
                <c:pt idx="201">
                  <c:v>1.0229544248461515</c:v>
                </c:pt>
                <c:pt idx="202">
                  <c:v>1.0303385374924638</c:v>
                </c:pt>
                <c:pt idx="203">
                  <c:v>1.0373469551894492</c:v>
                </c:pt>
                <c:pt idx="204">
                  <c:v>1.0440236450670408</c:v>
                </c:pt>
                <c:pt idx="205">
                  <c:v>1.0504045199548573</c:v>
                </c:pt>
                <c:pt idx="206">
                  <c:v>1.0565193723765423</c:v>
                </c:pt>
                <c:pt idx="207">
                  <c:v>1.0623932490008037</c:v>
                </c:pt>
                <c:pt idx="208">
                  <c:v>1.0680474515604577</c:v>
                </c:pt>
                <c:pt idx="209">
                  <c:v>1.0735002813173988</c:v>
                </c:pt>
                <c:pt idx="210">
                  <c:v>1.0787676031090179</c:v>
                </c:pt>
                <c:pt idx="211">
                  <c:v>1.0838632797236762</c:v>
                </c:pt>
                <c:pt idx="212">
                  <c:v>1.0887995112984981</c:v>
                </c:pt>
                <c:pt idx="213">
                  <c:v>1.0935871039677829</c:v>
                </c:pt>
                <c:pt idx="214">
                  <c:v>1.098235685006927</c:v>
                </c:pt>
                <c:pt idx="215">
                  <c:v>1.1027538769577374</c:v>
                </c:pt>
                <c:pt idx="216">
                  <c:v>1.1071494399160466</c:v>
                </c:pt>
                <c:pt idx="217">
                  <c:v>1.111429388827714</c:v>
                </c:pt>
                <c:pt idx="218">
                  <c:v>1.1156000909637958</c:v>
                </c:pt>
                <c:pt idx="219">
                  <c:v>1.1196673475263872</c:v>
                </c:pt>
                <c:pt idx="220">
                  <c:v>1.1236364624375716</c:v>
                </c:pt>
                <c:pt idx="221">
                  <c:v>1.1275123006929983</c:v>
                </c:pt>
                <c:pt idx="222">
                  <c:v>1.1312993381553214</c:v>
                </c:pt>
                <c:pt idx="223">
                  <c:v>1.1350017042767708</c:v>
                </c:pt>
                <c:pt idx="224">
                  <c:v>1.1386232189430348</c:v>
                </c:pt>
                <c:pt idx="225">
                  <c:v>1.1421674243999318</c:v>
                </c:pt>
                <c:pt idx="226">
                  <c:v>1.1456376130436845</c:v>
                </c:pt>
                <c:pt idx="227">
                  <c:v>1.149036851713038</c:v>
                </c:pt>
                <c:pt idx="228">
                  <c:v>1.1523680030081365</c:v>
                </c:pt>
                <c:pt idx="229">
                  <c:v>1.1556337440703364</c:v>
                </c:pt>
                <c:pt idx="230">
                  <c:v>1.1588365831840575</c:v>
                </c:pt>
                <c:pt idx="231">
                  <c:v>1.1619788745025366</c:v>
                </c:pt>
                <c:pt idx="232">
                  <c:v>1.1650628311510358</c:v>
                </c:pt>
                <c:pt idx="233">
                  <c:v>1.1680905369214964</c:v>
                </c:pt>
                <c:pt idx="234">
                  <c:v>1.1710639567399852</c:v>
                </c:pt>
                <c:pt idx="235">
                  <c:v>1.1739849460612897</c:v>
                </c:pt>
                <c:pt idx="236">
                  <c:v>1.1768552593225432</c:v>
                </c:pt>
                <c:pt idx="237">
                  <c:v>1.1796765575689876</c:v>
                </c:pt>
                <c:pt idx="238">
                  <c:v>1.1824504153492383</c:v>
                </c:pt>
                <c:pt idx="239">
                  <c:v>1.1851783269641256</c:v>
                </c:pt>
                <c:pt idx="240">
                  <c:v>1.187861712141975</c:v>
                </c:pt>
                <c:pt idx="241">
                  <c:v>1.1905019212036563</c:v>
                </c:pt>
                <c:pt idx="242">
                  <c:v>1.1931002397726129</c:v>
                </c:pt>
                <c:pt idx="243">
                  <c:v>1.1956578930781427</c:v>
                </c:pt>
                <c:pt idx="244">
                  <c:v>1.1981760498942471</c:v>
                </c:pt>
                <c:pt idx="245">
                  <c:v>1.2006558261512528</c:v>
                </c:pt>
                <c:pt idx="246">
                  <c:v>1.2030982882529986</c:v>
                </c:pt>
                <c:pt idx="247">
                  <c:v>1.2055044561285311</c:v>
                </c:pt>
                <c:pt idx="248">
                  <c:v>1.2078753060439775</c:v>
                </c:pt>
                <c:pt idx="249">
                  <c:v>1.2102117731973399</c:v>
                </c:pt>
                <c:pt idx="250">
                  <c:v>1.212514754116464</c:v>
                </c:pt>
                <c:pt idx="251">
                  <c:v>1.2147851088782284</c:v>
                </c:pt>
                <c:pt idx="252">
                  <c:v>1.2170236631650659</c:v>
                </c:pt>
                <c:pt idx="253">
                  <c:v>1.2192312101732377</c:v>
                </c:pt>
                <c:pt idx="254">
                  <c:v>1.2214085123857974</c:v>
                </c:pt>
                <c:pt idx="255">
                  <c:v>1.2235563032218546</c:v>
                </c:pt>
                <c:pt idx="256">
                  <c:v>1.2256752885725855</c:v>
                </c:pt>
                <c:pt idx="257">
                  <c:v>1.2277661482334163</c:v>
                </c:pt>
                <c:pt idx="258">
                  <c:v>1.2298295372408787</c:v>
                </c:pt>
                <c:pt idx="259">
                  <c:v>1.2318660871218325</c:v>
                </c:pt>
                <c:pt idx="260">
                  <c:v>1.2338764070620152</c:v>
                </c:pt>
                <c:pt idx="261">
                  <c:v>1.2358610850002369</c:v>
                </c:pt>
                <c:pt idx="262">
                  <c:v>1.2378206886539693</c:v>
                </c:pt>
                <c:pt idx="263">
                  <c:v>1.239755766481536</c:v>
                </c:pt>
                <c:pt idx="264">
                  <c:v>1.2416668485856677</c:v>
                </c:pt>
                <c:pt idx="265">
                  <c:v>1.2435544475627636</c:v>
                </c:pt>
                <c:pt idx="266">
                  <c:v>1.2454190593018148</c:v>
                </c:pt>
                <c:pt idx="267">
                  <c:v>1.2472611637366176</c:v>
                </c:pt>
                <c:pt idx="268">
                  <c:v>1.2490812255545976</c:v>
                </c:pt>
                <c:pt idx="269">
                  <c:v>1.2508796948652743</c:v>
                </c:pt>
                <c:pt idx="270">
                  <c:v>1.2526570078311807</c:v>
                </c:pt>
                <c:pt idx="271">
                  <c:v>1.254413587263782</c:v>
                </c:pt>
                <c:pt idx="272">
                  <c:v>1.2561498431867633</c:v>
                </c:pt>
                <c:pt idx="273">
                  <c:v>1.2578661733688612</c:v>
                </c:pt>
                <c:pt idx="274">
                  <c:v>1.2595629638282397</c:v>
                </c:pt>
                <c:pt idx="275">
                  <c:v>1.2612405893102585</c:v>
                </c:pt>
                <c:pt idx="276">
                  <c:v>1.2628994137403509</c:v>
                </c:pt>
                <c:pt idx="277">
                  <c:v>1.2645397906535734</c:v>
                </c:pt>
                <c:pt idx="278">
                  <c:v>1.2661620636023017</c:v>
                </c:pt>
                <c:pt idx="279">
                  <c:v>1.2677665665434359</c:v>
                </c:pt>
                <c:pt idx="280">
                  <c:v>1.2693536242063395</c:v>
                </c:pt>
                <c:pt idx="281">
                  <c:v>1.2709235524427158</c:v>
                </c:pt>
                <c:pt idx="282">
                  <c:v>1.2724766585594705</c:v>
                </c:pt>
                <c:pt idx="283">
                  <c:v>1.2740132416355929</c:v>
                </c:pt>
                <c:pt idx="284">
                  <c:v>1.2755335928239724</c:v>
                </c:pt>
                <c:pt idx="285">
                  <c:v>1.2770379956390381</c:v>
                </c:pt>
                <c:pt idx="286">
                  <c:v>1.2785267262310165</c:v>
                </c:pt>
                <c:pt idx="287">
                  <c:v>1.2800000536475882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BC-42DD-A8B0-07AEEAF34683}"/>
            </c:ext>
          </c:extLst>
        </c:ser>
        <c:ser>
          <c:idx val="1"/>
          <c:order val="1"/>
          <c:tx>
            <c:v>10-Year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'100yr_24hr_2.99'!$S$911:$S$1198</c:f>
              <c:numCache>
                <c:formatCode>General</c:formatCode>
                <c:ptCount val="288"/>
                <c:pt idx="0">
                  <c:v>2.2077615780833337E-3</c:v>
                </c:pt>
                <c:pt idx="1">
                  <c:v>4.4232061308229209E-3</c:v>
                </c:pt>
                <c:pt idx="2">
                  <c:v>6.6541513860354229E-3</c:v>
                </c:pt>
                <c:pt idx="3">
                  <c:v>8.8929151507979309E-3</c:v>
                </c:pt>
                <c:pt idx="4">
                  <c:v>1.1147454240824972E-2</c:v>
                </c:pt>
                <c:pt idx="5">
                  <c:v>1.3409950956783767E-2</c:v>
                </c:pt>
                <c:pt idx="6">
                  <c:v>1.5688504913660362E-2</c:v>
                </c:pt>
                <c:pt idx="7">
                  <c:v>1.797515932558591E-2</c:v>
                </c:pt>
                <c:pt idx="8">
                  <c:v>2.0278160455622585E-2</c:v>
                </c:pt>
                <c:pt idx="9">
                  <c:v>2.2589408720072202E-2</c:v>
                </c:pt>
                <c:pt idx="10">
                  <c:v>2.4917301022984395E-2</c:v>
                </c:pt>
                <c:pt idx="11">
                  <c:v>2.7253591134101862E-2</c:v>
                </c:pt>
                <c:pt idx="12">
                  <c:v>2.9606830742511692E-2</c:v>
                </c:pt>
                <c:pt idx="13">
                  <c:v>3.1968622978584493E-2</c:v>
                </c:pt>
                <c:pt idx="14">
                  <c:v>3.4347678619117028E-2</c:v>
                </c:pt>
                <c:pt idx="15">
                  <c:v>3.6735446011158635E-2</c:v>
                </c:pt>
                <c:pt idx="16">
                  <c:v>3.9140799488461608E-2</c:v>
                </c:pt>
                <c:pt idx="17">
                  <c:v>4.1555028312185938E-2</c:v>
                </c:pt>
                <c:pt idx="18">
                  <c:v>4.3987175017292879E-2</c:v>
                </c:pt>
                <c:pt idx="19">
                  <c:v>4.6428365309923114E-2</c:v>
                </c:pt>
                <c:pt idx="20">
                  <c:v>4.8887814754488668E-2</c:v>
                </c:pt>
                <c:pt idx="21">
                  <c:v>5.1356480857980058E-2</c:v>
                </c:pt>
                <c:pt idx="22">
                  <c:v>5.3843757236031076E-2</c:v>
                </c:pt>
                <c:pt idx="23">
                  <c:v>5.6340428368370388E-2</c:v>
                </c:pt>
                <c:pt idx="24">
                  <c:v>5.8856071147331601E-2</c:v>
                </c:pt>
                <c:pt idx="25">
                  <c:v>6.1381292003755528E-2</c:v>
                </c:pt>
                <c:pt idx="26">
                  <c:v>6.3925856546678261E-2</c:v>
                </c:pt>
                <c:pt idx="27">
                  <c:v>6.6480187932731249E-2</c:v>
                </c:pt>
                <c:pt idx="28">
                  <c:v>6.9054246153753551E-2</c:v>
                </c:pt>
                <c:pt idx="29">
                  <c:v>7.1638265652323119E-2</c:v>
                </c:pt>
                <c:pt idx="30">
                  <c:v>7.4242406707595521E-2</c:v>
                </c:pt>
                <c:pt idx="31">
                  <c:v>7.6856709382183697E-2</c:v>
                </c:pt>
                <c:pt idx="32">
                  <c:v>7.9491540398660909E-2</c:v>
                </c:pt>
                <c:pt idx="33">
                  <c:v>8.21367395353505E-2</c:v>
                </c:pt>
                <c:pt idx="34">
                  <c:v>8.4802886380019205E-2</c:v>
                </c:pt>
                <c:pt idx="35">
                  <c:v>8.747961427080897E-2</c:v>
                </c:pt>
                <c:pt idx="36">
                  <c:v>9.0177722363183443E-2</c:v>
                </c:pt>
                <c:pt idx="37">
                  <c:v>9.2886631133559883E-2</c:v>
                </c:pt>
                <c:pt idx="38">
                  <c:v>9.5617366304465934E-2</c:v>
                </c:pt>
                <c:pt idx="39">
                  <c:v>9.8359128788338523E-2</c:v>
                </c:pt>
                <c:pt idx="40">
                  <c:v>0.10112317818829197</c:v>
                </c:pt>
                <c:pt idx="41">
                  <c:v>0.10389848885368291</c:v>
                </c:pt>
                <c:pt idx="42">
                  <c:v>0.1066965619144431</c:v>
                </c:pt>
                <c:pt idx="43">
                  <c:v>0.1095061378436144</c:v>
                </c:pt>
                <c:pt idx="44">
                  <c:v>0.11233896729679893</c:v>
                </c:pt>
                <c:pt idx="45">
                  <c:v>0.11518354922481078</c:v>
                </c:pt>
                <c:pt idx="46">
                  <c:v>0.11805189218180923</c:v>
                </c:pt>
                <c:pt idx="47">
                  <c:v>0.12093224559787941</c:v>
                </c:pt>
                <c:pt idx="48">
                  <c:v>0.12383688469568921</c:v>
                </c:pt>
                <c:pt idx="49">
                  <c:v>0.126753801012087</c:v>
                </c:pt>
                <c:pt idx="50">
                  <c:v>0.12969554563009078</c:v>
                </c:pt>
                <c:pt idx="51">
                  <c:v>0.13264984342376884</c:v>
                </c:pt>
                <c:pt idx="52">
                  <c:v>0.13562953097695929</c:v>
                </c:pt>
                <c:pt idx="53">
                  <c:v>0.13862205730956423</c:v>
                </c:pt>
                <c:pt idx="54">
                  <c:v>0.14164055462422653</c:v>
                </c:pt>
                <c:pt idx="55">
                  <c:v>0.14467218644670199</c:v>
                </c:pt>
                <c:pt idx="56">
                  <c:v>0.14773039122512954</c:v>
                </c:pt>
                <c:pt idx="57">
                  <c:v>0.15080203687368021</c:v>
                </c:pt>
                <c:pt idx="58">
                  <c:v>0.15390087925514728</c:v>
                </c:pt>
                <c:pt idx="59">
                  <c:v>0.15701348004601723</c:v>
                </c:pt>
                <c:pt idx="60">
                  <c:v>0.1601539242719161</c:v>
                </c:pt>
                <c:pt idx="61">
                  <c:v>0.16330845620314771</c:v>
                </c:pt>
                <c:pt idx="62">
                  <c:v>0.16649150239501331</c:v>
                </c:pt>
                <c:pt idx="63">
                  <c:v>0.16968897796417592</c:v>
                </c:pt>
                <c:pt idx="64">
                  <c:v>0.17291566402417091</c:v>
                </c:pt>
                <c:pt idx="65">
                  <c:v>0.17615713417196543</c:v>
                </c:pt>
                <c:pt idx="66">
                  <c:v>0.17942853781639334</c:v>
                </c:pt>
                <c:pt idx="67">
                  <c:v>0.18271509400704988</c:v>
                </c:pt>
                <c:pt idx="68">
                  <c:v>0.18603233494457783</c:v>
                </c:pt>
                <c:pt idx="69">
                  <c:v>0.18936511139510759</c:v>
                </c:pt>
                <c:pt idx="70">
                  <c:v>0.19272935366258825</c:v>
                </c:pt>
                <c:pt idx="71">
                  <c:v>0.19610952973425388</c:v>
                </c:pt>
                <c:pt idx="72">
                  <c:v>0.19952198420446332</c:v>
                </c:pt>
                <c:pt idx="73">
                  <c:v>0.20295078697124591</c:v>
                </c:pt>
                <c:pt idx="74">
                  <c:v>0.20641271404836958</c:v>
                </c:pt>
                <c:pt idx="75">
                  <c:v>0.20989142105888337</c:v>
                </c:pt>
                <c:pt idx="76">
                  <c:v>0.21340413357941834</c:v>
                </c:pt>
                <c:pt idx="77">
                  <c:v>0.21693407583052626</c:v>
                </c:pt>
                <c:pt idx="78">
                  <c:v>0.22049894218920274</c:v>
                </c:pt>
                <c:pt idx="79">
                  <c:v>0.22408150733170129</c:v>
                </c:pt>
                <c:pt idx="80">
                  <c:v>0.22769995485434902</c:v>
                </c:pt>
                <c:pt idx="81">
                  <c:v>0.23133659065343948</c:v>
                </c:pt>
                <c:pt idx="82">
                  <c:v>0.23501010924125421</c:v>
                </c:pt>
                <c:pt idx="83">
                  <c:v>0.23870232731722463</c:v>
                </c:pt>
                <c:pt idx="84">
                  <c:v>0.24243247338987373</c:v>
                </c:pt>
                <c:pt idx="85">
                  <c:v>0.24618185326746955</c:v>
                </c:pt>
                <c:pt idx="86">
                  <c:v>0.24997025403578554</c:v>
                </c:pt>
                <c:pt idx="87">
                  <c:v>0.25377844753425371</c:v>
                </c:pt>
                <c:pt idx="88">
                  <c:v>0.25762680563712492</c:v>
                </c:pt>
                <c:pt idx="89">
                  <c:v>0.26149554163692801</c:v>
                </c:pt>
                <c:pt idx="90">
                  <c:v>0.26540564018137447</c:v>
                </c:pt>
                <c:pt idx="91">
                  <c:v>0.26933672980818346</c:v>
                </c:pt>
                <c:pt idx="92">
                  <c:v>0.27331043785666931</c:v>
                </c:pt>
                <c:pt idx="93">
                  <c:v>0.2773057801285268</c:v>
                </c:pt>
                <c:pt idx="94">
                  <c:v>0.28134505868339366</c:v>
                </c:pt>
                <c:pt idx="95">
                  <c:v>0.28540664667307358</c:v>
                </c:pt>
                <c:pt idx="96">
                  <c:v>0.28951355521471145</c:v>
                </c:pt>
                <c:pt idx="97">
                  <c:v>0.29364348278637142</c:v>
                </c:pt>
                <c:pt idx="98">
                  <c:v>0.29782018642956776</c:v>
                </c:pt>
                <c:pt idx="99">
                  <c:v>0.30202065561699887</c:v>
                </c:pt>
                <c:pt idx="100">
                  <c:v>0.30626943295898701</c:v>
                </c:pt>
                <c:pt idx="101">
                  <c:v>0.3105427620623602</c:v>
                </c:pt>
                <c:pt idx="102">
                  <c:v>0.31486601380671009</c:v>
                </c:pt>
                <c:pt idx="103">
                  <c:v>0.3192146462958656</c:v>
                </c:pt>
                <c:pt idx="104">
                  <c:v>0.32361490474877308</c:v>
                </c:pt>
                <c:pt idx="105">
                  <c:v>0.32804141907420981</c:v>
                </c:pt>
                <c:pt idx="106">
                  <c:v>0.33252135862431409</c:v>
                </c:pt>
                <c:pt idx="107">
                  <c:v>0.33702847905244115</c:v>
                </c:pt>
                <c:pt idx="108">
                  <c:v>0.34159092776251931</c:v>
                </c:pt>
                <c:pt idx="109">
                  <c:v>0.34618153636990989</c:v>
                </c:pt>
                <c:pt idx="110">
                  <c:v>0.35082948882913056</c:v>
                </c:pt>
                <c:pt idx="111">
                  <c:v>0.35550663881205091</c:v>
                </c:pt>
                <c:pt idx="112">
                  <c:v>0.36024327042163962</c:v>
                </c:pt>
                <c:pt idx="113">
                  <c:v>0.36501020090276448</c:v>
                </c:pt>
                <c:pt idx="114">
                  <c:v>0.36983888379676655</c:v>
                </c:pt>
                <c:pt idx="115">
                  <c:v>0.37469903634157675</c:v>
                </c:pt>
                <c:pt idx="116">
                  <c:v>0.37962335717895068</c:v>
                </c:pt>
                <c:pt idx="117">
                  <c:v>0.38458039427103929</c:v>
                </c:pt>
                <c:pt idx="118">
                  <c:v>0.38960417417684257</c:v>
                </c:pt>
                <c:pt idx="119">
                  <c:v>0.39466199994560092</c:v>
                </c:pt>
                <c:pt idx="120">
                  <c:v>0.39978931692931519</c:v>
                </c:pt>
                <c:pt idx="121">
                  <c:v>0.40495210047705044</c:v>
                </c:pt>
                <c:pt idx="122">
                  <c:v>0.41018731471710979</c:v>
                </c:pt>
                <c:pt idx="123">
                  <c:v>0.41545951645787871</c:v>
                </c:pt>
                <c:pt idx="124">
                  <c:v>0.42080729891605917</c:v>
                </c:pt>
                <c:pt idx="125">
                  <c:v>0.42619370041830518</c:v>
                </c:pt>
                <c:pt idx="126">
                  <c:v>0.43165906533922915</c:v>
                </c:pt>
                <c:pt idx="127">
                  <c:v>0.43716480326254126</c:v>
                </c:pt>
                <c:pt idx="128">
                  <c:v>0.44275314522669373</c:v>
                </c:pt>
                <c:pt idx="129">
                  <c:v>0.44838375006459086</c:v>
                </c:pt>
                <c:pt idx="130">
                  <c:v>0.45410088640397439</c:v>
                </c:pt>
                <c:pt idx="131">
                  <c:v>0.45986232689612017</c:v>
                </c:pt>
                <c:pt idx="132">
                  <c:v>0.46571454645766974</c:v>
                </c:pt>
                <c:pt idx="133">
                  <c:v>0.47161328072492248</c:v>
                </c:pt>
                <c:pt idx="134">
                  <c:v>0.47760740018870917</c:v>
                </c:pt>
                <c:pt idx="135">
                  <c:v>0.48365043488442883</c:v>
                </c:pt>
                <c:pt idx="136">
                  <c:v>0.4897938641252999</c:v>
                </c:pt>
                <c:pt idx="137">
                  <c:v>0.49598882320185833</c:v>
                </c:pt>
                <c:pt idx="138">
                  <c:v>0.50228964154361178</c:v>
                </c:pt>
                <c:pt idx="139">
                  <c:v>0.50864484662508458</c:v>
                </c:pt>
                <c:pt idx="140">
                  <c:v>0.51511189230144794</c:v>
                </c:pt>
                <c:pt idx="141">
                  <c:v>0.52163645716092888</c:v>
                </c:pt>
                <c:pt idx="142">
                  <c:v>0.52827943290343926</c:v>
                </c:pt>
                <c:pt idx="143">
                  <c:v>0.53498337520644146</c:v>
                </c:pt>
                <c:pt idx="144">
                  <c:v>0.5418129736760593</c:v>
                </c:pt>
                <c:pt idx="145">
                  <c:v>0.54870734802640109</c:v>
                </c:pt>
                <c:pt idx="146">
                  <c:v>0.55573540186465209</c:v>
                </c:pt>
                <c:pt idx="147">
                  <c:v>0.56283245935636406</c:v>
                </c:pt>
                <c:pt idx="148">
                  <c:v>0.57007212205522273</c:v>
                </c:pt>
                <c:pt idx="149">
                  <c:v>0.57738550310922077</c:v>
                </c:pt>
                <c:pt idx="150">
                  <c:v>0.5848514688361075</c:v>
                </c:pt>
                <c:pt idx="151">
                  <c:v>0.592396438253326</c:v>
                </c:pt>
                <c:pt idx="152">
                  <c:v>0.60010521143937556</c:v>
                </c:pt>
                <c:pt idx="153">
                  <c:v>0.60789894758557184</c:v>
                </c:pt>
                <c:pt idx="154">
                  <c:v>0.61586917682452613</c:v>
                </c:pt>
                <c:pt idx="155">
                  <c:v>0.62393113105910669</c:v>
                </c:pt>
                <c:pt idx="156">
                  <c:v>0.63218402718181532</c:v>
                </c:pt>
                <c:pt idx="157">
                  <c:v>0.64053637564590948</c:v>
                </c:pt>
                <c:pt idx="158">
                  <c:v>0.64909624153223122</c:v>
                </c:pt>
                <c:pt idx="159">
                  <c:v>0.6577644601546887</c:v>
                </c:pt>
                <c:pt idx="160">
                  <c:v>0.66665937120468699</c:v>
                </c:pt>
                <c:pt idx="161">
                  <c:v>0.67567297777984592</c:v>
                </c:pt>
                <c:pt idx="162">
                  <c:v>0.68493566910112591</c:v>
                </c:pt>
                <c:pt idx="163">
                  <c:v>0.69432919604687693</c:v>
                </c:pt>
                <c:pt idx="164">
                  <c:v>0.70399823889682711</c:v>
                </c:pt>
                <c:pt idx="165">
                  <c:v>0.71381253110108855</c:v>
                </c:pt>
                <c:pt idx="166">
                  <c:v>0.72393392318879779</c:v>
                </c:pt>
                <c:pt idx="167">
                  <c:v>0.73421790476611049</c:v>
                </c:pt>
                <c:pt idx="168">
                  <c:v>0.74484726795787148</c:v>
                </c:pt>
                <c:pt idx="169">
                  <c:v>0.75566040364527221</c:v>
                </c:pt>
                <c:pt idx="170">
                  <c:v>0.76686609971848818</c:v>
                </c:pt>
                <c:pt idx="171">
                  <c:v>0.77828191761119447</c:v>
                </c:pt>
                <c:pt idx="172">
                  <c:v>0.79014960005739099</c:v>
                </c:pt>
                <c:pt idx="173">
                  <c:v>0.80226089588288929</c:v>
                </c:pt>
                <c:pt idx="174">
                  <c:v>0.81490040134196007</c:v>
                </c:pt>
                <c:pt idx="175">
                  <c:v>0.82782722455524804</c:v>
                </c:pt>
                <c:pt idx="176">
                  <c:v>0.84138346761357019</c:v>
                </c:pt>
                <c:pt idx="177">
                  <c:v>0.85528595722274803</c:v>
                </c:pt>
                <c:pt idx="178">
                  <c:v>0.86995710152438421</c:v>
                </c:pt>
                <c:pt idx="179">
                  <c:v>0.88505734483219933</c:v>
                </c:pt>
                <c:pt idx="180">
                  <c:v>0.9011272471558327</c:v>
                </c:pt>
                <c:pt idx="181">
                  <c:v>0.9177493791274085</c:v>
                </c:pt>
                <c:pt idx="182">
                  <c:v>0.93565096919309076</c:v>
                </c:pt>
                <c:pt idx="183">
                  <c:v>0.95430244565485611</c:v>
                </c:pt>
                <c:pt idx="184">
                  <c:v>0.97475801990310784</c:v>
                </c:pt>
                <c:pt idx="185">
                  <c:v>0.99631940150019482</c:v>
                </c:pt>
                <c:pt idx="186">
                  <c:v>1.0207153096369956</c:v>
                </c:pt>
                <c:pt idx="187">
                  <c:v>1.046992880390162</c:v>
                </c:pt>
                <c:pt idx="188">
                  <c:v>1.0787636835808581</c:v>
                </c:pt>
                <c:pt idx="189">
                  <c:v>1.1149191251466748</c:v>
                </c:pt>
                <c:pt idx="190">
                  <c:v>1.1711084943961187</c:v>
                </c:pt>
                <c:pt idx="191">
                  <c:v>1.3072041156410572</c:v>
                </c:pt>
                <c:pt idx="192">
                  <c:v>1.3502040204856236</c:v>
                </c:pt>
                <c:pt idx="193">
                  <c:v>1.3788528385770542</c:v>
                </c:pt>
                <c:pt idx="194">
                  <c:v>1.4017074581804829</c:v>
                </c:pt>
                <c:pt idx="195">
                  <c:v>1.4212029754177506</c:v>
                </c:pt>
                <c:pt idx="196">
                  <c:v>1.4384323496419475</c:v>
                </c:pt>
                <c:pt idx="197">
                  <c:v>1.453997095012274</c:v>
                </c:pt>
                <c:pt idx="198">
                  <c:v>1.468270198241405</c:v>
                </c:pt>
                <c:pt idx="199">
                  <c:v>1.4815019612085667</c:v>
                </c:pt>
                <c:pt idx="200">
                  <c:v>1.4938701076369485</c:v>
                </c:pt>
                <c:pt idx="201">
                  <c:v>1.5055062942967323</c:v>
                </c:pt>
                <c:pt idx="202">
                  <c:v>1.5165113305354303</c:v>
                </c:pt>
                <c:pt idx="203">
                  <c:v>1.5269644804286779</c:v>
                </c:pt>
                <c:pt idx="204">
                  <c:v>1.5369294381153265</c:v>
                </c:pt>
                <c:pt idx="205">
                  <c:v>1.5464583246967663</c:v>
                </c:pt>
                <c:pt idx="206">
                  <c:v>1.5555944531988266</c:v>
                </c:pt>
                <c:pt idx="207">
                  <c:v>1.5643742964038516</c:v>
                </c:pt>
                <c:pt idx="208">
                  <c:v>1.5728289218265408</c:v>
                </c:pt>
                <c:pt idx="209">
                  <c:v>1.5809850603855609</c:v>
                </c:pt>
                <c:pt idx="210">
                  <c:v>1.5888659170678707</c:v>
                </c:pt>
                <c:pt idx="211">
                  <c:v>1.5964917959476117</c:v>
                </c:pt>
                <c:pt idx="212">
                  <c:v>1.6038805890825147</c:v>
                </c:pt>
                <c:pt idx="213">
                  <c:v>1.6110481639079317</c:v>
                </c:pt>
                <c:pt idx="214">
                  <c:v>1.6180086737939268</c:v>
                </c:pt>
                <c:pt idx="215">
                  <c:v>1.624774809640686</c:v>
                </c:pt>
                <c:pt idx="216">
                  <c:v>1.6313580056676849</c:v>
                </c:pt>
                <c:pt idx="217">
                  <c:v>1.6377686092148909</c:v>
                </c:pt>
                <c:pt idx="218">
                  <c:v>1.6440160219777806</c:v>
                </c:pt>
                <c:pt idx="219">
                  <c:v>1.650108818352388</c:v>
                </c:pt>
                <c:pt idx="220">
                  <c:v>1.6560548452785089</c:v>
                </c:pt>
                <c:pt idx="221">
                  <c:v>1.6618613070072519</c:v>
                </c:pt>
                <c:pt idx="222">
                  <c:v>1.6675348374926937</c:v>
                </c:pt>
                <c:pt idx="223">
                  <c:v>1.6730815625532582</c:v>
                </c:pt>
                <c:pt idx="224">
                  <c:v>1.6785071535215679</c:v>
                </c:pt>
                <c:pt idx="225">
                  <c:v>1.6838168737698693</c:v>
                </c:pt>
                <c:pt idx="226">
                  <c:v>1.689015619238194</c:v>
                </c:pt>
                <c:pt idx="227">
                  <c:v>1.6941079538872374</c:v>
                </c:pt>
                <c:pt idx="228">
                  <c:v>1.6990981408346399</c:v>
                </c:pt>
                <c:pt idx="229">
                  <c:v>1.7039901698026501</c:v>
                </c:pt>
                <c:pt idx="230">
                  <c:v>1.7087877813997296</c:v>
                </c:pt>
                <c:pt idx="231">
                  <c:v>1.7134944886731982</c:v>
                </c:pt>
                <c:pt idx="232">
                  <c:v>1.7181135963002911</c:v>
                </c:pt>
                <c:pt idx="233">
                  <c:v>1.7226482177278217</c:v>
                </c:pt>
                <c:pt idx="234">
                  <c:v>1.727101290523503</c:v>
                </c:pt>
                <c:pt idx="235">
                  <c:v>1.7314755901629282</c:v>
                </c:pt>
                <c:pt idx="236">
                  <c:v>1.7357737424437114</c:v>
                </c:pt>
                <c:pt idx="237">
                  <c:v>1.7399982346911145</c:v>
                </c:pt>
                <c:pt idx="238">
                  <c:v>1.7441514258966706</c:v>
                </c:pt>
                <c:pt idx="239">
                  <c:v>1.7482355559120941</c:v>
                </c:pt>
                <c:pt idx="240">
                  <c:v>1.7522527538044796</c:v>
                </c:pt>
                <c:pt idx="241">
                  <c:v>1.7562050454649987</c:v>
                </c:pt>
                <c:pt idx="242">
                  <c:v>1.760094360551496</c:v>
                </c:pt>
                <c:pt idx="243">
                  <c:v>1.7639225388353275</c:v>
                </c:pt>
                <c:pt idx="244">
                  <c:v>1.7676913360141542</c:v>
                </c:pt>
                <c:pt idx="245">
                  <c:v>1.7714024290449364</c:v>
                </c:pt>
                <c:pt idx="246">
                  <c:v>1.7750574210449839</c:v>
                </c:pt>
                <c:pt idx="247">
                  <c:v>1.7786578458033457</c:v>
                </c:pt>
                <c:pt idx="248">
                  <c:v>1.7822051719399967</c:v>
                </c:pt>
                <c:pt idx="249">
                  <c:v>1.7857008067460813</c:v>
                </c:pt>
                <c:pt idx="250">
                  <c:v>1.7891460997348307</c:v>
                </c:pt>
                <c:pt idx="251">
                  <c:v>1.7925423459295204</c:v>
                </c:pt>
                <c:pt idx="252">
                  <c:v>1.7958907889120723</c:v>
                </c:pt>
                <c:pt idx="253">
                  <c:v>1.7991926236534024</c:v>
                </c:pt>
                <c:pt idx="254">
                  <c:v>1.8024489991444668</c:v>
                </c:pt>
                <c:pt idx="255">
                  <c:v>1.8056610208450039</c:v>
                </c:pt>
                <c:pt idx="256">
                  <c:v>1.8088297529653123</c:v>
                </c:pt>
                <c:pt idx="257">
                  <c:v>1.8119562205948632</c:v>
                </c:pt>
                <c:pt idx="258">
                  <c:v>1.8150414116902347</c:v>
                </c:pt>
                <c:pt idx="259">
                  <c:v>1.8180862789336518</c:v>
                </c:pt>
                <c:pt idx="260">
                  <c:v>1.8210917414723611</c:v>
                </c:pt>
                <c:pt idx="261">
                  <c:v>1.8240586865481201</c:v>
                </c:pt>
                <c:pt idx="262">
                  <c:v>1.8269879710252441</c:v>
                </c:pt>
                <c:pt idx="263">
                  <c:v>1.8298804228248697</c:v>
                </c:pt>
                <c:pt idx="264">
                  <c:v>1.8327368422724539</c:v>
                </c:pt>
                <c:pt idx="265">
                  <c:v>1.8355580033648717</c:v>
                </c:pt>
                <c:pt idx="266">
                  <c:v>1.8383446549629636</c:v>
                </c:pt>
                <c:pt idx="267">
                  <c:v>1.8410975219148533</c:v>
                </c:pt>
                <c:pt idx="268">
                  <c:v>1.8438173061149414</c:v>
                </c:pt>
                <c:pt idx="269">
                  <c:v>1.8465046875030438</c:v>
                </c:pt>
                <c:pt idx="270">
                  <c:v>1.849160325007805</c:v>
                </c:pt>
                <c:pt idx="271">
                  <c:v>1.8517848574381608</c:v>
                </c:pt>
                <c:pt idx="272">
                  <c:v>1.8543789043263412</c:v>
                </c:pt>
                <c:pt idx="273">
                  <c:v>1.8569430667256137</c:v>
                </c:pt>
                <c:pt idx="274">
                  <c:v>1.859477927965737</c:v>
                </c:pt>
                <c:pt idx="275">
                  <c:v>1.8619840543688508</c:v>
                </c:pt>
                <c:pt idx="276">
                  <c:v>1.864461995928318</c:v>
                </c:pt>
                <c:pt idx="277">
                  <c:v>1.8669122869528787</c:v>
                </c:pt>
                <c:pt idx="278">
                  <c:v>1.8693354466782466</c:v>
                </c:pt>
                <c:pt idx="279">
                  <c:v>1.8717319798481806</c:v>
                </c:pt>
                <c:pt idx="280">
                  <c:v>1.8741023772668697</c:v>
                </c:pt>
                <c:pt idx="281">
                  <c:v>1.876447116324371</c:v>
                </c:pt>
                <c:pt idx="282">
                  <c:v>1.8787666614966863</c:v>
                </c:pt>
                <c:pt idx="283">
                  <c:v>1.881061464821995</c:v>
                </c:pt>
                <c:pt idx="284">
                  <c:v>1.8833319663544095</c:v>
                </c:pt>
                <c:pt idx="285">
                  <c:v>1.8855785945965486</c:v>
                </c:pt>
                <c:pt idx="286">
                  <c:v>1.8878017669121472</c:v>
                </c:pt>
                <c:pt idx="287">
                  <c:v>1.8900018899198154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BC-42DD-A8B0-07AEEAF34683}"/>
            </c:ext>
          </c:extLst>
        </c:ser>
        <c:ser>
          <c:idx val="2"/>
          <c:order val="2"/>
          <c:tx>
            <c:v>100-Year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'100yr_24hr_2.99'!$K$911:$K$1198</c:f>
              <c:numCache>
                <c:formatCode>General</c:formatCode>
                <c:ptCount val="288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  <c:pt idx="100">
                  <c:v>505</c:v>
                </c:pt>
                <c:pt idx="101">
                  <c:v>510</c:v>
                </c:pt>
                <c:pt idx="102">
                  <c:v>515</c:v>
                </c:pt>
                <c:pt idx="103">
                  <c:v>520</c:v>
                </c:pt>
                <c:pt idx="104">
                  <c:v>525</c:v>
                </c:pt>
                <c:pt idx="105">
                  <c:v>530</c:v>
                </c:pt>
                <c:pt idx="106">
                  <c:v>535</c:v>
                </c:pt>
                <c:pt idx="107">
                  <c:v>540</c:v>
                </c:pt>
                <c:pt idx="108">
                  <c:v>545</c:v>
                </c:pt>
                <c:pt idx="109">
                  <c:v>550</c:v>
                </c:pt>
                <c:pt idx="110">
                  <c:v>555</c:v>
                </c:pt>
                <c:pt idx="111">
                  <c:v>560</c:v>
                </c:pt>
                <c:pt idx="112">
                  <c:v>565</c:v>
                </c:pt>
                <c:pt idx="113">
                  <c:v>570</c:v>
                </c:pt>
                <c:pt idx="114">
                  <c:v>575</c:v>
                </c:pt>
                <c:pt idx="115">
                  <c:v>580</c:v>
                </c:pt>
                <c:pt idx="116">
                  <c:v>585</c:v>
                </c:pt>
                <c:pt idx="117">
                  <c:v>590</c:v>
                </c:pt>
                <c:pt idx="118">
                  <c:v>595</c:v>
                </c:pt>
                <c:pt idx="119">
                  <c:v>600</c:v>
                </c:pt>
                <c:pt idx="120">
                  <c:v>605</c:v>
                </c:pt>
                <c:pt idx="121">
                  <c:v>610</c:v>
                </c:pt>
                <c:pt idx="122">
                  <c:v>615</c:v>
                </c:pt>
                <c:pt idx="123">
                  <c:v>620</c:v>
                </c:pt>
                <c:pt idx="124">
                  <c:v>625</c:v>
                </c:pt>
                <c:pt idx="125">
                  <c:v>630</c:v>
                </c:pt>
                <c:pt idx="126">
                  <c:v>635</c:v>
                </c:pt>
                <c:pt idx="127">
                  <c:v>640</c:v>
                </c:pt>
                <c:pt idx="128">
                  <c:v>645</c:v>
                </c:pt>
                <c:pt idx="129">
                  <c:v>650</c:v>
                </c:pt>
                <c:pt idx="130">
                  <c:v>655</c:v>
                </c:pt>
                <c:pt idx="131">
                  <c:v>660</c:v>
                </c:pt>
                <c:pt idx="132">
                  <c:v>665</c:v>
                </c:pt>
                <c:pt idx="133">
                  <c:v>670</c:v>
                </c:pt>
                <c:pt idx="134">
                  <c:v>675</c:v>
                </c:pt>
                <c:pt idx="135">
                  <c:v>680</c:v>
                </c:pt>
                <c:pt idx="136">
                  <c:v>685</c:v>
                </c:pt>
                <c:pt idx="137">
                  <c:v>690</c:v>
                </c:pt>
                <c:pt idx="138">
                  <c:v>695</c:v>
                </c:pt>
                <c:pt idx="139">
                  <c:v>700</c:v>
                </c:pt>
                <c:pt idx="140">
                  <c:v>705</c:v>
                </c:pt>
                <c:pt idx="141">
                  <c:v>710</c:v>
                </c:pt>
                <c:pt idx="142">
                  <c:v>715</c:v>
                </c:pt>
                <c:pt idx="143">
                  <c:v>720</c:v>
                </c:pt>
                <c:pt idx="144">
                  <c:v>725</c:v>
                </c:pt>
                <c:pt idx="145">
                  <c:v>730</c:v>
                </c:pt>
                <c:pt idx="146">
                  <c:v>735</c:v>
                </c:pt>
                <c:pt idx="147">
                  <c:v>740</c:v>
                </c:pt>
                <c:pt idx="148">
                  <c:v>745</c:v>
                </c:pt>
                <c:pt idx="149">
                  <c:v>750</c:v>
                </c:pt>
                <c:pt idx="150">
                  <c:v>755</c:v>
                </c:pt>
                <c:pt idx="151">
                  <c:v>760</c:v>
                </c:pt>
                <c:pt idx="152">
                  <c:v>765</c:v>
                </c:pt>
                <c:pt idx="153">
                  <c:v>770</c:v>
                </c:pt>
                <c:pt idx="154">
                  <c:v>775</c:v>
                </c:pt>
                <c:pt idx="155">
                  <c:v>780</c:v>
                </c:pt>
                <c:pt idx="156">
                  <c:v>785</c:v>
                </c:pt>
                <c:pt idx="157">
                  <c:v>790</c:v>
                </c:pt>
                <c:pt idx="158">
                  <c:v>795</c:v>
                </c:pt>
                <c:pt idx="159">
                  <c:v>800</c:v>
                </c:pt>
                <c:pt idx="160">
                  <c:v>805</c:v>
                </c:pt>
                <c:pt idx="161">
                  <c:v>810</c:v>
                </c:pt>
                <c:pt idx="162">
                  <c:v>815</c:v>
                </c:pt>
                <c:pt idx="163">
                  <c:v>820</c:v>
                </c:pt>
                <c:pt idx="164">
                  <c:v>825</c:v>
                </c:pt>
                <c:pt idx="165">
                  <c:v>830</c:v>
                </c:pt>
                <c:pt idx="166">
                  <c:v>835</c:v>
                </c:pt>
                <c:pt idx="167">
                  <c:v>840</c:v>
                </c:pt>
                <c:pt idx="168">
                  <c:v>845</c:v>
                </c:pt>
                <c:pt idx="169">
                  <c:v>850</c:v>
                </c:pt>
                <c:pt idx="170">
                  <c:v>855</c:v>
                </c:pt>
                <c:pt idx="171">
                  <c:v>860</c:v>
                </c:pt>
                <c:pt idx="172">
                  <c:v>865</c:v>
                </c:pt>
                <c:pt idx="173">
                  <c:v>870</c:v>
                </c:pt>
                <c:pt idx="174">
                  <c:v>875</c:v>
                </c:pt>
                <c:pt idx="175">
                  <c:v>880</c:v>
                </c:pt>
                <c:pt idx="176">
                  <c:v>885</c:v>
                </c:pt>
                <c:pt idx="177">
                  <c:v>890</c:v>
                </c:pt>
                <c:pt idx="178">
                  <c:v>895</c:v>
                </c:pt>
                <c:pt idx="179">
                  <c:v>900</c:v>
                </c:pt>
                <c:pt idx="180">
                  <c:v>905</c:v>
                </c:pt>
                <c:pt idx="181">
                  <c:v>910</c:v>
                </c:pt>
                <c:pt idx="182">
                  <c:v>915</c:v>
                </c:pt>
                <c:pt idx="183">
                  <c:v>920</c:v>
                </c:pt>
                <c:pt idx="184">
                  <c:v>925</c:v>
                </c:pt>
                <c:pt idx="185">
                  <c:v>930</c:v>
                </c:pt>
                <c:pt idx="186">
                  <c:v>935</c:v>
                </c:pt>
                <c:pt idx="187">
                  <c:v>940</c:v>
                </c:pt>
                <c:pt idx="188">
                  <c:v>945</c:v>
                </c:pt>
                <c:pt idx="189">
                  <c:v>950</c:v>
                </c:pt>
                <c:pt idx="190">
                  <c:v>955</c:v>
                </c:pt>
                <c:pt idx="191">
                  <c:v>960</c:v>
                </c:pt>
                <c:pt idx="192">
                  <c:v>965</c:v>
                </c:pt>
                <c:pt idx="193">
                  <c:v>970</c:v>
                </c:pt>
                <c:pt idx="194">
                  <c:v>975</c:v>
                </c:pt>
                <c:pt idx="195">
                  <c:v>980</c:v>
                </c:pt>
                <c:pt idx="196">
                  <c:v>985</c:v>
                </c:pt>
                <c:pt idx="197">
                  <c:v>990</c:v>
                </c:pt>
                <c:pt idx="198">
                  <c:v>995</c:v>
                </c:pt>
                <c:pt idx="199">
                  <c:v>1000</c:v>
                </c:pt>
                <c:pt idx="200">
                  <c:v>1005</c:v>
                </c:pt>
                <c:pt idx="201">
                  <c:v>1010</c:v>
                </c:pt>
                <c:pt idx="202">
                  <c:v>1015</c:v>
                </c:pt>
                <c:pt idx="203">
                  <c:v>1020</c:v>
                </c:pt>
                <c:pt idx="204">
                  <c:v>1025</c:v>
                </c:pt>
                <c:pt idx="205">
                  <c:v>1030</c:v>
                </c:pt>
                <c:pt idx="206">
                  <c:v>1035</c:v>
                </c:pt>
                <c:pt idx="207">
                  <c:v>1040</c:v>
                </c:pt>
                <c:pt idx="208">
                  <c:v>1045</c:v>
                </c:pt>
                <c:pt idx="209">
                  <c:v>1050</c:v>
                </c:pt>
                <c:pt idx="210">
                  <c:v>1055</c:v>
                </c:pt>
                <c:pt idx="211">
                  <c:v>1060</c:v>
                </c:pt>
                <c:pt idx="212">
                  <c:v>1065</c:v>
                </c:pt>
                <c:pt idx="213">
                  <c:v>1070</c:v>
                </c:pt>
                <c:pt idx="214">
                  <c:v>1075</c:v>
                </c:pt>
                <c:pt idx="215">
                  <c:v>1080</c:v>
                </c:pt>
                <c:pt idx="216">
                  <c:v>1085</c:v>
                </c:pt>
                <c:pt idx="217">
                  <c:v>1090</c:v>
                </c:pt>
                <c:pt idx="218">
                  <c:v>1095</c:v>
                </c:pt>
                <c:pt idx="219">
                  <c:v>1100</c:v>
                </c:pt>
                <c:pt idx="220">
                  <c:v>1105</c:v>
                </c:pt>
                <c:pt idx="221">
                  <c:v>1110</c:v>
                </c:pt>
                <c:pt idx="222">
                  <c:v>1115</c:v>
                </c:pt>
                <c:pt idx="223">
                  <c:v>1120</c:v>
                </c:pt>
                <c:pt idx="224">
                  <c:v>1125</c:v>
                </c:pt>
                <c:pt idx="225">
                  <c:v>1130</c:v>
                </c:pt>
                <c:pt idx="226">
                  <c:v>1135</c:v>
                </c:pt>
                <c:pt idx="227">
                  <c:v>1140</c:v>
                </c:pt>
                <c:pt idx="228">
                  <c:v>1145</c:v>
                </c:pt>
                <c:pt idx="229">
                  <c:v>1150</c:v>
                </c:pt>
                <c:pt idx="230">
                  <c:v>1155</c:v>
                </c:pt>
                <c:pt idx="231">
                  <c:v>1160</c:v>
                </c:pt>
                <c:pt idx="232">
                  <c:v>1165</c:v>
                </c:pt>
                <c:pt idx="233">
                  <c:v>1170</c:v>
                </c:pt>
                <c:pt idx="234">
                  <c:v>1175</c:v>
                </c:pt>
                <c:pt idx="235">
                  <c:v>1180</c:v>
                </c:pt>
                <c:pt idx="236">
                  <c:v>1185</c:v>
                </c:pt>
                <c:pt idx="237">
                  <c:v>1190</c:v>
                </c:pt>
                <c:pt idx="238">
                  <c:v>1195</c:v>
                </c:pt>
                <c:pt idx="239">
                  <c:v>1200</c:v>
                </c:pt>
                <c:pt idx="240">
                  <c:v>1205</c:v>
                </c:pt>
                <c:pt idx="241">
                  <c:v>1210</c:v>
                </c:pt>
                <c:pt idx="242">
                  <c:v>1215</c:v>
                </c:pt>
                <c:pt idx="243">
                  <c:v>1220</c:v>
                </c:pt>
                <c:pt idx="244">
                  <c:v>1225</c:v>
                </c:pt>
                <c:pt idx="245">
                  <c:v>1230</c:v>
                </c:pt>
                <c:pt idx="246">
                  <c:v>1235</c:v>
                </c:pt>
                <c:pt idx="247">
                  <c:v>1240</c:v>
                </c:pt>
                <c:pt idx="248">
                  <c:v>1245</c:v>
                </c:pt>
                <c:pt idx="249">
                  <c:v>1250</c:v>
                </c:pt>
                <c:pt idx="250">
                  <c:v>1255</c:v>
                </c:pt>
                <c:pt idx="251">
                  <c:v>1260</c:v>
                </c:pt>
                <c:pt idx="252">
                  <c:v>1265</c:v>
                </c:pt>
                <c:pt idx="253">
                  <c:v>1270</c:v>
                </c:pt>
                <c:pt idx="254">
                  <c:v>1275</c:v>
                </c:pt>
                <c:pt idx="255">
                  <c:v>1280</c:v>
                </c:pt>
                <c:pt idx="256">
                  <c:v>1285</c:v>
                </c:pt>
                <c:pt idx="257">
                  <c:v>1290</c:v>
                </c:pt>
                <c:pt idx="258">
                  <c:v>1295</c:v>
                </c:pt>
                <c:pt idx="259">
                  <c:v>1300</c:v>
                </c:pt>
                <c:pt idx="260">
                  <c:v>1305</c:v>
                </c:pt>
                <c:pt idx="261">
                  <c:v>1310</c:v>
                </c:pt>
                <c:pt idx="262">
                  <c:v>1315</c:v>
                </c:pt>
                <c:pt idx="263">
                  <c:v>1320</c:v>
                </c:pt>
                <c:pt idx="264">
                  <c:v>1325</c:v>
                </c:pt>
                <c:pt idx="265">
                  <c:v>1330</c:v>
                </c:pt>
                <c:pt idx="266">
                  <c:v>1335</c:v>
                </c:pt>
                <c:pt idx="267">
                  <c:v>1340</c:v>
                </c:pt>
                <c:pt idx="268">
                  <c:v>1345</c:v>
                </c:pt>
                <c:pt idx="269">
                  <c:v>1350</c:v>
                </c:pt>
                <c:pt idx="270">
                  <c:v>1355</c:v>
                </c:pt>
                <c:pt idx="271">
                  <c:v>1360</c:v>
                </c:pt>
                <c:pt idx="272">
                  <c:v>1365</c:v>
                </c:pt>
                <c:pt idx="273">
                  <c:v>1370</c:v>
                </c:pt>
                <c:pt idx="274">
                  <c:v>1375</c:v>
                </c:pt>
                <c:pt idx="275">
                  <c:v>1380</c:v>
                </c:pt>
                <c:pt idx="276">
                  <c:v>1385</c:v>
                </c:pt>
                <c:pt idx="277">
                  <c:v>1390</c:v>
                </c:pt>
                <c:pt idx="278">
                  <c:v>1395</c:v>
                </c:pt>
                <c:pt idx="279">
                  <c:v>1400</c:v>
                </c:pt>
                <c:pt idx="280">
                  <c:v>1405</c:v>
                </c:pt>
                <c:pt idx="281">
                  <c:v>1410</c:v>
                </c:pt>
                <c:pt idx="282">
                  <c:v>1415</c:v>
                </c:pt>
                <c:pt idx="283">
                  <c:v>1420</c:v>
                </c:pt>
                <c:pt idx="284">
                  <c:v>1425</c:v>
                </c:pt>
                <c:pt idx="285">
                  <c:v>1430</c:v>
                </c:pt>
                <c:pt idx="286">
                  <c:v>1435</c:v>
                </c:pt>
                <c:pt idx="287">
                  <c:v>1440</c:v>
                </c:pt>
              </c:numCache>
            </c:numRef>
          </c:xVal>
          <c:yVal>
            <c:numRef>
              <c:f>'100yr_24hr_2.99'!$V$911:$V$1198</c:f>
              <c:numCache>
                <c:formatCode>General</c:formatCode>
                <c:ptCount val="288"/>
                <c:pt idx="0">
                  <c:v>2.6209795921463552E-3</c:v>
                </c:pt>
                <c:pt idx="1">
                  <c:v>5.2534824712888728E-3</c:v>
                </c:pt>
                <c:pt idx="2">
                  <c:v>7.9092646161891267E-3</c:v>
                </c:pt>
                <c:pt idx="3">
                  <c:v>1.0576804199674328E-2</c:v>
                </c:pt>
                <c:pt idx="4">
                  <c:v>1.3268097989447281E-2</c:v>
                </c:pt>
                <c:pt idx="5">
                  <c:v>1.5971390061852997E-2</c:v>
                </c:pt>
                <c:pt idx="6">
                  <c:v>1.8698924917229132E-2</c:v>
                </c:pt>
                <c:pt idx="7">
                  <c:v>2.1438705845621797E-2</c:v>
                </c:pt>
                <c:pt idx="8">
                  <c:v>2.4203232289674581E-2</c:v>
                </c:pt>
                <c:pt idx="9">
                  <c:v>2.698025980960006E-2</c:v>
                </c:pt>
                <c:pt idx="10">
                  <c:v>2.9782550278964148E-2</c:v>
                </c:pt>
                <c:pt idx="11">
                  <c:v>3.2597604318655105E-2</c:v>
                </c:pt>
                <c:pt idx="12">
                  <c:v>3.5438454014490084E-2</c:v>
                </c:pt>
                <c:pt idx="13">
                  <c:v>3.8292337559578726E-2</c:v>
                </c:pt>
                <c:pt idx="14">
                  <c:v>4.1172565340641842E-2</c:v>
                </c:pt>
                <c:pt idx="15">
                  <c:v>4.4066105341872497E-2</c:v>
                </c:pt>
                <c:pt idx="16">
                  <c:v>4.698655466232049E-2</c:v>
                </c:pt>
                <c:pt idx="17">
                  <c:v>4.9920602988831053E-2</c:v>
                </c:pt>
                <c:pt idx="18">
                  <c:v>5.288214288346138E-2</c:v>
                </c:pt>
                <c:pt idx="19">
                  <c:v>5.5857577324499363E-2</c:v>
                </c:pt>
                <c:pt idx="20">
                  <c:v>5.8861103444425744E-2</c:v>
                </c:pt>
                <c:pt idx="21">
                  <c:v>6.187882876253914E-2</c:v>
                </c:pt>
                <c:pt idx="22">
                  <c:v>6.4925264464493093E-2</c:v>
                </c:pt>
                <c:pt idx="23">
                  <c:v>6.7986213503425041E-2</c:v>
                </c:pt>
                <c:pt idx="24">
                  <c:v>7.1076510996069597E-2</c:v>
                </c:pt>
                <c:pt idx="25">
                  <c:v>7.4181645846933097E-2</c:v>
                </c:pt>
                <c:pt idx="26">
                  <c:v>7.7316787397950115E-2</c:v>
                </c:pt>
                <c:pt idx="27">
                  <c:v>8.0467100627393151E-2</c:v>
                </c:pt>
                <c:pt idx="28">
                  <c:v>8.3648099835252676E-2</c:v>
                </c:pt>
                <c:pt idx="29">
                  <c:v>8.6844615779756662E-2</c:v>
                </c:pt>
                <c:pt idx="30">
                  <c:v>9.0072518914505739E-2</c:v>
                </c:pt>
                <c:pt idx="31">
                  <c:v>9.3316295045188902E-2</c:v>
                </c:pt>
                <c:pt idx="32">
                  <c:v>9.6592182462887699E-2</c:v>
                </c:pt>
                <c:pt idx="33">
                  <c:v>9.9884310825571365E-2</c:v>
                </c:pt>
                <c:pt idx="34">
                  <c:v>0.10320929846136906</c:v>
                </c:pt>
                <c:pt idx="35">
                  <c:v>0.1065509071970614</c:v>
                </c:pt>
                <c:pt idx="36">
                  <c:v>0.10992614814234747</c:v>
                </c:pt>
                <c:pt idx="37">
                  <c:v>0.11331840309369934</c:v>
                </c:pt>
                <c:pt idx="38">
                  <c:v>0.11674508926320204</c:v>
                </c:pt>
                <c:pt idx="39">
                  <c:v>0.12018919567296171</c:v>
                </c:pt>
                <c:pt idx="40">
                  <c:v>0.12366855956812506</c:v>
                </c:pt>
                <c:pt idx="41">
                  <c:v>0.12716576387614609</c:v>
                </c:pt>
                <c:pt idx="42">
                  <c:v>0.13069908045174516</c:v>
                </c:pt>
                <c:pt idx="43">
                  <c:v>0.13425067219760578</c:v>
                </c:pt>
                <c:pt idx="44">
                  <c:v>0.13783926083903042</c:v>
                </c:pt>
                <c:pt idx="45">
                  <c:v>0.14144657467803023</c:v>
                </c:pt>
                <c:pt idx="46">
                  <c:v>0.14509180129745669</c:v>
                </c:pt>
                <c:pt idx="47">
                  <c:v>0.14875621913832049</c:v>
                </c:pt>
                <c:pt idx="48">
                  <c:v>0.15245949839861384</c:v>
                </c:pt>
                <c:pt idx="49">
                  <c:v>0.15618245167209555</c:v>
                </c:pt>
                <c:pt idx="50">
                  <c:v>0.15994524934813814</c:v>
                </c:pt>
                <c:pt idx="51">
                  <c:v>0.16372822141644683</c:v>
                </c:pt>
                <c:pt idx="52">
                  <c:v>0.16755205690444219</c:v>
                </c:pt>
                <c:pt idx="53">
                  <c:v>0.17139658562240978</c:v>
                </c:pt>
                <c:pt idx="54">
                  <c:v>0.17528303460874373</c:v>
                </c:pt>
                <c:pt idx="55">
                  <c:v>0.17919071504859119</c:v>
                </c:pt>
                <c:pt idx="56">
                  <c:v>0.18314141235082992</c:v>
                </c:pt>
                <c:pt idx="57">
                  <c:v>0.18711389970357883</c:v>
                </c:pt>
                <c:pt idx="58">
                  <c:v>0.19113054229749071</c:v>
                </c:pt>
                <c:pt idx="59">
                  <c:v>0.19516955496529231</c:v>
                </c:pt>
                <c:pt idx="60">
                  <c:v>0.19925390521305486</c:v>
                </c:pt>
                <c:pt idx="61">
                  <c:v>0.20336122810807256</c:v>
                </c:pt>
                <c:pt idx="62">
                  <c:v>0.20751511720433102</c:v>
                </c:pt>
                <c:pt idx="63">
                  <c:v>0.21169260527143052</c:v>
                </c:pt>
                <c:pt idx="64">
                  <c:v>0.21591793692559236</c:v>
                </c:pt>
                <c:pt idx="65">
                  <c:v>0.22016751890775055</c:v>
                </c:pt>
                <c:pt idx="66">
                  <c:v>0.22446627328269964</c:v>
                </c:pt>
                <c:pt idx="67">
                  <c:v>0.22878995575005678</c:v>
                </c:pt>
                <c:pt idx="68">
                  <c:v>0.23316419367961894</c:v>
                </c:pt>
                <c:pt idx="69">
                  <c:v>0.23756406534520513</c:v>
                </c:pt>
                <c:pt idx="70">
                  <c:v>0.24201593285500378</c:v>
                </c:pt>
                <c:pt idx="71">
                  <c:v>0.24649416920266454</c:v>
                </c:pt>
                <c:pt idx="72">
                  <c:v>0.25102590236168654</c:v>
                </c:pt>
                <c:pt idx="73">
                  <c:v>0.25558477061443829</c:v>
                </c:pt>
                <c:pt idx="74">
                  <c:v>0.26019870074754703</c:v>
                </c:pt>
                <c:pt idx="75">
                  <c:v>0.26484056520771526</c:v>
                </c:pt>
                <c:pt idx="76">
                  <c:v>0.26953912450275697</c:v>
                </c:pt>
                <c:pt idx="77">
                  <c:v>0.27426645229870594</c:v>
                </c:pt>
                <c:pt idx="78">
                  <c:v>0.27905217984558961</c:v>
                </c:pt>
                <c:pt idx="79">
                  <c:v>0.28386754712385454</c:v>
                </c:pt>
                <c:pt idx="80">
                  <c:v>0.28874309542734666</c:v>
                </c:pt>
                <c:pt idx="81">
                  <c:v>0.29364919403341005</c:v>
                </c:pt>
                <c:pt idx="82">
                  <c:v>0.29861733604619367</c:v>
                </c:pt>
                <c:pt idx="83">
                  <c:v>0.30361698074226506</c:v>
                </c:pt>
                <c:pt idx="84">
                  <c:v>0.30868061747042441</c:v>
                </c:pt>
                <c:pt idx="85">
                  <c:v>0.31377675374438718</c:v>
                </c:pt>
                <c:pt idx="86">
                  <c:v>0.31893892248377487</c:v>
                </c:pt>
                <c:pt idx="87">
                  <c:v>0.32413463501006357</c:v>
                </c:pt>
                <c:pt idx="88">
                  <c:v>0.32939851827926958</c:v>
                </c:pt>
                <c:pt idx="89">
                  <c:v>0.33469704010003642</c:v>
                </c:pt>
                <c:pt idx="90">
                  <c:v>0.34006597534396121</c:v>
                </c:pt>
                <c:pt idx="91">
                  <c:v>0.34547069784759055</c:v>
                </c:pt>
                <c:pt idx="92">
                  <c:v>0.35094818799520722</c:v>
                </c:pt>
                <c:pt idx="93">
                  <c:v>0.35646267177921631</c:v>
                </c:pt>
                <c:pt idx="94">
                  <c:v>0.36205239675005796</c:v>
                </c:pt>
                <c:pt idx="95">
                  <c:v>0.36768038346699061</c:v>
                </c:pt>
                <c:pt idx="96">
                  <c:v>0.37338621273364403</c:v>
                </c:pt>
                <c:pt idx="97">
                  <c:v>0.37913163803188921</c:v>
                </c:pt>
                <c:pt idx="98">
                  <c:v>0.38495764436052626</c:v>
                </c:pt>
                <c:pt idx="99">
                  <c:v>0.39082465204750827</c:v>
                </c:pt>
                <c:pt idx="100">
                  <c:v>0.39677512655555081</c:v>
                </c:pt>
                <c:pt idx="101">
                  <c:v>0.40276808412874088</c:v>
                </c:pt>
                <c:pt idx="102">
                  <c:v>0.40884755281883267</c:v>
                </c:pt>
                <c:pt idx="103">
                  <c:v>0.41497106853110566</c:v>
                </c:pt>
                <c:pt idx="104">
                  <c:v>0.42118431048386906</c:v>
                </c:pt>
                <c:pt idx="105">
                  <c:v>0.42744325213436829</c:v>
                </c:pt>
                <c:pt idx="106">
                  <c:v>0.43379531956993134</c:v>
                </c:pt>
                <c:pt idx="107">
                  <c:v>0.44019483524060421</c:v>
                </c:pt>
                <c:pt idx="108">
                  <c:v>0.44669107569121547</c:v>
                </c:pt>
                <c:pt idx="109">
                  <c:v>0.45323661668339277</c:v>
                </c:pt>
                <c:pt idx="110">
                  <c:v>0.4598826975577146</c:v>
                </c:pt>
                <c:pt idx="111">
                  <c:v>0.4665800438236154</c:v>
                </c:pt>
                <c:pt idx="112">
                  <c:v>0.4733819796887575</c:v>
                </c:pt>
                <c:pt idx="113">
                  <c:v>0.48023726810096168</c:v>
                </c:pt>
                <c:pt idx="114">
                  <c:v>0.48720145106247825</c:v>
                </c:pt>
                <c:pt idx="115">
                  <c:v>0.49422120692195248</c:v>
                </c:pt>
                <c:pt idx="116">
                  <c:v>0.50135444054697453</c:v>
                </c:pt>
                <c:pt idx="117">
                  <c:v>0.50854561279921517</c:v>
                </c:pt>
                <c:pt idx="118">
                  <c:v>0.51585515010590477</c:v>
                </c:pt>
                <c:pt idx="119">
                  <c:v>0.52322515081788668</c:v>
                </c:pt>
                <c:pt idx="120">
                  <c:v>0.53071873694882221</c:v>
                </c:pt>
                <c:pt idx="121">
                  <c:v>0.53827548570006867</c:v>
                </c:pt>
                <c:pt idx="122">
                  <c:v>0.54596140601178078</c:v>
                </c:pt>
                <c:pt idx="123">
                  <c:v>0.55371337997534864</c:v>
                </c:pt>
                <c:pt idx="124">
                  <c:v>0.56160051441621839</c:v>
                </c:pt>
                <c:pt idx="125">
                  <c:v>0.56955680505519135</c:v>
                </c:pt>
                <c:pt idx="126">
                  <c:v>0.57765468987585544</c:v>
                </c:pt>
                <c:pt idx="127">
                  <c:v>0.58582506736528073</c:v>
                </c:pt>
                <c:pt idx="128">
                  <c:v>0.59414396541801962</c:v>
                </c:pt>
                <c:pt idx="129">
                  <c:v>0.60253895213039277</c:v>
                </c:pt>
                <c:pt idx="130">
                  <c:v>0.61108993327794892</c:v>
                </c:pt>
                <c:pt idx="131">
                  <c:v>0.61972088795453883</c:v>
                </c:pt>
                <c:pt idx="132">
                  <c:v>0.62851592143904877</c:v>
                </c:pt>
                <c:pt idx="133">
                  <c:v>0.6373951360257859</c:v>
                </c:pt>
                <c:pt idx="134">
                  <c:v>0.64644719706462439</c:v>
                </c:pt>
                <c:pt idx="135">
                  <c:v>0.65558800864142786</c:v>
                </c:pt>
                <c:pt idx="136">
                  <c:v>0.66491120204499476</c:v>
                </c:pt>
                <c:pt idx="137">
                  <c:v>0.67432812285037902</c:v>
                </c:pt>
                <c:pt idx="138">
                  <c:v>0.68393782713276341</c:v>
                </c:pt>
                <c:pt idx="139">
                  <c:v>0.69364669642070886</c:v>
                </c:pt>
                <c:pt idx="140">
                  <c:v>0.70355973274641048</c:v>
                </c:pt>
                <c:pt idx="141">
                  <c:v>0.71357789516404657</c:v>
                </c:pt>
                <c:pt idx="142">
                  <c:v>0.72381272660992835</c:v>
                </c:pt>
                <c:pt idx="143">
                  <c:v>0.73415924302773794</c:v>
                </c:pt>
                <c:pt idx="144">
                  <c:v>0.74473621113328736</c:v>
                </c:pt>
                <c:pt idx="145">
                  <c:v>0.7554321095001193</c:v>
                </c:pt>
                <c:pt idx="146">
                  <c:v>0.76637371706468937</c:v>
                </c:pt>
                <c:pt idx="147">
                  <c:v>0.77744229304833046</c:v>
                </c:pt>
                <c:pt idx="148">
                  <c:v>0.78877354480318518</c:v>
                </c:pt>
                <c:pt idx="149">
                  <c:v>0.80024072493107101</c:v>
                </c:pt>
                <c:pt idx="150">
                  <c:v>0.81198954134681367</c:v>
                </c:pt>
                <c:pt idx="151">
                  <c:v>0.82388432539898315</c:v>
                </c:pt>
                <c:pt idx="152">
                  <c:v>0.83608204989981694</c:v>
                </c:pt>
                <c:pt idx="153">
                  <c:v>0.84843705490206145</c:v>
                </c:pt>
                <c:pt idx="154">
                  <c:v>0.86111908177225183</c:v>
                </c:pt>
                <c:pt idx="155">
                  <c:v>0.87397121781069109</c:v>
                </c:pt>
                <c:pt idx="156">
                  <c:v>0.8871777780550123</c:v>
                </c:pt>
                <c:pt idx="157">
                  <c:v>0.90056909739617796</c:v>
                </c:pt>
                <c:pt idx="158">
                  <c:v>0.9143462542594738</c:v>
                </c:pt>
                <c:pt idx="159">
                  <c:v>0.92832503166873281</c:v>
                </c:pt>
                <c:pt idx="160">
                  <c:v>0.94272595884298216</c:v>
                </c:pt>
                <c:pt idx="161">
                  <c:v>0.95734808538897154</c:v>
                </c:pt>
                <c:pt idx="162">
                  <c:v>0.97243473310947603</c:v>
                </c:pt>
                <c:pt idx="163">
                  <c:v>0.98776554283867624</c:v>
                </c:pt>
                <c:pt idx="164">
                  <c:v>1.0036108468129192</c:v>
                </c:pt>
                <c:pt idx="165">
                  <c:v>1.0197275535384611</c:v>
                </c:pt>
                <c:pt idx="166">
                  <c:v>1.0364184206996609</c:v>
                </c:pt>
                <c:pt idx="167">
                  <c:v>1.0534134350190723</c:v>
                </c:pt>
                <c:pt idx="168">
                  <c:v>1.0710548697091191</c:v>
                </c:pt>
                <c:pt idx="169">
                  <c:v>1.0890404203885233</c:v>
                </c:pt>
                <c:pt idx="170">
                  <c:v>1.1077613748650101</c:v>
                </c:pt>
                <c:pt idx="171">
                  <c:v>1.1268761239793741</c:v>
                </c:pt>
                <c:pt idx="172">
                  <c:v>1.1468380474826076</c:v>
                </c:pt>
                <c:pt idx="173">
                  <c:v>1.1672568660222944</c:v>
                </c:pt>
                <c:pt idx="174">
                  <c:v>1.1886666530519041</c:v>
                </c:pt>
                <c:pt idx="175">
                  <c:v>1.2106156284183489</c:v>
                </c:pt>
                <c:pt idx="176">
                  <c:v>1.2337461002573011</c:v>
                </c:pt>
                <c:pt idx="177">
                  <c:v>1.2575266723052232</c:v>
                </c:pt>
                <c:pt idx="178">
                  <c:v>1.2827507635252167</c:v>
                </c:pt>
                <c:pt idx="179">
                  <c:v>1.3087808614993255</c:v>
                </c:pt>
                <c:pt idx="180">
                  <c:v>1.3366327213340035</c:v>
                </c:pt>
                <c:pt idx="181">
                  <c:v>1.3655223132624961</c:v>
                </c:pt>
                <c:pt idx="182">
                  <c:v>1.3968168298520953</c:v>
                </c:pt>
                <c:pt idx="183">
                  <c:v>1.4295212750170145</c:v>
                </c:pt>
                <c:pt idx="184">
                  <c:v>1.4656191323532974</c:v>
                </c:pt>
                <c:pt idx="185">
                  <c:v>1.503798010797988</c:v>
                </c:pt>
                <c:pt idx="186">
                  <c:v>1.5473154043217194</c:v>
                </c:pt>
                <c:pt idx="187">
                  <c:v>1.5943804242172352</c:v>
                </c:pt>
                <c:pt idx="188">
                  <c:v>1.6518212659423872</c:v>
                </c:pt>
                <c:pt idx="189">
                  <c:v>1.7175656424706611</c:v>
                </c:pt>
                <c:pt idx="190">
                  <c:v>1.8214964065187322</c:v>
                </c:pt>
                <c:pt idx="191">
                  <c:v>2.08294371535484</c:v>
                </c:pt>
                <c:pt idx="192">
                  <c:v>2.1616892834789216</c:v>
                </c:pt>
                <c:pt idx="193">
                  <c:v>2.2132296073471514</c:v>
                </c:pt>
                <c:pt idx="194">
                  <c:v>2.2538433653986627</c:v>
                </c:pt>
                <c:pt idx="195">
                  <c:v>2.2881351553420792</c:v>
                </c:pt>
                <c:pt idx="196">
                  <c:v>2.3181660390539998</c:v>
                </c:pt>
                <c:pt idx="197">
                  <c:v>2.3450687637841381</c:v>
                </c:pt>
                <c:pt idx="198">
                  <c:v>2.3695452900331899</c:v>
                </c:pt>
                <c:pt idx="199">
                  <c:v>2.3920666248746469</c:v>
                </c:pt>
                <c:pt idx="200">
                  <c:v>2.4129672682412853</c:v>
                </c:pt>
                <c:pt idx="201">
                  <c:v>2.4324951224290063</c:v>
                </c:pt>
                <c:pt idx="202">
                  <c:v>2.450840117609415</c:v>
                </c:pt>
                <c:pt idx="203">
                  <c:v>2.4681516956837548</c:v>
                </c:pt>
                <c:pt idx="204">
                  <c:v>2.4845500356712558</c:v>
                </c:pt>
                <c:pt idx="205">
                  <c:v>2.5001335598561889</c:v>
                </c:pt>
                <c:pt idx="206">
                  <c:v>2.5149841253350171</c:v>
                </c:pt>
                <c:pt idx="207">
                  <c:v>2.5291707185581176</c:v>
                </c:pt>
                <c:pt idx="208">
                  <c:v>2.5427521495113323</c:v>
                </c:pt>
                <c:pt idx="209">
                  <c:v>2.5557790583863067</c:v>
                </c:pt>
                <c:pt idx="210">
                  <c:v>2.5682954380824667</c:v>
                </c:pt>
                <c:pt idx="211">
                  <c:v>2.5803398083661984</c:v>
                </c:pt>
                <c:pt idx="212">
                  <c:v>2.5919461346192754</c:v>
                </c:pt>
                <c:pt idx="213">
                  <c:v>2.6031445561296347</c:v>
                </c:pt>
                <c:pt idx="214">
                  <c:v>2.6139619701940822</c:v>
                </c:pt>
                <c:pt idx="215">
                  <c:v>2.6244225055615598</c:v>
                </c:pt>
                <c:pt idx="216">
                  <c:v>2.634547909891265</c:v>
                </c:pt>
                <c:pt idx="217">
                  <c:v>2.6443578696405461</c:v>
                </c:pt>
                <c:pt idx="218">
                  <c:v>2.6538702763029884</c:v>
                </c:pt>
                <c:pt idx="219">
                  <c:v>2.6631014496438059</c:v>
                </c:pt>
                <c:pt idx="220">
                  <c:v>2.6720663261643285</c:v>
                </c:pt>
                <c:pt idx="221">
                  <c:v>2.6807786192236702</c:v>
                </c:pt>
                <c:pt idx="222">
                  <c:v>2.6892509558836086</c:v>
                </c:pt>
                <c:pt idx="223">
                  <c:v>2.6974949945036211</c:v>
                </c:pt>
                <c:pt idx="224">
                  <c:v>2.7055215263126016</c:v>
                </c:pt>
                <c:pt idx="225">
                  <c:v>2.7133405635617884</c:v>
                </c:pt>
                <c:pt idx="226">
                  <c:v>2.7209614163760047</c:v>
                </c:pt>
                <c:pt idx="227">
                  <c:v>2.7283927600353524</c:v>
                </c:pt>
                <c:pt idx="228">
                  <c:v>2.7356426941132743</c:v>
                </c:pt>
                <c:pt idx="229">
                  <c:v>2.7427187946515397</c:v>
                </c:pt>
                <c:pt idx="230">
                  <c:v>2.7496281603549875</c:v>
                </c:pt>
                <c:pt idx="231">
                  <c:v>2.7563774536283692</c:v>
                </c:pt>
                <c:pt idx="232">
                  <c:v>2.7629729371467797</c:v>
                </c:pt>
                <c:pt idx="233">
                  <c:v>2.7694205065437592</c:v>
                </c:pt>
                <c:pt idx="234">
                  <c:v>2.7757257197126344</c:v>
                </c:pt>
                <c:pt idx="235">
                  <c:v>2.7818938231432599</c:v>
                </c:pt>
                <c:pt idx="236">
                  <c:v>2.787929775655269</c:v>
                </c:pt>
                <c:pt idx="237">
                  <c:v>2.7938382698378366</c:v>
                </c:pt>
                <c:pt idx="238">
                  <c:v>2.7996237514630682</c:v>
                </c:pt>
                <c:pt idx="239">
                  <c:v>2.8052904371039435</c:v>
                </c:pt>
                <c:pt idx="240">
                  <c:v>2.8108423301571448</c:v>
                </c:pt>
                <c:pt idx="241">
                  <c:v>2.8162832354450487</c:v>
                </c:pt>
                <c:pt idx="242">
                  <c:v>2.821616772549008</c:v>
                </c:pt>
                <c:pt idx="243">
                  <c:v>2.8268463880070676</c:v>
                </c:pt>
                <c:pt idx="244">
                  <c:v>2.8319753664929563</c:v>
                </c:pt>
                <c:pt idx="245">
                  <c:v>2.8370068410791838</c:v>
                </c:pt>
                <c:pt idx="246">
                  <c:v>2.8419438026749666</c:v>
                </c:pt>
                <c:pt idx="247">
                  <c:v>2.8467891087192063</c:v>
                </c:pt>
                <c:pt idx="248">
                  <c:v>2.8515454911996314</c:v>
                </c:pt>
                <c:pt idx="249">
                  <c:v>2.8562155640613129</c:v>
                </c:pt>
                <c:pt idx="250">
                  <c:v>2.8608018300607991</c:v>
                </c:pt>
                <c:pt idx="251">
                  <c:v>2.8653066871160751</c:v>
                </c:pt>
                <c:pt idx="252">
                  <c:v>2.8697324341972541</c:v>
                </c:pt>
                <c:pt idx="253">
                  <c:v>2.874081276798182</c:v>
                </c:pt>
                <c:pt idx="254">
                  <c:v>2.8783553320250808</c:v>
                </c:pt>
                <c:pt idx="255">
                  <c:v>2.8825566333346591</c:v>
                </c:pt>
                <c:pt idx="256">
                  <c:v>2.8866871349509511</c:v>
                </c:pt>
                <c:pt idx="257">
                  <c:v>2.8907487159872405</c:v>
                </c:pt>
                <c:pt idx="258">
                  <c:v>2.8947431842969409</c:v>
                </c:pt>
                <c:pt idx="259">
                  <c:v>2.8986722800749769</c:v>
                </c:pt>
                <c:pt idx="260">
                  <c:v>2.9025376792292956</c:v>
                </c:pt>
                <c:pt idx="261">
                  <c:v>2.9063409965402203</c:v>
                </c:pt>
                <c:pt idx="262">
                  <c:v>2.9100837886238438</c:v>
                </c:pt>
                <c:pt idx="263">
                  <c:v>2.9137675567141885</c:v>
                </c:pt>
                <c:pt idx="264">
                  <c:v>2.9173937492775162</c:v>
                </c:pt>
                <c:pt idx="265">
                  <c:v>2.9209637644710909</c:v>
                </c:pt>
                <c:pt idx="266">
                  <c:v>2.9244789524575578</c:v>
                </c:pt>
                <c:pt idx="267">
                  <c:v>2.9279406175852429</c:v>
                </c:pt>
                <c:pt idx="268">
                  <c:v>2.9313500204437348</c:v>
                </c:pt>
                <c:pt idx="269">
                  <c:v>2.9347083798034217</c:v>
                </c:pt>
                <c:pt idx="270">
                  <c:v>2.938016874446876</c:v>
                </c:pt>
                <c:pt idx="271">
                  <c:v>2.9412766448994092</c:v>
                </c:pt>
                <c:pt idx="272">
                  <c:v>2.9444887950655052</c:v>
                </c:pt>
                <c:pt idx="273">
                  <c:v>2.9476543937773085</c:v>
                </c:pt>
                <c:pt idx="274">
                  <c:v>2.9507744762609245</c:v>
                </c:pt>
                <c:pt idx="275">
                  <c:v>2.9538500455257442</c:v>
                </c:pt>
                <c:pt idx="276">
                  <c:v>2.9568820736817494</c:v>
                </c:pt>
                <c:pt idx="277">
                  <c:v>2.9598715031892575</c:v>
                </c:pt>
                <c:pt idx="278">
                  <c:v>2.9628192480453079</c:v>
                </c:pt>
                <c:pt idx="279">
                  <c:v>2.9657261949105962</c:v>
                </c:pt>
                <c:pt idx="280">
                  <c:v>2.9685932041805154</c:v>
                </c:pt>
                <c:pt idx="281">
                  <c:v>2.971421111003683</c:v>
                </c:pt>
                <c:pt idx="282">
                  <c:v>2.9742107262510622</c:v>
                </c:pt>
                <c:pt idx="283">
                  <c:v>2.9769628374385348</c:v>
                </c:pt>
                <c:pt idx="284">
                  <c:v>2.9796782096056695</c:v>
                </c:pt>
                <c:pt idx="285">
                  <c:v>2.9823575861531872</c:v>
                </c:pt>
                <c:pt idx="286">
                  <c:v>2.9850016896414373</c:v>
                </c:pt>
                <c:pt idx="287">
                  <c:v>2.9876112225521014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BC-42DD-A8B0-07AEEAF346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181280"/>
        <c:axId val="739184888"/>
      </c:scatterChart>
      <c:valAx>
        <c:axId val="7391812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(min.)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4888"/>
        <c:crosses val="autoZero"/>
        <c:crossBetween val="midCat"/>
      </c:valAx>
      <c:valAx>
        <c:axId val="7391848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Cumulative Depth (in.)</a:t>
                </a:r>
                <a:r>
                  <a:rPr lang="en-US" baseline="0"/>
                  <a:t> 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3918128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4758948065302209"/>
          <c:y val="0.19385127711091063"/>
          <c:w val="0.14525488428436606"/>
          <c:h val="0.201494010731855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'10-day-rainfall'!$U$7:$U$246</c:f>
              <c:numCache>
                <c:formatCode>General</c:formatCode>
                <c:ptCount val="240"/>
                <c:pt idx="0">
                  <c:v>5.540038965663561E-3</c:v>
                </c:pt>
                <c:pt idx="1">
                  <c:v>6.014376759339521E-3</c:v>
                </c:pt>
                <c:pt idx="2">
                  <c:v>6.5541597374183906E-3</c:v>
                </c:pt>
                <c:pt idx="3">
                  <c:v>7.1728913090324869E-3</c:v>
                </c:pt>
                <c:pt idx="4">
                  <c:v>7.8880547936677637E-3</c:v>
                </c:pt>
                <c:pt idx="5">
                  <c:v>8.7227380267932558E-3</c:v>
                </c:pt>
                <c:pt idx="6">
                  <c:v>9.7081551964398882E-3</c:v>
                </c:pt>
                <c:pt idx="7">
                  <c:v>1.0887724873844953E-2</c:v>
                </c:pt>
                <c:pt idx="8">
                  <c:v>1.2324000391944282E-2</c:v>
                </c:pt>
                <c:pt idx="9">
                  <c:v>1.4111195998726856E-2</c:v>
                </c:pt>
                <c:pt idx="10">
                  <c:v>1.6399675832973519E-2</c:v>
                </c:pt>
                <c:pt idx="11">
                  <c:v>1.9449065645267091E-2</c:v>
                </c:pt>
                <c:pt idx="12">
                  <c:v>2.3761371559463375E-2</c:v>
                </c:pt>
                <c:pt idx="13">
                  <c:v>3.0496623791785159E-2</c:v>
                </c:pt>
                <c:pt idx="14">
                  <c:v>4.3400290384290316E-2</c:v>
                </c:pt>
                <c:pt idx="15">
                  <c:v>0.1315707845951854</c:v>
                </c:pt>
                <c:pt idx="16">
                  <c:v>6.54669956738341E-2</c:v>
                </c:pt>
                <c:pt idx="17">
                  <c:v>2.6558589013346269E-2</c:v>
                </c:pt>
                <c:pt idx="18">
                  <c:v>1.7669987506570551E-2</c:v>
                </c:pt>
                <c:pt idx="19">
                  <c:v>1.3068939765159585E-2</c:v>
                </c:pt>
                <c:pt idx="20">
                  <c:v>1.019990182069712E-2</c:v>
                </c:pt>
                <c:pt idx="21">
                  <c:v>8.2360379388323416E-3</c:v>
                </c:pt>
                <c:pt idx="22">
                  <c:v>6.8121125615881887E-3</c:v>
                </c:pt>
                <c:pt idx="23">
                  <c:v>5.737790864147837E-3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3.3721976312734744E-3</c:v>
                </c:pt>
                <c:pt idx="73">
                  <c:v>3.6609249839457984E-3</c:v>
                </c:pt>
                <c:pt idx="74">
                  <c:v>3.989488535819893E-3</c:v>
                </c:pt>
                <c:pt idx="75">
                  <c:v>4.3661077533241254E-3</c:v>
                </c:pt>
                <c:pt idx="76">
                  <c:v>4.8014246570151639E-3</c:v>
                </c:pt>
                <c:pt idx="77">
                  <c:v>5.3094927119611158E-3</c:v>
                </c:pt>
                <c:pt idx="78">
                  <c:v>5.9093118587025453E-3</c:v>
                </c:pt>
                <c:pt idx="79">
                  <c:v>6.6273107927751944E-3</c:v>
                </c:pt>
                <c:pt idx="80">
                  <c:v>7.5015654559660912E-3</c:v>
                </c:pt>
                <c:pt idx="81">
                  <c:v>8.5894236513989631E-3</c:v>
                </c:pt>
                <c:pt idx="82">
                  <c:v>9.9824113765925853E-3</c:v>
                </c:pt>
                <c:pt idx="83">
                  <c:v>1.1838561697119108E-2</c:v>
                </c:pt>
                <c:pt idx="84">
                  <c:v>1.4463443557934238E-2</c:v>
                </c:pt>
                <c:pt idx="85">
                  <c:v>1.8563162308043155E-2</c:v>
                </c:pt>
                <c:pt idx="86">
                  <c:v>2.6417568060002821E-2</c:v>
                </c:pt>
                <c:pt idx="87">
                  <c:v>8.0086564536199861E-2</c:v>
                </c:pt>
                <c:pt idx="88">
                  <c:v>3.9849475627551222E-2</c:v>
                </c:pt>
                <c:pt idx="89">
                  <c:v>1.6166097660297741E-2</c:v>
                </c:pt>
                <c:pt idx="90">
                  <c:v>1.0755644569216866E-2</c:v>
                </c:pt>
                <c:pt idx="91">
                  <c:v>7.9550068135754055E-3</c:v>
                </c:pt>
                <c:pt idx="92">
                  <c:v>6.2086358908591214E-3</c:v>
                </c:pt>
                <c:pt idx="93">
                  <c:v>5.013240484506647E-3</c:v>
                </c:pt>
                <c:pt idx="94">
                  <c:v>4.1465032983580312E-3</c:v>
                </c:pt>
                <c:pt idx="95">
                  <c:v>3.4925683520899906E-3</c:v>
                </c:pt>
                <c:pt idx="96">
                  <c:v>4.8174251875335332E-3</c:v>
                </c:pt>
                <c:pt idx="97">
                  <c:v>5.2298928342082822E-3</c:v>
                </c:pt>
                <c:pt idx="98">
                  <c:v>5.6992693368855601E-3</c:v>
                </c:pt>
                <c:pt idx="99">
                  <c:v>6.2372967904630351E-3</c:v>
                </c:pt>
                <c:pt idx="100">
                  <c:v>6.8591780814502325E-3</c:v>
                </c:pt>
                <c:pt idx="101">
                  <c:v>7.5849895885158778E-3</c:v>
                </c:pt>
                <c:pt idx="102">
                  <c:v>8.4418740838607762E-3</c:v>
                </c:pt>
                <c:pt idx="103">
                  <c:v>9.4675868468217031E-3</c:v>
                </c:pt>
                <c:pt idx="104">
                  <c:v>1.0716522079951555E-2</c:v>
                </c:pt>
                <c:pt idx="105">
                  <c:v>1.2270605216284231E-2</c:v>
                </c:pt>
                <c:pt idx="106">
                  <c:v>1.4260587680846546E-2</c:v>
                </c:pt>
                <c:pt idx="107">
                  <c:v>1.6912230995884438E-2</c:v>
                </c:pt>
                <c:pt idx="108">
                  <c:v>2.0662062225620337E-2</c:v>
                </c:pt>
                <c:pt idx="109">
                  <c:v>2.6518803297204501E-2</c:v>
                </c:pt>
                <c:pt idx="110">
                  <c:v>3.7739382942861166E-2</c:v>
                </c:pt>
                <c:pt idx="111">
                  <c:v>0.11440937790885691</c:v>
                </c:pt>
                <c:pt idx="112">
                  <c:v>5.6927822325073159E-2</c:v>
                </c:pt>
                <c:pt idx="113">
                  <c:v>2.3094425228996768E-2</c:v>
                </c:pt>
                <c:pt idx="114">
                  <c:v>1.5365206527452661E-2</c:v>
                </c:pt>
                <c:pt idx="115">
                  <c:v>1.1364295447964861E-2</c:v>
                </c:pt>
                <c:pt idx="116">
                  <c:v>8.8694798440844564E-3</c:v>
                </c:pt>
                <c:pt idx="117">
                  <c:v>7.1617721207237793E-3</c:v>
                </c:pt>
                <c:pt idx="118">
                  <c:v>5.9235761405114712E-3</c:v>
                </c:pt>
                <c:pt idx="119">
                  <c:v>4.9893833601285563E-3</c:v>
                </c:pt>
                <c:pt idx="120">
                  <c:v>3.6010253276813162E-2</c:v>
                </c:pt>
                <c:pt idx="121">
                  <c:v>3.9093448935706904E-2</c:v>
                </c:pt>
                <c:pt idx="122">
                  <c:v>4.2602038293219555E-2</c:v>
                </c:pt>
                <c:pt idx="123">
                  <c:v>4.6623793508711181E-2</c:v>
                </c:pt>
                <c:pt idx="124">
                  <c:v>5.1272356158840481E-2</c:v>
                </c:pt>
                <c:pt idx="125">
                  <c:v>5.6697797174156184E-2</c:v>
                </c:pt>
                <c:pt idx="126">
                  <c:v>6.3103008776859301E-2</c:v>
                </c:pt>
                <c:pt idx="127">
                  <c:v>7.0770211679992229E-2</c:v>
                </c:pt>
                <c:pt idx="128">
                  <c:v>8.0106002547637875E-2</c:v>
                </c:pt>
                <c:pt idx="129">
                  <c:v>9.1722773991724613E-2</c:v>
                </c:pt>
                <c:pt idx="130">
                  <c:v>0.10659789291432792</c:v>
                </c:pt>
                <c:pt idx="131">
                  <c:v>0.12641892669423616</c:v>
                </c:pt>
                <c:pt idx="132">
                  <c:v>0.15444891513651199</c:v>
                </c:pt>
                <c:pt idx="133">
                  <c:v>0.19822805464660362</c:v>
                </c:pt>
                <c:pt idx="134">
                  <c:v>0.28210188749788717</c:v>
                </c:pt>
                <c:pt idx="135">
                  <c:v>0.85521009986870533</c:v>
                </c:pt>
                <c:pt idx="136">
                  <c:v>0.42553547187992186</c:v>
                </c:pt>
                <c:pt idx="137">
                  <c:v>0.1726308285867508</c:v>
                </c:pt>
                <c:pt idx="138">
                  <c:v>0.11485491879270864</c:v>
                </c:pt>
                <c:pt idx="139">
                  <c:v>8.4948108473537329E-2</c:v>
                </c:pt>
                <c:pt idx="140">
                  <c:v>6.6299361834531306E-2</c:v>
                </c:pt>
                <c:pt idx="141">
                  <c:v>5.353424660241024E-2</c:v>
                </c:pt>
                <c:pt idx="142">
                  <c:v>4.4278731650323241E-2</c:v>
                </c:pt>
                <c:pt idx="143">
                  <c:v>3.7295640616960953E-2</c:v>
                </c:pt>
                <c:pt idx="144">
                  <c:v>2.2882769640784287E-3</c:v>
                </c:pt>
                <c:pt idx="145">
                  <c:v>2.4841990962489345E-3</c:v>
                </c:pt>
                <c:pt idx="146">
                  <c:v>2.7071529350206416E-3</c:v>
                </c:pt>
                <c:pt idx="147">
                  <c:v>2.9627159754699421E-3</c:v>
                </c:pt>
                <c:pt idx="148">
                  <c:v>3.258109588688861E-3</c:v>
                </c:pt>
                <c:pt idx="149">
                  <c:v>3.6028700545450427E-3</c:v>
                </c:pt>
                <c:pt idx="150">
                  <c:v>4.0098901898338694E-3</c:v>
                </c:pt>
                <c:pt idx="151">
                  <c:v>4.4971037522403097E-3</c:v>
                </c:pt>
                <c:pt idx="152">
                  <c:v>5.0903479879769904E-3</c:v>
                </c:pt>
                <c:pt idx="153">
                  <c:v>5.8285374777350104E-3</c:v>
                </c:pt>
                <c:pt idx="154">
                  <c:v>6.7737791484021107E-3</c:v>
                </c:pt>
                <c:pt idx="155">
                  <c:v>8.0333097230451088E-3</c:v>
                </c:pt>
                <c:pt idx="156">
                  <c:v>9.8144795571696621E-3</c:v>
                </c:pt>
                <c:pt idx="157">
                  <c:v>1.259643156617214E-2</c:v>
                </c:pt>
                <c:pt idx="158">
                  <c:v>1.7926206897859055E-2</c:v>
                </c:pt>
                <c:pt idx="159">
                  <c:v>5.4344454506707045E-2</c:v>
                </c:pt>
                <c:pt idx="160">
                  <c:v>2.7040715604409758E-2</c:v>
                </c:pt>
                <c:pt idx="161">
                  <c:v>1.0969851983773466E-2</c:v>
                </c:pt>
                <c:pt idx="162">
                  <c:v>7.2984731005400162E-3</c:v>
                </c:pt>
                <c:pt idx="163">
                  <c:v>5.3980403377833107E-3</c:v>
                </c:pt>
                <c:pt idx="164">
                  <c:v>4.2130029259401175E-3</c:v>
                </c:pt>
                <c:pt idx="165">
                  <c:v>3.4018417573437958E-3</c:v>
                </c:pt>
                <c:pt idx="166">
                  <c:v>2.8136986667429494E-3</c:v>
                </c:pt>
                <c:pt idx="167">
                  <c:v>2.3699570960610647E-3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8.0691871891186706E-3</c:v>
                </c:pt>
                <c:pt idx="193">
                  <c:v>8.760070497298874E-3</c:v>
                </c:pt>
                <c:pt idx="194">
                  <c:v>9.5462761392833152E-3</c:v>
                </c:pt>
                <c:pt idx="195">
                  <c:v>1.0447472124025586E-2</c:v>
                </c:pt>
                <c:pt idx="196">
                  <c:v>1.1489123286429141E-2</c:v>
                </c:pt>
                <c:pt idx="197">
                  <c:v>1.2704857560764098E-2</c:v>
                </c:pt>
                <c:pt idx="198">
                  <c:v>1.4140139090466804E-2</c:v>
                </c:pt>
                <c:pt idx="199">
                  <c:v>1.5858207968426356E-2</c:v>
                </c:pt>
                <c:pt idx="200">
                  <c:v>1.7950174483918859E-2</c:v>
                </c:pt>
                <c:pt idx="201">
                  <c:v>2.055326373727609E-2</c:v>
                </c:pt>
                <c:pt idx="202">
                  <c:v>2.388648436541797E-2</c:v>
                </c:pt>
                <c:pt idx="203">
                  <c:v>2.8327986918106438E-2</c:v>
                </c:pt>
                <c:pt idx="204">
                  <c:v>3.4608954227914067E-2</c:v>
                </c:pt>
                <c:pt idx="205">
                  <c:v>4.4418995522817549E-2</c:v>
                </c:pt>
                <c:pt idx="206">
                  <c:v>6.3213466429292459E-2</c:v>
                </c:pt>
                <c:pt idx="207">
                  <c:v>0.19163570799733537</c:v>
                </c:pt>
                <c:pt idx="208">
                  <c:v>9.535410239449757E-2</c:v>
                </c:pt>
                <c:pt idx="209">
                  <c:v>3.8683162258569589E-2</c:v>
                </c:pt>
                <c:pt idx="210">
                  <c:v>2.5736720933483212E-2</c:v>
                </c:pt>
                <c:pt idx="211">
                  <c:v>1.9035194875341149E-2</c:v>
                </c:pt>
                <c:pt idx="212">
                  <c:v>1.4856378738841467E-2</c:v>
                </c:pt>
                <c:pt idx="213">
                  <c:v>1.1995968302212332E-2</c:v>
                </c:pt>
                <c:pt idx="214">
                  <c:v>9.9219900353567161E-3</c:v>
                </c:pt>
                <c:pt idx="215">
                  <c:v>8.3572171282153343E-3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CB7-4D24-8D21-0C252462B1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'[1]10-day-rainfall'!$T$7:$T$246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'[1]10-day-rainfall'!$U$7:$U$246</c:f>
              <c:numCache>
                <c:formatCode>General</c:formatCode>
                <c:ptCount val="240"/>
                <c:pt idx="0">
                  <c:v>4.9285023478125396E-3</c:v>
                </c:pt>
                <c:pt idx="1">
                  <c:v>5.3504804140820034E-3</c:v>
                </c:pt>
                <c:pt idx="2">
                  <c:v>5.8306795049655295E-3</c:v>
                </c:pt>
                <c:pt idx="3">
                  <c:v>6.3811124572002928E-3</c:v>
                </c:pt>
                <c:pt idx="4">
                  <c:v>7.0173326958918071E-3</c:v>
                </c:pt>
                <c:pt idx="5">
                  <c:v>7.7598795082220381E-3</c:v>
                </c:pt>
                <c:pt idx="6">
                  <c:v>8.6365215073630156E-3</c:v>
                </c:pt>
                <c:pt idx="7">
                  <c:v>9.6858845101380382E-3</c:v>
                </c:pt>
                <c:pt idx="8">
                  <c:v>1.0963616906413768E-2</c:v>
                </c:pt>
                <c:pt idx="9">
                  <c:v>1.2553533114335812E-2</c:v>
                </c:pt>
                <c:pt idx="10">
                  <c:v>1.4589399343059242E-2</c:v>
                </c:pt>
                <c:pt idx="11">
                  <c:v>1.7302182582027745E-2</c:v>
                </c:pt>
                <c:pt idx="12">
                  <c:v>2.1138475061977236E-2</c:v>
                </c:pt>
                <c:pt idx="13">
                  <c:v>2.7130257185865543E-2</c:v>
                </c:pt>
                <c:pt idx="14">
                  <c:v>3.8609553900330919E-2</c:v>
                </c:pt>
                <c:pt idx="15">
                  <c:v>0.1170473573922311</c:v>
                </c:pt>
                <c:pt idx="16">
                  <c:v>5.8240428250142952E-2</c:v>
                </c:pt>
                <c:pt idx="17">
                  <c:v>2.3626921961764129E-2</c:v>
                </c:pt>
                <c:pt idx="18">
                  <c:v>1.5719487796331838E-2</c:v>
                </c:pt>
                <c:pt idx="19">
                  <c:v>1.1626326225359843E-2</c:v>
                </c:pt>
                <c:pt idx="20">
                  <c:v>9.0739867322832107E-3</c:v>
                </c:pt>
                <c:pt idx="21">
                  <c:v>7.3269037582204986E-3</c:v>
                </c:pt>
                <c:pt idx="22">
                  <c:v>6.0601582338021334E-3</c:v>
                </c:pt>
                <c:pt idx="23">
                  <c:v>5.1044254238061769E-3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2.9999579508424141E-3</c:v>
                </c:pt>
                <c:pt idx="73">
                  <c:v>3.2568141650933919E-3</c:v>
                </c:pt>
                <c:pt idx="74">
                  <c:v>3.5491092638920601E-3</c:v>
                </c:pt>
                <c:pt idx="75">
                  <c:v>3.8841554087306112E-3</c:v>
                </c:pt>
                <c:pt idx="76">
                  <c:v>4.2714199018471849E-3</c:v>
                </c:pt>
                <c:pt idx="77">
                  <c:v>4.7234049180481944E-3</c:v>
                </c:pt>
                <c:pt idx="78">
                  <c:v>5.2570130914383548E-3</c:v>
                </c:pt>
                <c:pt idx="79">
                  <c:v>5.8957557887796726E-3</c:v>
                </c:pt>
                <c:pt idx="80">
                  <c:v>6.6735059430344645E-3</c:v>
                </c:pt>
                <c:pt idx="81">
                  <c:v>7.6412810261174474E-3</c:v>
                </c:pt>
                <c:pt idx="82">
                  <c:v>8.8805039479490991E-3</c:v>
                </c:pt>
                <c:pt idx="83">
                  <c:v>1.0531763310799493E-2</c:v>
                </c:pt>
                <c:pt idx="84">
                  <c:v>1.2866897863812225E-2</c:v>
                </c:pt>
                <c:pt idx="85">
                  <c:v>1.6514069591396407E-2</c:v>
                </c:pt>
                <c:pt idx="86">
                  <c:v>2.3501467591505766E-2</c:v>
                </c:pt>
                <c:pt idx="87">
                  <c:v>7.1246217543097151E-2</c:v>
                </c:pt>
                <c:pt idx="88">
                  <c:v>3.5450695456608734E-2</c:v>
                </c:pt>
                <c:pt idx="89">
                  <c:v>1.4381604672378158E-2</c:v>
                </c:pt>
                <c:pt idx="90">
                  <c:v>9.568383876028071E-3</c:v>
                </c:pt>
                <c:pt idx="91">
                  <c:v>7.0768942241320751E-3</c:v>
                </c:pt>
                <c:pt idx="92">
                  <c:v>5.5232962718245607E-3</c:v>
                </c:pt>
                <c:pt idx="93">
                  <c:v>4.4598544615255184E-3</c:v>
                </c:pt>
                <c:pt idx="94">
                  <c:v>3.6887919684012969E-3</c:v>
                </c:pt>
                <c:pt idx="95">
                  <c:v>3.1070415623168021E-3</c:v>
                </c:pt>
                <c:pt idx="96">
                  <c:v>4.2856542154891628E-3</c:v>
                </c:pt>
                <c:pt idx="97">
                  <c:v>4.652591664419131E-3</c:v>
                </c:pt>
                <c:pt idx="98">
                  <c:v>5.070156091274371E-3</c:v>
                </c:pt>
                <c:pt idx="99">
                  <c:v>5.54879344104373E-3</c:v>
                </c:pt>
                <c:pt idx="100">
                  <c:v>6.1020284312102635E-3</c:v>
                </c:pt>
                <c:pt idx="101">
                  <c:v>6.7477213114974207E-3</c:v>
                </c:pt>
                <c:pt idx="102">
                  <c:v>7.510018702054793E-3</c:v>
                </c:pt>
                <c:pt idx="103">
                  <c:v>8.4225082696852468E-3</c:v>
                </c:pt>
                <c:pt idx="104">
                  <c:v>9.5335799186206625E-3</c:v>
                </c:pt>
                <c:pt idx="105">
                  <c:v>1.0916115751596353E-2</c:v>
                </c:pt>
                <c:pt idx="106">
                  <c:v>1.2686434211355856E-2</c:v>
                </c:pt>
                <c:pt idx="107">
                  <c:v>1.5045376158284988E-2</c:v>
                </c:pt>
                <c:pt idx="108">
                  <c:v>1.8381282662588892E-2</c:v>
                </c:pt>
                <c:pt idx="109">
                  <c:v>2.3591527987709155E-2</c:v>
                </c:pt>
                <c:pt idx="110">
                  <c:v>3.3573525130722523E-2</c:v>
                </c:pt>
                <c:pt idx="111">
                  <c:v>0.10178031077585309</c:v>
                </c:pt>
                <c:pt idx="112">
                  <c:v>5.0643850652298192E-2</c:v>
                </c:pt>
                <c:pt idx="113">
                  <c:v>2.0545149531968798E-2</c:v>
                </c:pt>
                <c:pt idx="114">
                  <c:v>1.3669119822897246E-2</c:v>
                </c:pt>
                <c:pt idx="115">
                  <c:v>1.010984889161725E-2</c:v>
                </c:pt>
                <c:pt idx="116">
                  <c:v>7.8904232454636587E-3</c:v>
                </c:pt>
                <c:pt idx="117">
                  <c:v>6.3712206593221693E-3</c:v>
                </c:pt>
                <c:pt idx="118">
                  <c:v>5.2697028120018523E-3</c:v>
                </c:pt>
                <c:pt idx="119">
                  <c:v>4.4386308033097172E-3</c:v>
                </c:pt>
                <c:pt idx="120">
                  <c:v>3.2035265260781501E-2</c:v>
                </c:pt>
                <c:pt idx="121">
                  <c:v>3.4778122691533013E-2</c:v>
                </c:pt>
                <c:pt idx="122">
                  <c:v>3.789941678227593E-2</c:v>
                </c:pt>
                <c:pt idx="123">
                  <c:v>4.1477230971801893E-2</c:v>
                </c:pt>
                <c:pt idx="124">
                  <c:v>4.5612662523296731E-2</c:v>
                </c:pt>
                <c:pt idx="125">
                  <c:v>5.0439216803443231E-2</c:v>
                </c:pt>
                <c:pt idx="126">
                  <c:v>5.6137389797859587E-2</c:v>
                </c:pt>
                <c:pt idx="127">
                  <c:v>6.2958249315897233E-2</c:v>
                </c:pt>
                <c:pt idx="128">
                  <c:v>7.1263509891689475E-2</c:v>
                </c:pt>
                <c:pt idx="129">
                  <c:v>8.159796524318276E-2</c:v>
                </c:pt>
                <c:pt idx="130">
                  <c:v>9.4831095729885045E-2</c:v>
                </c:pt>
                <c:pt idx="131">
                  <c:v>0.11246418678318032</c:v>
                </c:pt>
                <c:pt idx="132">
                  <c:v>0.13740008790285199</c:v>
                </c:pt>
                <c:pt idx="133">
                  <c:v>0.17634667170812596</c:v>
                </c:pt>
                <c:pt idx="134">
                  <c:v>0.25096210035215089</c:v>
                </c:pt>
                <c:pt idx="135">
                  <c:v>0.7608078230495019</c:v>
                </c:pt>
                <c:pt idx="136">
                  <c:v>0.37856278362592904</c:v>
                </c:pt>
                <c:pt idx="137">
                  <c:v>0.1535749927514668</c:v>
                </c:pt>
                <c:pt idx="138">
                  <c:v>0.10217667067615693</c:v>
                </c:pt>
                <c:pt idx="139">
                  <c:v>7.5571120464838965E-2</c:v>
                </c:pt>
                <c:pt idx="140">
                  <c:v>5.8980913759840853E-2</c:v>
                </c:pt>
                <c:pt idx="141">
                  <c:v>4.7624874428433231E-2</c:v>
                </c:pt>
                <c:pt idx="142">
                  <c:v>3.9391028519713857E-2</c:v>
                </c:pt>
                <c:pt idx="143">
                  <c:v>3.3178765254740145E-2</c:v>
                </c:pt>
                <c:pt idx="144">
                  <c:v>2.0356857523573537E-3</c:v>
                </c:pt>
                <c:pt idx="145">
                  <c:v>2.2099810405990889E-3</c:v>
                </c:pt>
                <c:pt idx="146">
                  <c:v>2.4083241433553279E-3</c:v>
                </c:pt>
                <c:pt idx="147">
                  <c:v>2.6356768844957735E-3</c:v>
                </c:pt>
                <c:pt idx="148">
                  <c:v>2.8984635048248772E-3</c:v>
                </c:pt>
                <c:pt idx="149">
                  <c:v>3.2051676229612768E-3</c:v>
                </c:pt>
                <c:pt idx="150">
                  <c:v>3.5672588834760287E-3</c:v>
                </c:pt>
                <c:pt idx="151">
                  <c:v>4.0006914281004941E-3</c:v>
                </c:pt>
                <c:pt idx="152">
                  <c:v>4.5284504613448172E-3</c:v>
                </c:pt>
                <c:pt idx="153">
                  <c:v>5.1851549820082707E-3</c:v>
                </c:pt>
                <c:pt idx="154">
                  <c:v>6.0260562503940355E-3</c:v>
                </c:pt>
                <c:pt idx="155">
                  <c:v>7.1465536751853746E-3</c:v>
                </c:pt>
                <c:pt idx="156">
                  <c:v>8.7311092647297302E-3</c:v>
                </c:pt>
                <c:pt idx="157">
                  <c:v>1.1205975794161856E-2</c:v>
                </c:pt>
                <c:pt idx="158">
                  <c:v>1.5947424437093207E-2</c:v>
                </c:pt>
                <c:pt idx="159">
                  <c:v>4.8345647618530239E-2</c:v>
                </c:pt>
                <c:pt idx="160">
                  <c:v>2.4055829059841657E-2</c:v>
                </c:pt>
                <c:pt idx="161">
                  <c:v>9.758946027685185E-3</c:v>
                </c:pt>
                <c:pt idx="162">
                  <c:v>6.4928319158761953E-3</c:v>
                </c:pt>
                <c:pt idx="163">
                  <c:v>4.8021782235181968E-3</c:v>
                </c:pt>
                <c:pt idx="164">
                  <c:v>3.7479510415952401E-3</c:v>
                </c:pt>
                <c:pt idx="165">
                  <c:v>3.0263298131780322E-3</c:v>
                </c:pt>
                <c:pt idx="166">
                  <c:v>2.5031088357008813E-3</c:v>
                </c:pt>
                <c:pt idx="167">
                  <c:v>2.1083496315721169E-3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7.1784708109443492E-3</c:v>
                </c:pt>
                <c:pt idx="193">
                  <c:v>7.7930910379020463E-3</c:v>
                </c:pt>
                <c:pt idx="194">
                  <c:v>8.4925114528845731E-3</c:v>
                </c:pt>
                <c:pt idx="195">
                  <c:v>9.2942290137482501E-3</c:v>
                </c:pt>
                <c:pt idx="196">
                  <c:v>1.0220897622277193E-2</c:v>
                </c:pt>
                <c:pt idx="197">
                  <c:v>1.1302433196758182E-2</c:v>
                </c:pt>
                <c:pt idx="198">
                  <c:v>1.257928132594178E-2</c:v>
                </c:pt>
                <c:pt idx="199">
                  <c:v>1.410770135172279E-2</c:v>
                </c:pt>
                <c:pt idx="200">
                  <c:v>1.5968746363689612E-2</c:v>
                </c:pt>
                <c:pt idx="201">
                  <c:v>1.8284493883923895E-2</c:v>
                </c:pt>
                <c:pt idx="202">
                  <c:v>2.1249777304021063E-2</c:v>
                </c:pt>
                <c:pt idx="203">
                  <c:v>2.520100506512736E-2</c:v>
                </c:pt>
                <c:pt idx="204">
                  <c:v>3.07886484598364E-2</c:v>
                </c:pt>
                <c:pt idx="205">
                  <c:v>3.951580937941284E-2</c:v>
                </c:pt>
                <c:pt idx="206">
                  <c:v>5.6235654593960238E-2</c:v>
                </c:pt>
                <c:pt idx="207">
                  <c:v>0.17048202054955394</c:v>
                </c:pt>
                <c:pt idx="208">
                  <c:v>8.482844984259949E-2</c:v>
                </c:pt>
                <c:pt idx="209">
                  <c:v>3.4413125466047738E-2</c:v>
                </c:pt>
                <c:pt idx="210">
                  <c:v>2.289577570335289E-2</c:v>
                </c:pt>
                <c:pt idx="211">
                  <c:v>1.6933996893458897E-2</c:v>
                </c:pt>
                <c:pt idx="212">
                  <c:v>1.3216458936151629E-2</c:v>
                </c:pt>
                <c:pt idx="213">
                  <c:v>1.0671794604364637E-2</c:v>
                </c:pt>
                <c:pt idx="214">
                  <c:v>8.8267522101031053E-3</c:v>
                </c:pt>
                <c:pt idx="215">
                  <c:v>7.4347065955437776E-3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E6C-4A93-A9AD-8AE012AAFB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'[2]10-day-rainfall'!$T$7:$T$246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'[2]10-day-rainfall'!$U$7:$U$246</c:f>
              <c:numCache>
                <c:formatCode>General</c:formatCode>
                <c:ptCount val="240"/>
                <c:pt idx="0">
                  <c:v>4.6468736422232461E-3</c:v>
                </c:pt>
                <c:pt idx="1">
                  <c:v>5.044738676134454E-3</c:v>
                </c:pt>
                <c:pt idx="2">
                  <c:v>5.4974978189674924E-3</c:v>
                </c:pt>
                <c:pt idx="3">
                  <c:v>6.0164774596459828E-3</c:v>
                </c:pt>
                <c:pt idx="4">
                  <c:v>6.6163422561265521E-3</c:v>
                </c:pt>
                <c:pt idx="5">
                  <c:v>7.3164578220379119E-3</c:v>
                </c:pt>
                <c:pt idx="6">
                  <c:v>8.1430059926565473E-3</c:v>
                </c:pt>
                <c:pt idx="7">
                  <c:v>9.1324053952729946E-3</c:v>
                </c:pt>
                <c:pt idx="8">
                  <c:v>1.0337124511761539E-2</c:v>
                </c:pt>
                <c:pt idx="9">
                  <c:v>1.1836188364945179E-2</c:v>
                </c:pt>
                <c:pt idx="10">
                  <c:v>1.3755719380598696E-2</c:v>
                </c:pt>
                <c:pt idx="11">
                  <c:v>1.6313486434483281E-2</c:v>
                </c:pt>
                <c:pt idx="12">
                  <c:v>1.9930562201292797E-2</c:v>
                </c:pt>
                <c:pt idx="13">
                  <c:v>2.5579956775244619E-2</c:v>
                </c:pt>
                <c:pt idx="14">
                  <c:v>3.6403293677454818E-2</c:v>
                </c:pt>
                <c:pt idx="15">
                  <c:v>0.11035893696981776</c:v>
                </c:pt>
                <c:pt idx="16">
                  <c:v>5.491240377870614E-2</c:v>
                </c:pt>
                <c:pt idx="17">
                  <c:v>2.2276812135377577E-2</c:v>
                </c:pt>
                <c:pt idx="18">
                  <c:v>1.4821231350827144E-2</c:v>
                </c:pt>
                <c:pt idx="19">
                  <c:v>1.0961964726767838E-2</c:v>
                </c:pt>
                <c:pt idx="20">
                  <c:v>8.5554732047241587E-3</c:v>
                </c:pt>
                <c:pt idx="21">
                  <c:v>6.9082235434650323E-3</c:v>
                </c:pt>
                <c:pt idx="22">
                  <c:v>5.713863477584861E-3</c:v>
                </c:pt>
                <c:pt idx="23">
                  <c:v>4.8127439710172462E-3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2.8285317822228477E-3</c:v>
                </c:pt>
                <c:pt idx="73">
                  <c:v>3.0707104985166268E-3</c:v>
                </c:pt>
                <c:pt idx="74">
                  <c:v>3.346303020241085E-3</c:v>
                </c:pt>
                <c:pt idx="75">
                  <c:v>3.6622036710888617E-3</c:v>
                </c:pt>
                <c:pt idx="76">
                  <c:v>4.0273387645987741E-3</c:v>
                </c:pt>
                <c:pt idx="77">
                  <c:v>4.4534960655882982E-3</c:v>
                </c:pt>
                <c:pt idx="78">
                  <c:v>4.9566123433561629E-3</c:v>
                </c:pt>
                <c:pt idx="79">
                  <c:v>5.5588554579922627E-3</c:v>
                </c:pt>
                <c:pt idx="80">
                  <c:v>6.2921627462896373E-3</c:v>
                </c:pt>
                <c:pt idx="81">
                  <c:v>7.2046363960535931E-3</c:v>
                </c:pt>
                <c:pt idx="82">
                  <c:v>8.3730465794948656E-3</c:v>
                </c:pt>
                <c:pt idx="83">
                  <c:v>9.9299482644680925E-3</c:v>
                </c:pt>
                <c:pt idx="84">
                  <c:v>1.2131646557308669E-2</c:v>
                </c:pt>
                <c:pt idx="85">
                  <c:v>1.5570408471888042E-2</c:v>
                </c:pt>
                <c:pt idx="86">
                  <c:v>2.2158526586276865E-2</c:v>
                </c:pt>
                <c:pt idx="87">
                  <c:v>6.7175005112063035E-2</c:v>
                </c:pt>
                <c:pt idx="88">
                  <c:v>3.3424941430516809E-2</c:v>
                </c:pt>
                <c:pt idx="89">
                  <c:v>1.3559798691099407E-2</c:v>
                </c:pt>
                <c:pt idx="90">
                  <c:v>9.0216190831121819E-3</c:v>
                </c:pt>
                <c:pt idx="91">
                  <c:v>6.6725002684673851E-3</c:v>
                </c:pt>
                <c:pt idx="92">
                  <c:v>5.2076793420060144E-3</c:v>
                </c:pt>
                <c:pt idx="93">
                  <c:v>4.2050056351526323E-3</c:v>
                </c:pt>
                <c:pt idx="94">
                  <c:v>3.4780038559212227E-3</c:v>
                </c:pt>
                <c:pt idx="95">
                  <c:v>2.9294963301844134E-3</c:v>
                </c:pt>
                <c:pt idx="96">
                  <c:v>4.0407596888897826E-3</c:v>
                </c:pt>
                <c:pt idx="97">
                  <c:v>4.3867292835951819E-3</c:v>
                </c:pt>
                <c:pt idx="98">
                  <c:v>4.7804328860586937E-3</c:v>
                </c:pt>
                <c:pt idx="99">
                  <c:v>5.2317195301269468E-3</c:v>
                </c:pt>
                <c:pt idx="100">
                  <c:v>5.7533410922839638E-3</c:v>
                </c:pt>
                <c:pt idx="101">
                  <c:v>6.3621372365547119E-3</c:v>
                </c:pt>
                <c:pt idx="102">
                  <c:v>7.0808747762230919E-3</c:v>
                </c:pt>
                <c:pt idx="103">
                  <c:v>7.9412220828460906E-3</c:v>
                </c:pt>
                <c:pt idx="104">
                  <c:v>8.9888039232709129E-3</c:v>
                </c:pt>
                <c:pt idx="105">
                  <c:v>1.0292337708647993E-2</c:v>
                </c:pt>
                <c:pt idx="106">
                  <c:v>1.1961495113564096E-2</c:v>
                </c:pt>
                <c:pt idx="107">
                  <c:v>1.4185640377811564E-2</c:v>
                </c:pt>
                <c:pt idx="108">
                  <c:v>1.7330923653298101E-2</c:v>
                </c:pt>
                <c:pt idx="109">
                  <c:v>2.2243440674125779E-2</c:v>
                </c:pt>
                <c:pt idx="110">
                  <c:v>3.1655037980395526E-2</c:v>
                </c:pt>
                <c:pt idx="111">
                  <c:v>9.5964293017232929E-2</c:v>
                </c:pt>
                <c:pt idx="112">
                  <c:v>4.7749916329309729E-2</c:v>
                </c:pt>
                <c:pt idx="113">
                  <c:v>1.937114098728487E-2</c:v>
                </c:pt>
                <c:pt idx="114">
                  <c:v>1.2888027261588834E-2</c:v>
                </c:pt>
                <c:pt idx="115">
                  <c:v>9.532143240667694E-3</c:v>
                </c:pt>
                <c:pt idx="116">
                  <c:v>7.4395419171514503E-3</c:v>
                </c:pt>
                <c:pt idx="117">
                  <c:v>6.0071509073609036E-3</c:v>
                </c:pt>
                <c:pt idx="118">
                  <c:v>4.9685769370303194E-3</c:v>
                </c:pt>
                <c:pt idx="119">
                  <c:v>4.1849947574063052E-3</c:v>
                </c:pt>
                <c:pt idx="120">
                  <c:v>3.0204678674451126E-2</c:v>
                </c:pt>
                <c:pt idx="121">
                  <c:v>3.2790801394873982E-2</c:v>
                </c:pt>
                <c:pt idx="122">
                  <c:v>3.5733735823288738E-2</c:v>
                </c:pt>
                <c:pt idx="123">
                  <c:v>3.9107103487698927E-2</c:v>
                </c:pt>
                <c:pt idx="124">
                  <c:v>4.300622466482263E-2</c:v>
                </c:pt>
                <c:pt idx="125">
                  <c:v>4.7556975843246474E-2</c:v>
                </c:pt>
                <c:pt idx="126">
                  <c:v>5.292953895226761E-2</c:v>
                </c:pt>
                <c:pt idx="127">
                  <c:v>5.9360635069274525E-2</c:v>
                </c:pt>
                <c:pt idx="128">
                  <c:v>6.7191309326450066E-2</c:v>
                </c:pt>
                <c:pt idx="129">
                  <c:v>7.6935224372143743E-2</c:v>
                </c:pt>
                <c:pt idx="130">
                  <c:v>8.9412175973891617E-2</c:v>
                </c:pt>
                <c:pt idx="131">
                  <c:v>0.10603766182414144</c:v>
                </c:pt>
                <c:pt idx="132">
                  <c:v>0.12954865430840332</c:v>
                </c:pt>
                <c:pt idx="133">
                  <c:v>0.16626971903909019</c:v>
                </c:pt>
                <c:pt idx="134">
                  <c:v>0.23662140890345656</c:v>
                </c:pt>
                <c:pt idx="135">
                  <c:v>0.71733309030381609</c:v>
                </c:pt>
                <c:pt idx="136">
                  <c:v>0.35693062456159025</c:v>
                </c:pt>
                <c:pt idx="137">
                  <c:v>0.14479927887995439</c:v>
                </c:pt>
                <c:pt idx="138">
                  <c:v>9.6338003780376533E-2</c:v>
                </c:pt>
                <c:pt idx="139">
                  <c:v>7.1252770723991013E-2</c:v>
                </c:pt>
                <c:pt idx="140">
                  <c:v>5.5610575830707089E-2</c:v>
                </c:pt>
                <c:pt idx="141">
                  <c:v>4.4903453032522758E-2</c:v>
                </c:pt>
                <c:pt idx="142">
                  <c:v>3.7140112604301632E-2</c:v>
                </c:pt>
                <c:pt idx="143">
                  <c:v>3.1282835811612134E-2</c:v>
                </c:pt>
                <c:pt idx="144">
                  <c:v>1.9193608522226461E-3</c:v>
                </c:pt>
                <c:pt idx="145">
                  <c:v>2.0836964097077104E-3</c:v>
                </c:pt>
                <c:pt idx="146">
                  <c:v>2.2707056208778787E-3</c:v>
                </c:pt>
                <c:pt idx="147">
                  <c:v>2.4850667768102986E-3</c:v>
                </c:pt>
                <c:pt idx="148">
                  <c:v>2.7328370188348817E-3</c:v>
                </c:pt>
                <c:pt idx="149">
                  <c:v>3.022015187363487E-3</c:v>
                </c:pt>
                <c:pt idx="150">
                  <c:v>3.3634155187059669E-3</c:v>
                </c:pt>
                <c:pt idx="151">
                  <c:v>3.7720804893518916E-3</c:v>
                </c:pt>
                <c:pt idx="152">
                  <c:v>4.2696818635536817E-3</c:v>
                </c:pt>
                <c:pt idx="153">
                  <c:v>4.8888604116077939E-3</c:v>
                </c:pt>
                <c:pt idx="154">
                  <c:v>5.6817101789429433E-3</c:v>
                </c:pt>
                <c:pt idx="155">
                  <c:v>6.7381791794604894E-3</c:v>
                </c:pt>
                <c:pt idx="156">
                  <c:v>8.2321887353165955E-3</c:v>
                </c:pt>
                <c:pt idx="157">
                  <c:v>1.056563432020974E-2</c:v>
                </c:pt>
                <c:pt idx="158">
                  <c:v>1.503614304068787E-2</c:v>
                </c:pt>
                <c:pt idx="159">
                  <c:v>4.5583039183185618E-2</c:v>
                </c:pt>
                <c:pt idx="160">
                  <c:v>2.2681210256422113E-2</c:v>
                </c:pt>
                <c:pt idx="161">
                  <c:v>9.2012919689603082E-3</c:v>
                </c:pt>
                <c:pt idx="162">
                  <c:v>6.121812949254693E-3</c:v>
                </c:pt>
                <c:pt idx="163">
                  <c:v>4.5277680393171526E-3</c:v>
                </c:pt>
                <c:pt idx="164">
                  <c:v>3.5337824106469375E-3</c:v>
                </c:pt>
                <c:pt idx="165">
                  <c:v>2.8533966809964279E-3</c:v>
                </c:pt>
                <c:pt idx="166">
                  <c:v>2.3600740450894003E-3</c:v>
                </c:pt>
                <c:pt idx="167">
                  <c:v>1.9878725097679942E-3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6.7682724788903923E-3</c:v>
                </c:pt>
                <c:pt idx="193">
                  <c:v>7.3477715500219363E-3</c:v>
                </c:pt>
                <c:pt idx="194">
                  <c:v>8.0072250841483183E-3</c:v>
                </c:pt>
                <c:pt idx="195">
                  <c:v>8.7631302129626432E-3</c:v>
                </c:pt>
                <c:pt idx="196">
                  <c:v>9.636846329575649E-3</c:v>
                </c:pt>
                <c:pt idx="197">
                  <c:v>1.0656579871229152E-2</c:v>
                </c:pt>
                <c:pt idx="198">
                  <c:v>1.1860465250173688E-2</c:v>
                </c:pt>
                <c:pt idx="199">
                  <c:v>1.3301546988767213E-2</c:v>
                </c:pt>
                <c:pt idx="200">
                  <c:v>1.5056246571478792E-2</c:v>
                </c:pt>
                <c:pt idx="201">
                  <c:v>1.7239665661985402E-2</c:v>
                </c:pt>
                <c:pt idx="202">
                  <c:v>2.0035504315219877E-2</c:v>
                </c:pt>
                <c:pt idx="203">
                  <c:v>2.376094763283439E-2</c:v>
                </c:pt>
                <c:pt idx="204">
                  <c:v>2.9029297119274346E-2</c:v>
                </c:pt>
                <c:pt idx="205">
                  <c:v>3.7257763129160709E-2</c:v>
                </c:pt>
                <c:pt idx="206">
                  <c:v>5.3022188617162555E-2</c:v>
                </c:pt>
                <c:pt idx="207">
                  <c:v>0.16074019080386528</c:v>
                </c:pt>
                <c:pt idx="208">
                  <c:v>7.9981109851593873E-2</c:v>
                </c:pt>
                <c:pt idx="209">
                  <c:v>3.2446661153702185E-2</c:v>
                </c:pt>
                <c:pt idx="210">
                  <c:v>2.1587445663161314E-2</c:v>
                </c:pt>
                <c:pt idx="211">
                  <c:v>1.5966339928118401E-2</c:v>
                </c:pt>
                <c:pt idx="212">
                  <c:v>1.246123271122869E-2</c:v>
                </c:pt>
                <c:pt idx="213">
                  <c:v>1.0061977769829523E-2</c:v>
                </c:pt>
                <c:pt idx="214">
                  <c:v>8.3223663695257914E-3</c:v>
                </c:pt>
                <c:pt idx="215">
                  <c:v>7.0098662186555676E-3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25-48ED-8DC2-C134E264D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37776"/>
        <c:axId val="421738432"/>
      </c:scatterChart>
      <c:valAx>
        <c:axId val="4217377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8432"/>
        <c:crosses val="autoZero"/>
        <c:crossBetween val="midCat"/>
      </c:valAx>
      <c:valAx>
        <c:axId val="421738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17377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53731988767216E-2"/>
          <c:y val="4.9329897307654011E-2"/>
          <c:w val="0.83265818945158387"/>
          <c:h val="0.83062652916445368"/>
        </c:manualLayout>
      </c:layout>
      <c:scatterChart>
        <c:scatterStyle val="lineMarker"/>
        <c:varyColors val="0"/>
        <c:ser>
          <c:idx val="0"/>
          <c:order val="0"/>
          <c:tx>
            <c:v>Runoff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Evaluation'!$U$20:$U$259</c:f>
              <c:numCache>
                <c:formatCode>General</c:formatCode>
                <c:ptCount val="24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</c:numCache>
            </c:numRef>
          </c:xVal>
          <c:yVal>
            <c:numRef>
              <c:f>'Basin Evaluation'!$Z$20:$Z$259</c:f>
              <c:numCache>
                <c:formatCode>General</c:formatCode>
                <c:ptCount val="24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3.1572227439047941E-4</c:v>
                </c:pt>
                <c:pt idx="5">
                  <c:v>2.9968887825964272E-2</c:v>
                </c:pt>
                <c:pt idx="6">
                  <c:v>8.6122192713381271E-2</c:v>
                </c:pt>
                <c:pt idx="7">
                  <c:v>0.15520890122181483</c:v>
                </c:pt>
                <c:pt idx="8">
                  <c:v>0.24185237825013489</c:v>
                </c:pt>
                <c:pt idx="9">
                  <c:v>0.35338318404057789</c:v>
                </c:pt>
                <c:pt idx="10">
                  <c:v>0.50237209014226847</c:v>
                </c:pt>
                <c:pt idx="11">
                  <c:v>0.712952300477254</c:v>
                </c:pt>
                <c:pt idx="12">
                  <c:v>1.0404771241913471</c:v>
                </c:pt>
                <c:pt idx="13">
                  <c:v>1.6622852219995288</c:v>
                </c:pt>
                <c:pt idx="14">
                  <c:v>5.8249146233724467</c:v>
                </c:pt>
                <c:pt idx="15">
                  <c:v>3.156928160246725</c:v>
                </c:pt>
                <c:pt idx="16">
                  <c:v>1.3117119318036943</c:v>
                </c:pt>
                <c:pt idx="17">
                  <c:v>0.88089101304089035</c:v>
                </c:pt>
                <c:pt idx="18">
                  <c:v>0.65534686494646999</c:v>
                </c:pt>
                <c:pt idx="19">
                  <c:v>0.51359766704892129</c:v>
                </c:pt>
                <c:pt idx="20">
                  <c:v>0.41600209442522057</c:v>
                </c:pt>
                <c:pt idx="21">
                  <c:v>0.3449183222945495</c:v>
                </c:pt>
                <c:pt idx="22">
                  <c:v>0.29109297184117072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5.9737197114360981E-3</c:v>
                </c:pt>
                <c:pt idx="80">
                  <c:v>3.9629324419753843E-2</c:v>
                </c:pt>
                <c:pt idx="81">
                  <c:v>8.7915895467685079E-2</c:v>
                </c:pt>
                <c:pt idx="82">
                  <c:v>0.15517632573795231</c:v>
                </c:pt>
                <c:pt idx="83">
                  <c:v>0.2538336909388208</c:v>
                </c:pt>
                <c:pt idx="84">
                  <c:v>0.41226609638406114</c:v>
                </c:pt>
                <c:pt idx="85">
                  <c:v>0.72096197659858341</c:v>
                </c:pt>
                <c:pt idx="86">
                  <c:v>2.831125039563934</c:v>
                </c:pt>
                <c:pt idx="87">
                  <c:v>1.6439397747832876</c:v>
                </c:pt>
                <c:pt idx="88">
                  <c:v>0.69752845873504243</c:v>
                </c:pt>
                <c:pt idx="89">
                  <c:v>0.47240305466789351</c:v>
                </c:pt>
                <c:pt idx="90">
                  <c:v>0.35334420240465025</c:v>
                </c:pt>
                <c:pt idx="91">
                  <c:v>0.27798083799171203</c:v>
                </c:pt>
                <c:pt idx="92">
                  <c:v>0.22581255255612243</c:v>
                </c:pt>
                <c:pt idx="93">
                  <c:v>0.18765570360865461</c:v>
                </c:pt>
                <c:pt idx="94">
                  <c:v>0.1586651776068706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4.41731429927672E-3</c:v>
                </c:pt>
                <c:pt idx="102">
                  <c:v>4.2592369041808721E-2</c:v>
                </c:pt>
                <c:pt idx="103">
                  <c:v>9.6957219327147737E-2</c:v>
                </c:pt>
                <c:pt idx="104">
                  <c:v>0.16600927763281886</c:v>
                </c:pt>
                <c:pt idx="105">
                  <c:v>0.25591410031820322</c:v>
                </c:pt>
                <c:pt idx="106">
                  <c:v>0.37723097416336671</c:v>
                </c:pt>
                <c:pt idx="107">
                  <c:v>0.55020331518455468</c:v>
                </c:pt>
                <c:pt idx="108">
                  <c:v>0.8211960384701581</c:v>
                </c:pt>
                <c:pt idx="109">
                  <c:v>1.3385389544222392</c:v>
                </c:pt>
                <c:pt idx="110">
                  <c:v>4.8148007630087131</c:v>
                </c:pt>
                <c:pt idx="111">
                  <c:v>2.6519417388097728</c:v>
                </c:pt>
                <c:pt idx="112">
                  <c:v>1.1072531147814584</c:v>
                </c:pt>
                <c:pt idx="113">
                  <c:v>0.74503281276960265</c:v>
                </c:pt>
                <c:pt idx="114">
                  <c:v>0.55495939418259055</c:v>
                </c:pt>
                <c:pt idx="115">
                  <c:v>0.43530620960643379</c:v>
                </c:pt>
                <c:pt idx="116">
                  <c:v>0.35282230826884931</c:v>
                </c:pt>
                <c:pt idx="117">
                  <c:v>0.29268731259672154</c:v>
                </c:pt>
                <c:pt idx="118">
                  <c:v>0.24711730833474127</c:v>
                </c:pt>
                <c:pt idx="119">
                  <c:v>0</c:v>
                </c:pt>
                <c:pt idx="120">
                  <c:v>0.27595670884944246</c:v>
                </c:pt>
                <c:pt idx="121">
                  <c:v>0.90136129949537891</c:v>
                </c:pt>
                <c:pt idx="122">
                  <c:v>1.428307527497253</c:v>
                </c:pt>
                <c:pt idx="123">
                  <c:v>1.9061384077681907</c:v>
                </c:pt>
                <c:pt idx="124">
                  <c:v>2.3717285740886926</c:v>
                </c:pt>
                <c:pt idx="125">
                  <c:v>2.8537514004125559</c:v>
                </c:pt>
                <c:pt idx="126">
                  <c:v>3.3790009436441011</c:v>
                </c:pt>
                <c:pt idx="127">
                  <c:v>3.9774519998946296</c:v>
                </c:pt>
                <c:pt idx="128">
                  <c:v>4.6882115034080938</c:v>
                </c:pt>
                <c:pt idx="129">
                  <c:v>5.5692014594832671</c:v>
                </c:pt>
                <c:pt idx="130">
                  <c:v>6.7916900707255028</c:v>
                </c:pt>
                <c:pt idx="131">
                  <c:v>8.6621015010348614</c:v>
                </c:pt>
                <c:pt idx="132">
                  <c:v>11.595803073909464</c:v>
                </c:pt>
                <c:pt idx="133">
                  <c:v>17.238057370536303</c:v>
                </c:pt>
                <c:pt idx="134">
                  <c:v>55.896333515160499</c:v>
                </c:pt>
                <c:pt idx="135">
                  <c:v>29.213656204548158</c:v>
                </c:pt>
                <c:pt idx="136">
                  <c:v>12.044595877476416</c:v>
                </c:pt>
                <c:pt idx="137">
                  <c:v>8.0673861877991726</c:v>
                </c:pt>
                <c:pt idx="138">
                  <c:v>5.9926085794990538</c:v>
                </c:pt>
                <c:pt idx="139">
                  <c:v>4.691622765188753</c:v>
                </c:pt>
                <c:pt idx="140">
                  <c:v>3.7973072448661278</c:v>
                </c:pt>
                <c:pt idx="141">
                  <c:v>3.1466970960102834</c:v>
                </c:pt>
                <c:pt idx="142">
                  <c:v>2.654492226740194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1.9532716756497591E-3</c:v>
                </c:pt>
                <c:pt idx="154">
                  <c:v>2.7981199468083418E-2</c:v>
                </c:pt>
                <c:pt idx="155">
                  <c:v>7.5103757986881445E-2</c:v>
                </c:pt>
                <c:pt idx="156">
                  <c:v>0.15387279490969946</c:v>
                </c:pt>
                <c:pt idx="157">
                  <c:v>0.31277543912001921</c:v>
                </c:pt>
                <c:pt idx="158">
                  <c:v>1.4368472199064712</c:v>
                </c:pt>
                <c:pt idx="159">
                  <c:v>0.90794957433017698</c:v>
                </c:pt>
                <c:pt idx="160">
                  <c:v>0.39518557036095708</c:v>
                </c:pt>
                <c:pt idx="161">
                  <c:v>0.27041426720099365</c:v>
                </c:pt>
                <c:pt idx="162">
                  <c:v>0.20359835884849212</c:v>
                </c:pt>
                <c:pt idx="163">
                  <c:v>0.16092850097536945</c:v>
                </c:pt>
                <c:pt idx="164">
                  <c:v>0.13119419529964346</c:v>
                </c:pt>
                <c:pt idx="165">
                  <c:v>0.10933254546545221</c:v>
                </c:pt>
                <c:pt idx="166">
                  <c:v>9.2653050174961754E-2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1.4858986915593064E-2</c:v>
                </c:pt>
                <c:pt idx="196">
                  <c:v>8.6943502167794409E-2</c:v>
                </c:pt>
                <c:pt idx="197">
                  <c:v>0.17495280741900707</c:v>
                </c:pt>
                <c:pt idx="198">
                  <c:v>0.27774172422659898</c:v>
                </c:pt>
                <c:pt idx="199">
                  <c:v>0.40006964486329866</c:v>
                </c:pt>
                <c:pt idx="200">
                  <c:v>0.5490806592170081</c:v>
                </c:pt>
                <c:pt idx="201">
                  <c:v>0.7361356744632338</c:v>
                </c:pt>
                <c:pt idx="202">
                  <c:v>0.98077593216969627</c:v>
                </c:pt>
                <c:pt idx="203">
                  <c:v>1.3206317694122085</c:v>
                </c:pt>
                <c:pt idx="204">
                  <c:v>1.8422806935815708</c:v>
                </c:pt>
                <c:pt idx="205">
                  <c:v>2.8239505214093481</c:v>
                </c:pt>
                <c:pt idx="206">
                  <c:v>9.3724419261440008</c:v>
                </c:pt>
                <c:pt idx="207">
                  <c:v>4.9125592440283246</c:v>
                </c:pt>
                <c:pt idx="208">
                  <c:v>2.0212020107470523</c:v>
                </c:pt>
                <c:pt idx="209">
                  <c:v>1.3520681423587106</c:v>
                </c:pt>
                <c:pt idx="210">
                  <c:v>1.0034027742531548</c:v>
                </c:pt>
                <c:pt idx="211">
                  <c:v>0.78527783060074507</c:v>
                </c:pt>
                <c:pt idx="212">
                  <c:v>0.63695904461821484</c:v>
                </c:pt>
                <c:pt idx="213">
                  <c:v>0.52897778096340609</c:v>
                </c:pt>
                <c:pt idx="214">
                  <c:v>0.44703315430775736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FB7-4037-8D27-0F633C51F5D1}"/>
            </c:ext>
          </c:extLst>
        </c:ser>
        <c:ser>
          <c:idx val="1"/>
          <c:order val="1"/>
          <c:tx>
            <c:v>Basin Outflow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Evaluation'!$U$20:$U$524</c:f>
              <c:numCache>
                <c:formatCode>General</c:formatCode>
                <c:ptCount val="50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  <c:pt idx="500">
                  <c:v>501</c:v>
                </c:pt>
                <c:pt idx="501">
                  <c:v>502</c:v>
                </c:pt>
                <c:pt idx="502">
                  <c:v>503</c:v>
                </c:pt>
                <c:pt idx="503">
                  <c:v>504</c:v>
                </c:pt>
                <c:pt idx="504">
                  <c:v>505</c:v>
                </c:pt>
              </c:numCache>
            </c:numRef>
          </c:xVal>
          <c:yVal>
            <c:numRef>
              <c:f>'Basin Evaluation'!$AA$20:$AA$524</c:f>
              <c:numCache>
                <c:formatCode>General</c:formatCode>
                <c:ptCount val="505"/>
                <c:pt idx="0">
                  <c:v>1.0022074999999999</c:v>
                </c:pt>
                <c:pt idx="1">
                  <c:v>1.0022074999999999</c:v>
                </c:pt>
                <c:pt idx="2">
                  <c:v>1.0022074999999999</c:v>
                </c:pt>
                <c:pt idx="3">
                  <c:v>1.0022074999999999</c:v>
                </c:pt>
                <c:pt idx="4">
                  <c:v>1.0022074999999999</c:v>
                </c:pt>
                <c:pt idx="5">
                  <c:v>1.0022074999999999</c:v>
                </c:pt>
                <c:pt idx="6">
                  <c:v>1.0022074999999999</c:v>
                </c:pt>
                <c:pt idx="7">
                  <c:v>1.0022074999999999</c:v>
                </c:pt>
                <c:pt idx="8">
                  <c:v>1.0022074999999999</c:v>
                </c:pt>
                <c:pt idx="9">
                  <c:v>1.0022074999999999</c:v>
                </c:pt>
                <c:pt idx="10">
                  <c:v>1.0022074999999999</c:v>
                </c:pt>
                <c:pt idx="11">
                  <c:v>1.0022074999999999</c:v>
                </c:pt>
                <c:pt idx="12">
                  <c:v>1.0022074999999999</c:v>
                </c:pt>
                <c:pt idx="13">
                  <c:v>1.002227445639422</c:v>
                </c:pt>
                <c:pt idx="14">
                  <c:v>1.0025714593234665</c:v>
                </c:pt>
                <c:pt idx="15">
                  <c:v>1.0050619292759606</c:v>
                </c:pt>
                <c:pt idx="16">
                  <c:v>1.006156352679721</c:v>
                </c:pt>
                <c:pt idx="17">
                  <c:v>1.0063110094868228</c:v>
                </c:pt>
                <c:pt idx="18">
                  <c:v>1.0062475282168926</c:v>
                </c:pt>
                <c:pt idx="19">
                  <c:v>1.0060699200176022</c:v>
                </c:pt>
                <c:pt idx="20">
                  <c:v>1.0058206554273474</c:v>
                </c:pt>
                <c:pt idx="21">
                  <c:v>1.0055212857086513</c:v>
                </c:pt>
                <c:pt idx="22">
                  <c:v>1.0051836691536482</c:v>
                </c:pt>
                <c:pt idx="23">
                  <c:v>1.0048187164444744</c:v>
                </c:pt>
                <c:pt idx="24">
                  <c:v>1.004303539441548</c:v>
                </c:pt>
                <c:pt idx="25">
                  <c:v>1.0037852333187836</c:v>
                </c:pt>
                <c:pt idx="26">
                  <c:v>1.0032664841116896</c:v>
                </c:pt>
                <c:pt idx="27">
                  <c:v>1.0027435944319698</c:v>
                </c:pt>
                <c:pt idx="28">
                  <c:v>1.0022209772756736</c:v>
                </c:pt>
                <c:pt idx="29">
                  <c:v>1.0022074999999999</c:v>
                </c:pt>
                <c:pt idx="30">
                  <c:v>1.0022074999999999</c:v>
                </c:pt>
                <c:pt idx="31">
                  <c:v>1.0022074999999999</c:v>
                </c:pt>
                <c:pt idx="32">
                  <c:v>1.0022074999999999</c:v>
                </c:pt>
                <c:pt idx="33">
                  <c:v>1.0022074999999999</c:v>
                </c:pt>
                <c:pt idx="34">
                  <c:v>1.0022074999999999</c:v>
                </c:pt>
                <c:pt idx="35">
                  <c:v>1.0022074999999999</c:v>
                </c:pt>
                <c:pt idx="36">
                  <c:v>1.0022074999999999</c:v>
                </c:pt>
                <c:pt idx="37">
                  <c:v>1.0022074999999999</c:v>
                </c:pt>
                <c:pt idx="38">
                  <c:v>1.0022074999999999</c:v>
                </c:pt>
                <c:pt idx="39">
                  <c:v>1.0022074999999999</c:v>
                </c:pt>
                <c:pt idx="40">
                  <c:v>1.0022074999999999</c:v>
                </c:pt>
                <c:pt idx="41">
                  <c:v>1.0022074999999999</c:v>
                </c:pt>
                <c:pt idx="42">
                  <c:v>1.0022074999999999</c:v>
                </c:pt>
                <c:pt idx="43">
                  <c:v>1.0022074999999999</c:v>
                </c:pt>
                <c:pt idx="44">
                  <c:v>1.0022074999999999</c:v>
                </c:pt>
                <c:pt idx="45">
                  <c:v>1.0022074999999999</c:v>
                </c:pt>
                <c:pt idx="46">
                  <c:v>1.0022074999999999</c:v>
                </c:pt>
                <c:pt idx="47">
                  <c:v>1.0022074999999999</c:v>
                </c:pt>
                <c:pt idx="48">
                  <c:v>1.0022074999999999</c:v>
                </c:pt>
                <c:pt idx="49">
                  <c:v>1.0022074999999999</c:v>
                </c:pt>
                <c:pt idx="50">
                  <c:v>1.0022074999999999</c:v>
                </c:pt>
                <c:pt idx="51">
                  <c:v>1.0022074999999999</c:v>
                </c:pt>
                <c:pt idx="52">
                  <c:v>1.0022074999999999</c:v>
                </c:pt>
                <c:pt idx="53">
                  <c:v>1.0022074999999999</c:v>
                </c:pt>
                <c:pt idx="54">
                  <c:v>1.0022074999999999</c:v>
                </c:pt>
                <c:pt idx="55">
                  <c:v>1.0022074999999999</c:v>
                </c:pt>
                <c:pt idx="56">
                  <c:v>1.0022074999999999</c:v>
                </c:pt>
                <c:pt idx="57">
                  <c:v>1.0022074999999999</c:v>
                </c:pt>
                <c:pt idx="58">
                  <c:v>1.0022074999999999</c:v>
                </c:pt>
                <c:pt idx="59">
                  <c:v>1.0022074999999999</c:v>
                </c:pt>
                <c:pt idx="60">
                  <c:v>1.0022074999999999</c:v>
                </c:pt>
                <c:pt idx="61">
                  <c:v>1.0022074999999999</c:v>
                </c:pt>
                <c:pt idx="62">
                  <c:v>1.0022074999999999</c:v>
                </c:pt>
                <c:pt idx="63">
                  <c:v>1.0022074999999999</c:v>
                </c:pt>
                <c:pt idx="64">
                  <c:v>1.0022074999999999</c:v>
                </c:pt>
                <c:pt idx="65">
                  <c:v>1.0022074999999999</c:v>
                </c:pt>
                <c:pt idx="66">
                  <c:v>1.0022074999999999</c:v>
                </c:pt>
                <c:pt idx="67">
                  <c:v>1.0022074999999999</c:v>
                </c:pt>
                <c:pt idx="68">
                  <c:v>1.0022074999999999</c:v>
                </c:pt>
                <c:pt idx="69">
                  <c:v>1.0022074999999999</c:v>
                </c:pt>
                <c:pt idx="70">
                  <c:v>1.0022074999999999</c:v>
                </c:pt>
                <c:pt idx="71">
                  <c:v>1.0022074999999999</c:v>
                </c:pt>
                <c:pt idx="72">
                  <c:v>1.0022074999999999</c:v>
                </c:pt>
                <c:pt idx="73">
                  <c:v>1.0022074999999999</c:v>
                </c:pt>
                <c:pt idx="74">
                  <c:v>1.0022074999999999</c:v>
                </c:pt>
                <c:pt idx="75">
                  <c:v>1.0022074999999999</c:v>
                </c:pt>
                <c:pt idx="76">
                  <c:v>1.0022074999999999</c:v>
                </c:pt>
                <c:pt idx="77">
                  <c:v>1.0022074999999999</c:v>
                </c:pt>
                <c:pt idx="78">
                  <c:v>1.0022074999999999</c:v>
                </c:pt>
                <c:pt idx="79">
                  <c:v>1.0022074999999999</c:v>
                </c:pt>
                <c:pt idx="80">
                  <c:v>1.0022074999999999</c:v>
                </c:pt>
                <c:pt idx="81">
                  <c:v>1.0022074999999999</c:v>
                </c:pt>
                <c:pt idx="82">
                  <c:v>1.0022074999999999</c:v>
                </c:pt>
                <c:pt idx="83">
                  <c:v>1.0022074999999999</c:v>
                </c:pt>
                <c:pt idx="84">
                  <c:v>1.0022074999999999</c:v>
                </c:pt>
                <c:pt idx="85">
                  <c:v>1.0022074999999999</c:v>
                </c:pt>
                <c:pt idx="86">
                  <c:v>1.0022074999999999</c:v>
                </c:pt>
                <c:pt idx="87">
                  <c:v>1.0031607084661867</c:v>
                </c:pt>
                <c:pt idx="88">
                  <c:v>1.0034931504894917</c:v>
                </c:pt>
                <c:pt idx="89">
                  <c:v>1.0033352090354801</c:v>
                </c:pt>
                <c:pt idx="90">
                  <c:v>1.0030584939766729</c:v>
                </c:pt>
                <c:pt idx="91">
                  <c:v>1.0027198711848129</c:v>
                </c:pt>
                <c:pt idx="92">
                  <c:v>1.0023421464556923</c:v>
                </c:pt>
                <c:pt idx="93">
                  <c:v>1.0022074999999999</c:v>
                </c:pt>
                <c:pt idx="94">
                  <c:v>1.0022074999999999</c:v>
                </c:pt>
                <c:pt idx="95">
                  <c:v>1.0022074999999999</c:v>
                </c:pt>
                <c:pt idx="96">
                  <c:v>1.0022074999999999</c:v>
                </c:pt>
                <c:pt idx="97">
                  <c:v>1.0022074999999999</c:v>
                </c:pt>
                <c:pt idx="98">
                  <c:v>1.0022074999999999</c:v>
                </c:pt>
                <c:pt idx="99">
                  <c:v>1.0022074999999999</c:v>
                </c:pt>
                <c:pt idx="100">
                  <c:v>1.0022074999999999</c:v>
                </c:pt>
                <c:pt idx="101">
                  <c:v>1.0022074999999999</c:v>
                </c:pt>
                <c:pt idx="102">
                  <c:v>1.0022074999999999</c:v>
                </c:pt>
                <c:pt idx="103">
                  <c:v>1.0022074999999999</c:v>
                </c:pt>
                <c:pt idx="104">
                  <c:v>1.0022074999999999</c:v>
                </c:pt>
                <c:pt idx="105">
                  <c:v>1.0022074999999999</c:v>
                </c:pt>
                <c:pt idx="106">
                  <c:v>1.0022074999999999</c:v>
                </c:pt>
                <c:pt idx="107">
                  <c:v>1.0022074999999999</c:v>
                </c:pt>
                <c:pt idx="108">
                  <c:v>1.0022074999999999</c:v>
                </c:pt>
                <c:pt idx="109">
                  <c:v>1.0022074999999999</c:v>
                </c:pt>
                <c:pt idx="110">
                  <c:v>1.0023827916590633</c:v>
                </c:pt>
                <c:pt idx="111">
                  <c:v>1.0043596826596266</c:v>
                </c:pt>
                <c:pt idx="112">
                  <c:v>1.0052028129445927</c:v>
                </c:pt>
                <c:pt idx="113">
                  <c:v>1.0052549681319765</c:v>
                </c:pt>
                <c:pt idx="114">
                  <c:v>1.0051219755290144</c:v>
                </c:pt>
                <c:pt idx="115">
                  <c:v>1.0048919094404216</c:v>
                </c:pt>
                <c:pt idx="116">
                  <c:v>1.0046008093812226</c:v>
                </c:pt>
                <c:pt idx="117">
                  <c:v>1.0042656943933741</c:v>
                </c:pt>
                <c:pt idx="118">
                  <c:v>1.0038984593716622</c:v>
                </c:pt>
                <c:pt idx="119">
                  <c:v>1.0035078958729082</c:v>
                </c:pt>
                <c:pt idx="120">
                  <c:v>1.002986549158515</c:v>
                </c:pt>
                <c:pt idx="121">
                  <c:v>1.0026076304899796</c:v>
                </c:pt>
                <c:pt idx="122">
                  <c:v>1.0025548621951894</c:v>
                </c:pt>
                <c:pt idx="123">
                  <c:v>1.0027767590474468</c:v>
                </c:pt>
                <c:pt idx="124">
                  <c:v>1.0032475796027542</c:v>
                </c:pt>
                <c:pt idx="125">
                  <c:v>1.0039547275180241</c:v>
                </c:pt>
                <c:pt idx="126">
                  <c:v>1.0049051360923913</c:v>
                </c:pt>
                <c:pt idx="127">
                  <c:v>1.0061135515600701</c:v>
                </c:pt>
                <c:pt idx="128">
                  <c:v>1.0076091509983767</c:v>
                </c:pt>
                <c:pt idx="129">
                  <c:v>1.0094354831772419</c:v>
                </c:pt>
                <c:pt idx="130">
                  <c:v>1.0116609861521768</c:v>
                </c:pt>
                <c:pt idx="131">
                  <c:v>1.0144255654649064</c:v>
                </c:pt>
                <c:pt idx="132">
                  <c:v>1.0179931130839481</c:v>
                </c:pt>
                <c:pt idx="133">
                  <c:v>1.022771762679346</c:v>
                </c:pt>
                <c:pt idx="134">
                  <c:v>1.0297836377687384</c:v>
                </c:pt>
                <c:pt idx="135">
                  <c:v>1.0512894223027414</c:v>
                </c:pt>
                <c:pt idx="136">
                  <c:v>1.0612947334416307</c:v>
                </c:pt>
                <c:pt idx="137">
                  <c:v>6.2779649726817599E-2</c:v>
                </c:pt>
                <c:pt idx="138">
                  <c:v>6.3938623653988183E-2</c:v>
                </c:pt>
                <c:pt idx="139">
                  <c:v>6.4789579887120183E-2</c:v>
                </c:pt>
                <c:pt idx="140">
                  <c:v>6.5448734839649275E-2</c:v>
                </c:pt>
                <c:pt idx="141">
                  <c:v>6.5977791367436797E-2</c:v>
                </c:pt>
                <c:pt idx="142">
                  <c:v>6.6412879662615734E-2</c:v>
                </c:pt>
                <c:pt idx="143">
                  <c:v>6.6776685416945092E-2</c:v>
                </c:pt>
                <c:pt idx="144">
                  <c:v>6.6767298632711802E-2</c:v>
                </c:pt>
                <c:pt idx="145">
                  <c:v>6.6757913167976718E-2</c:v>
                </c:pt>
                <c:pt idx="146">
                  <c:v>6.6748529022554418E-2</c:v>
                </c:pt>
                <c:pt idx="147">
                  <c:v>6.6739146196259355E-2</c:v>
                </c:pt>
                <c:pt idx="148">
                  <c:v>6.6729764688906221E-2</c:v>
                </c:pt>
                <c:pt idx="149">
                  <c:v>6.6720384500309468E-2</c:v>
                </c:pt>
                <c:pt idx="150">
                  <c:v>6.6711005630283773E-2</c:v>
                </c:pt>
                <c:pt idx="151">
                  <c:v>6.6701628078643826E-2</c:v>
                </c:pt>
                <c:pt idx="152">
                  <c:v>6.669225184520429E-2</c:v>
                </c:pt>
                <c:pt idx="153">
                  <c:v>6.6682876929779838E-2</c:v>
                </c:pt>
                <c:pt idx="154">
                  <c:v>6.6673777903162465E-2</c:v>
                </c:pt>
                <c:pt idx="155">
                  <c:v>6.6668338895776322E-2</c:v>
                </c:pt>
                <c:pt idx="156">
                  <c:v>6.6669524660814439E-2</c:v>
                </c:pt>
                <c:pt idx="157">
                  <c:v>6.6681782805661796E-2</c:v>
                </c:pt>
                <c:pt idx="158">
                  <c:v>6.6716376137729558E-2</c:v>
                </c:pt>
                <c:pt idx="159">
                  <c:v>6.6908975134244084E-2</c:v>
                </c:pt>
                <c:pt idx="160">
                  <c:v>6.7026848223506602E-2</c:v>
                </c:pt>
                <c:pt idx="161">
                  <c:v>6.7072761007148415E-2</c:v>
                </c:pt>
                <c:pt idx="162">
                  <c:v>6.7101210577278567E-2</c:v>
                </c:pt>
                <c:pt idx="163">
                  <c:v>6.7120307933568421E-2</c:v>
                </c:pt>
                <c:pt idx="164">
                  <c:v>6.713343266553623E-2</c:v>
                </c:pt>
                <c:pt idx="165">
                  <c:v>6.7142395425738285E-2</c:v>
                </c:pt>
                <c:pt idx="166">
                  <c:v>6.7148298262079076E-2</c:v>
                </c:pt>
                <c:pt idx="167">
                  <c:v>6.7151866639444724E-2</c:v>
                </c:pt>
                <c:pt idx="168">
                  <c:v>1.0750865883841996</c:v>
                </c:pt>
                <c:pt idx="169">
                  <c:v>1.07474320520876</c:v>
                </c:pt>
                <c:pt idx="170">
                  <c:v>1.0743982529489287</c:v>
                </c:pt>
                <c:pt idx="171">
                  <c:v>1.0740528062659194</c:v>
                </c:pt>
                <c:pt idx="172">
                  <c:v>1.0737074706529073</c:v>
                </c:pt>
                <c:pt idx="173">
                  <c:v>1.0733619363659035</c:v>
                </c:pt>
                <c:pt idx="174">
                  <c:v>1.0730145139762806</c:v>
                </c:pt>
                <c:pt idx="175">
                  <c:v>1.0726672040392353</c:v>
                </c:pt>
                <c:pt idx="176">
                  <c:v>1.07232000651837</c:v>
                </c:pt>
                <c:pt idx="177">
                  <c:v>1.0719716175395246</c:v>
                </c:pt>
                <c:pt idx="178">
                  <c:v>1.0716223110414864</c:v>
                </c:pt>
                <c:pt idx="179">
                  <c:v>1.0712731183664526</c:v>
                </c:pt>
                <c:pt idx="180">
                  <c:v>1.0709240210207505</c:v>
                </c:pt>
                <c:pt idx="181">
                  <c:v>1.0705726953668739</c:v>
                </c:pt>
                <c:pt idx="182">
                  <c:v>1.0702214849683402</c:v>
                </c:pt>
                <c:pt idx="183">
                  <c:v>1.0698703897873387</c:v>
                </c:pt>
                <c:pt idx="184">
                  <c:v>1.0695182581596485</c:v>
                </c:pt>
                <c:pt idx="185">
                  <c:v>1.0691650071035999</c:v>
                </c:pt>
                <c:pt idx="186">
                  <c:v>1.0688118727227998</c:v>
                </c:pt>
                <c:pt idx="187">
                  <c:v>1.0684588549787115</c:v>
                </c:pt>
                <c:pt idx="188">
                  <c:v>1.0681035835720927</c:v>
                </c:pt>
                <c:pt idx="189">
                  <c:v>1.0677483867117219</c:v>
                </c:pt>
                <c:pt idx="190">
                  <c:v>1.067393307971739</c:v>
                </c:pt>
                <c:pt idx="191">
                  <c:v>1.0670371104058656</c:v>
                </c:pt>
                <c:pt idx="192">
                  <c:v>1.0666798274065634</c:v>
                </c:pt>
                <c:pt idx="193">
                  <c:v>1.0663226640386596</c:v>
                </c:pt>
                <c:pt idx="194">
                  <c:v>1.065965481561409</c:v>
                </c:pt>
                <c:pt idx="195">
                  <c:v>1.0656060883760354</c:v>
                </c:pt>
                <c:pt idx="196">
                  <c:v>1.065251826109247</c:v>
                </c:pt>
                <c:pt idx="197">
                  <c:v>1.0649219867749524</c:v>
                </c:pt>
                <c:pt idx="198">
                  <c:v>1.0646210048810951</c:v>
                </c:pt>
                <c:pt idx="199">
                  <c:v>1.0643538607405707</c:v>
                </c:pt>
                <c:pt idx="200">
                  <c:v>1.0641283374102741</c:v>
                </c:pt>
                <c:pt idx="201">
                  <c:v>1.0639534796236951</c:v>
                </c:pt>
                <c:pt idx="202">
                  <c:v>1.0638421860517826</c:v>
                </c:pt>
                <c:pt idx="203">
                  <c:v>1.0638139852037676</c:v>
                </c:pt>
                <c:pt idx="204">
                  <c:v>1.0639011743926565</c:v>
                </c:pt>
                <c:pt idx="205">
                  <c:v>1.0641654328790189</c:v>
                </c:pt>
                <c:pt idx="206">
                  <c:v>1.0647628228615706</c:v>
                </c:pt>
                <c:pt idx="207">
                  <c:v>1.0675506491636095</c:v>
                </c:pt>
                <c:pt idx="208">
                  <c:v>1.0688267428197697</c:v>
                </c:pt>
                <c:pt idx="209">
                  <c:v>1.0691413027317518</c:v>
                </c:pt>
                <c:pt idx="210">
                  <c:v>1.0692347506033708</c:v>
                </c:pt>
                <c:pt idx="211">
                  <c:v>1.0692130069678694</c:v>
                </c:pt>
                <c:pt idx="212">
                  <c:v>1.0691192260528306</c:v>
                </c:pt>
                <c:pt idx="213">
                  <c:v>1.0689764879188068</c:v>
                </c:pt>
                <c:pt idx="214">
                  <c:v>1.0687981318112401</c:v>
                </c:pt>
                <c:pt idx="215">
                  <c:v>1.0685927691320698</c:v>
                </c:pt>
                <c:pt idx="216">
                  <c:v>1.0682383690189021</c:v>
                </c:pt>
                <c:pt idx="217">
                  <c:v>1.0678831273357554</c:v>
                </c:pt>
                <c:pt idx="218">
                  <c:v>1.0675280037879027</c:v>
                </c:pt>
                <c:pt idx="219">
                  <c:v>1.0671726877802283</c:v>
                </c:pt>
                <c:pt idx="220">
                  <c:v>1.066815359384669</c:v>
                </c:pt>
                <c:pt idx="221">
                  <c:v>1.0664581506357083</c:v>
                </c:pt>
                <c:pt idx="222">
                  <c:v>1.0661010614932842</c:v>
                </c:pt>
                <c:pt idx="223">
                  <c:v>1.0657424206933528</c:v>
                </c:pt>
                <c:pt idx="224">
                  <c:v>1.0653831027135623</c:v>
                </c:pt>
                <c:pt idx="225">
                  <c:v>1.0650239058788142</c:v>
                </c:pt>
                <c:pt idx="226">
                  <c:v>1.0646642022944828</c:v>
                </c:pt>
                <c:pt idx="227">
                  <c:v>1.0643027506585565</c:v>
                </c:pt>
                <c:pt idx="228">
                  <c:v>1.0639414217348289</c:v>
                </c:pt>
                <c:pt idx="229">
                  <c:v>1.0635802154816392</c:v>
                </c:pt>
                <c:pt idx="230">
                  <c:v>1.0632169824335185</c:v>
                </c:pt>
                <c:pt idx="231">
                  <c:v>1.0628534966208063</c:v>
                </c:pt>
                <c:pt idx="232">
                  <c:v>1.0624901350742959</c:v>
                </c:pt>
                <c:pt idx="233">
                  <c:v>1.0621256831959196</c:v>
                </c:pt>
                <c:pt idx="234">
                  <c:v>1.0617600152822264</c:v>
                </c:pt>
                <c:pt idx="235">
                  <c:v>1.0613944732604357</c:v>
                </c:pt>
                <c:pt idx="236">
                  <c:v>1.0610287356148076</c:v>
                </c:pt>
                <c:pt idx="237">
                  <c:v>1.0606608599671361</c:v>
                </c:pt>
                <c:pt idx="238">
                  <c:v>1.0602931118678407</c:v>
                </c:pt>
                <c:pt idx="239">
                  <c:v>1.0599254912726983</c:v>
                </c:pt>
                <c:pt idx="240">
                  <c:v>1.0595559097704856</c:v>
                </c:pt>
                <c:pt idx="241">
                  <c:v>1.0591859295621706</c:v>
                </c:pt>
                <c:pt idx="242">
                  <c:v>1.0588160785451077</c:v>
                </c:pt>
                <c:pt idx="243">
                  <c:v>1.0584450408530426</c:v>
                </c:pt>
                <c:pt idx="244">
                  <c:v>1.0580728020655294</c:v>
                </c:pt>
                <c:pt idx="245">
                  <c:v>1.0577006941886538</c:v>
                </c:pt>
                <c:pt idx="246">
                  <c:v>1.0573281266075021</c:v>
                </c:pt>
                <c:pt idx="247">
                  <c:v>1.0569536023222343</c:v>
                </c:pt>
                <c:pt idx="248">
                  <c:v>1.0565792107000793</c:v>
                </c:pt>
                <c:pt idx="249">
                  <c:v>1.0562049516940453</c:v>
                </c:pt>
                <c:pt idx="250">
                  <c:v>1.0558281998783376</c:v>
                </c:pt>
                <c:pt idx="251">
                  <c:v>1.0554514971680982</c:v>
                </c:pt>
                <c:pt idx="252">
                  <c:v>1.055074928859395</c:v>
                </c:pt>
                <c:pt idx="253">
                  <c:v>1.054696461057447</c:v>
                </c:pt>
                <c:pt idx="254">
                  <c:v>1.0543174194488565</c:v>
                </c:pt>
                <c:pt idx="255">
                  <c:v>1.0539385140619624</c:v>
                </c:pt>
                <c:pt idx="256">
                  <c:v>1.0535582488622908</c:v>
                </c:pt>
                <c:pt idx="257">
                  <c:v>1.0531768400672212</c:v>
                </c:pt>
                <c:pt idx="258">
                  <c:v>1.0527955693496325</c:v>
                </c:pt>
                <c:pt idx="259">
                  <c:v>1.0524134230155664</c:v>
                </c:pt>
                <c:pt idx="260">
                  <c:v>1.052029618257293</c:v>
                </c:pt>
                <c:pt idx="261">
                  <c:v>1.0516459534688156</c:v>
                </c:pt>
                <c:pt idx="262">
                  <c:v>1.0512618395893956</c:v>
                </c:pt>
                <c:pt idx="263">
                  <c:v>1.0508756095916647</c:v>
                </c:pt>
                <c:pt idx="264">
                  <c:v>1.0504895214935117</c:v>
                </c:pt>
                <c:pt idx="265">
                  <c:v>1.05010335097715</c:v>
                </c:pt>
                <c:pt idx="266">
                  <c:v>1.0497146659529153</c:v>
                </c:pt>
                <c:pt idx="267">
                  <c:v>1.0493261247964705</c:v>
                </c:pt>
                <c:pt idx="268">
                  <c:v>1.0489377274545639</c:v>
                </c:pt>
                <c:pt idx="269">
                  <c:v>1.0485466354578767</c:v>
                </c:pt>
                <c:pt idx="270">
                  <c:v>1.0481556109731365</c:v>
                </c:pt>
                <c:pt idx="271">
                  <c:v>1.0477647323094237</c:v>
                </c:pt>
                <c:pt idx="272">
                  <c:v>1.0473713623389587</c:v>
                </c:pt>
                <c:pt idx="273">
                  <c:v>1.0469778237226519</c:v>
                </c:pt>
                <c:pt idx="274">
                  <c:v>1.0465844329742819</c:v>
                </c:pt>
                <c:pt idx="275">
                  <c:v>1.0461886868209889</c:v>
                </c:pt>
                <c:pt idx="276">
                  <c:v>1.0457926027243645</c:v>
                </c:pt>
                <c:pt idx="277">
                  <c:v>1.0453966685840661</c:v>
                </c:pt>
                <c:pt idx="278">
                  <c:v>1.0449984449933085</c:v>
                </c:pt>
                <c:pt idx="279">
                  <c:v>1.0445997835095817</c:v>
                </c:pt>
                <c:pt idx="280">
                  <c:v>1.0442012741131423</c:v>
                </c:pt>
                <c:pt idx="281">
                  <c:v>1.0438004686769642</c:v>
                </c:pt>
                <c:pt idx="282">
                  <c:v>1.0433991973284089</c:v>
                </c:pt>
                <c:pt idx="283">
                  <c:v>1.0429980802418031</c:v>
                </c:pt>
                <c:pt idx="284">
                  <c:v>1.0425945852867582</c:v>
                </c:pt>
                <c:pt idx="285">
                  <c:v>1.0421906710114324</c:v>
                </c:pt>
                <c:pt idx="286">
                  <c:v>1.0417869132175845</c:v>
                </c:pt>
                <c:pt idx="287">
                  <c:v>1.0413806176879203</c:v>
                </c:pt>
                <c:pt idx="288">
                  <c:v>1.0409740268260164</c:v>
                </c:pt>
                <c:pt idx="289">
                  <c:v>1.040567594711189</c:v>
                </c:pt>
                <c:pt idx="290">
                  <c:v>1.04015838404716</c:v>
                </c:pt>
                <c:pt idx="291">
                  <c:v>1.0397490823269637</c:v>
                </c:pt>
                <c:pt idx="292">
                  <c:v>1.0393399086407238</c:v>
                </c:pt>
                <c:pt idx="293">
                  <c:v>1.0389276976778306</c:v>
                </c:pt>
                <c:pt idx="294">
                  <c:v>1.0385156502012771</c:v>
                </c:pt>
                <c:pt idx="295">
                  <c:v>1.0381033615503619</c:v>
                </c:pt>
                <c:pt idx="296">
                  <c:v>1.037688366878919</c:v>
                </c:pt>
                <c:pt idx="297">
                  <c:v>1.0372735381067342</c:v>
                </c:pt>
                <c:pt idx="298">
                  <c:v>1.036858009394769</c:v>
                </c:pt>
                <c:pt idx="299">
                  <c:v>1.036440194767658</c:v>
                </c:pt>
                <c:pt idx="300">
                  <c:v>1.0360225485040655</c:v>
                </c:pt>
                <c:pt idx="301">
                  <c:v>1.0356036506088799</c:v>
                </c:pt>
                <c:pt idx="302">
                  <c:v>1.035182979105324</c:v>
                </c:pt>
                <c:pt idx="303">
                  <c:v>1.0347624784823106</c:v>
                </c:pt>
                <c:pt idx="304">
                  <c:v>1.0343400782565717</c:v>
                </c:pt>
                <c:pt idx="305">
                  <c:v>1.0339165122658305</c:v>
                </c:pt>
                <c:pt idx="306">
                  <c:v>1.0334931197268895</c:v>
                </c:pt>
                <c:pt idx="307">
                  <c:v>1.0330670796954811</c:v>
                </c:pt>
                <c:pt idx="308">
                  <c:v>1.0326405809001258</c:v>
                </c:pt>
                <c:pt idx="309">
                  <c:v>1.0322140857543658</c:v>
                </c:pt>
                <c:pt idx="310">
                  <c:v>1.0317844362755175</c:v>
                </c:pt>
                <c:pt idx="311">
                  <c:v>1.0313549656342544</c:v>
                </c:pt>
                <c:pt idx="312">
                  <c:v>1.0309245870933552</c:v>
                </c:pt>
                <c:pt idx="313">
                  <c:v>1.0304919232406562</c:v>
                </c:pt>
                <c:pt idx="314">
                  <c:v>1.0300594409705983</c:v>
                </c:pt>
                <c:pt idx="315">
                  <c:v>1.0296250284782462</c:v>
                </c:pt>
                <c:pt idx="316">
                  <c:v>1.0291893096482108</c:v>
                </c:pt>
                <c:pt idx="317">
                  <c:v>1.028753775206563</c:v>
                </c:pt>
                <c:pt idx="318">
                  <c:v>1.0283151734221072</c:v>
                </c:pt>
                <c:pt idx="319">
                  <c:v>1.0278763582306982</c:v>
                </c:pt>
                <c:pt idx="320">
                  <c:v>1.0274369224110076</c:v>
                </c:pt>
                <c:pt idx="321">
                  <c:v>1.0269947784034426</c:v>
                </c:pt>
                <c:pt idx="322">
                  <c:v>1.0265528246667537</c:v>
                </c:pt>
                <c:pt idx="323">
                  <c:v>1.026108921584475</c:v>
                </c:pt>
                <c:pt idx="324">
                  <c:v>1.0256635930272431</c:v>
                </c:pt>
                <c:pt idx="325">
                  <c:v>1.0252184577414267</c:v>
                </c:pt>
                <c:pt idx="326">
                  <c:v>1.024769917083965</c:v>
                </c:pt>
                <c:pt idx="327">
                  <c:v>1.0243213600643477</c:v>
                </c:pt>
                <c:pt idx="328">
                  <c:v>1.0238716744302181</c:v>
                </c:pt>
                <c:pt idx="329">
                  <c:v>1.0234196446046888</c:v>
                </c:pt>
                <c:pt idx="330">
                  <c:v>1.0229678143461249</c:v>
                </c:pt>
                <c:pt idx="331">
                  <c:v>1.0225131845012794</c:v>
                </c:pt>
                <c:pt idx="332">
                  <c:v>1.0220578325610035</c:v>
                </c:pt>
                <c:pt idx="333">
                  <c:v>1.0216018487895213</c:v>
                </c:pt>
                <c:pt idx="334">
                  <c:v>1.0211429219283596</c:v>
                </c:pt>
                <c:pt idx="335">
                  <c:v>1.0206842012276154</c:v>
                </c:pt>
                <c:pt idx="336">
                  <c:v>1.0202229462315882</c:v>
                </c:pt>
                <c:pt idx="337">
                  <c:v>1.0197605996632324</c:v>
                </c:pt>
                <c:pt idx="338">
                  <c:v>1.0192977651936872</c:v>
                </c:pt>
                <c:pt idx="339">
                  <c:v>1.0188317372300562</c:v>
                </c:pt>
                <c:pt idx="340">
                  <c:v>1.0183659223367081</c:v>
                </c:pt>
                <c:pt idx="341">
                  <c:v>1.0178974677468555</c:v>
                </c:pt>
                <c:pt idx="342">
                  <c:v>1.0174279183246857</c:v>
                </c:pt>
                <c:pt idx="343">
                  <c:v>1.0169576406651397</c:v>
                </c:pt>
                <c:pt idx="344">
                  <c:v>1.0164842987680904</c:v>
                </c:pt>
                <c:pt idx="345">
                  <c:v>1.0160111771875444</c:v>
                </c:pt>
                <c:pt idx="346">
                  <c:v>1.0155349068597792</c:v>
                </c:pt>
                <c:pt idx="347">
                  <c:v>1.0150579373600161</c:v>
                </c:pt>
                <c:pt idx="348">
                  <c:v>1.0145795807175564</c:v>
                </c:pt>
                <c:pt idx="349">
                  <c:v>1.014098702795035</c:v>
                </c:pt>
                <c:pt idx="350">
                  <c:v>1.0136180527931034</c:v>
                </c:pt>
                <c:pt idx="351">
                  <c:v>1.0131333053405376</c:v>
                </c:pt>
                <c:pt idx="352">
                  <c:v>1.0126486890279991</c:v>
                </c:pt>
                <c:pt idx="353">
                  <c:v>1.0121615708374838</c:v>
                </c:pt>
                <c:pt idx="354">
                  <c:v>1.0116729250041512</c:v>
                </c:pt>
                <c:pt idx="355">
                  <c:v>1.0111833200038289</c:v>
                </c:pt>
                <c:pt idx="356">
                  <c:v>1.0106905799744781</c:v>
                </c:pt>
                <c:pt idx="357">
                  <c:v>1.0101980800526646</c:v>
                </c:pt>
                <c:pt idx="358">
                  <c:v>1.0097014669604711</c:v>
                </c:pt>
                <c:pt idx="359">
                  <c:v>1.0092048109674474</c:v>
                </c:pt>
                <c:pt idx="360">
                  <c:v>1.0087053925820058</c:v>
                </c:pt>
                <c:pt idx="361">
                  <c:v>1.0082045128881498</c:v>
                </c:pt>
                <c:pt idx="362">
                  <c:v>1.0077021573747147</c:v>
                </c:pt>
                <c:pt idx="363">
                  <c:v>1.0071969847493192</c:v>
                </c:pt>
                <c:pt idx="364">
                  <c:v>1.0066915551547819</c:v>
                </c:pt>
                <c:pt idx="365">
                  <c:v>1.0061820187159349</c:v>
                </c:pt>
                <c:pt idx="366">
                  <c:v>1.0056727401787076</c:v>
                </c:pt>
                <c:pt idx="367">
                  <c:v>1.0051593996143728</c:v>
                </c:pt>
                <c:pt idx="368">
                  <c:v>1.004645689454835</c:v>
                </c:pt>
                <c:pt idx="369">
                  <c:v>1.0041289049576592</c:v>
                </c:pt>
                <c:pt idx="370">
                  <c:v>1.0036106889611549</c:v>
                </c:pt>
                <c:pt idx="371">
                  <c:v>1.0030903047012165</c:v>
                </c:pt>
                <c:pt idx="372">
                  <c:v>1.0025675068439555</c:v>
                </c:pt>
                <c:pt idx="373">
                  <c:v>1.0022074999999999</c:v>
                </c:pt>
                <c:pt idx="374">
                  <c:v>1.0022074999999999</c:v>
                </c:pt>
                <c:pt idx="375">
                  <c:v>1.0022074999999999</c:v>
                </c:pt>
                <c:pt idx="376">
                  <c:v>1.0022074999999999</c:v>
                </c:pt>
                <c:pt idx="377">
                  <c:v>1.0022074999999999</c:v>
                </c:pt>
                <c:pt idx="378">
                  <c:v>1.0022074999999999</c:v>
                </c:pt>
                <c:pt idx="379">
                  <c:v>1.0022074999999999</c:v>
                </c:pt>
                <c:pt idx="380">
                  <c:v>1.0022074999999999</c:v>
                </c:pt>
                <c:pt idx="381">
                  <c:v>1.0022074999999999</c:v>
                </c:pt>
                <c:pt idx="382">
                  <c:v>1.0022074999999999</c:v>
                </c:pt>
                <c:pt idx="383">
                  <c:v>1.0022074999999999</c:v>
                </c:pt>
                <c:pt idx="384">
                  <c:v>1.0022074999999999</c:v>
                </c:pt>
                <c:pt idx="385">
                  <c:v>1.0022074999999999</c:v>
                </c:pt>
                <c:pt idx="386">
                  <c:v>1.0022074999999999</c:v>
                </c:pt>
                <c:pt idx="387">
                  <c:v>1.0022074999999999</c:v>
                </c:pt>
                <c:pt idx="388">
                  <c:v>1.0022074999999999</c:v>
                </c:pt>
                <c:pt idx="389">
                  <c:v>1.0022074999999999</c:v>
                </c:pt>
                <c:pt idx="390">
                  <c:v>1.0022074999999999</c:v>
                </c:pt>
                <c:pt idx="391">
                  <c:v>1.0022074999999999</c:v>
                </c:pt>
                <c:pt idx="392">
                  <c:v>1.0022074999999999</c:v>
                </c:pt>
                <c:pt idx="393">
                  <c:v>1.0022074999999999</c:v>
                </c:pt>
                <c:pt idx="394">
                  <c:v>1.0022074999999999</c:v>
                </c:pt>
                <c:pt idx="395">
                  <c:v>1.0022074999999999</c:v>
                </c:pt>
                <c:pt idx="396">
                  <c:v>1.0022074999999999</c:v>
                </c:pt>
                <c:pt idx="397">
                  <c:v>1.0022074999999999</c:v>
                </c:pt>
                <c:pt idx="398">
                  <c:v>1.0022074999999999</c:v>
                </c:pt>
                <c:pt idx="399">
                  <c:v>1.0022074999999999</c:v>
                </c:pt>
                <c:pt idx="400">
                  <c:v>1.0022074999999999</c:v>
                </c:pt>
                <c:pt idx="401">
                  <c:v>1.0022074999999999</c:v>
                </c:pt>
                <c:pt idx="402">
                  <c:v>1.0022074999999999</c:v>
                </c:pt>
                <c:pt idx="403">
                  <c:v>1.0022074999999999</c:v>
                </c:pt>
                <c:pt idx="404">
                  <c:v>1.0022074999999999</c:v>
                </c:pt>
                <c:pt idx="405">
                  <c:v>1.0022074999999999</c:v>
                </c:pt>
                <c:pt idx="406">
                  <c:v>1.0022074999999999</c:v>
                </c:pt>
                <c:pt idx="407">
                  <c:v>1.0022074999999999</c:v>
                </c:pt>
                <c:pt idx="408">
                  <c:v>1.0022074999999999</c:v>
                </c:pt>
                <c:pt idx="409">
                  <c:v>1.0022074999999999</c:v>
                </c:pt>
                <c:pt idx="410">
                  <c:v>1.0022074999999999</c:v>
                </c:pt>
                <c:pt idx="411">
                  <c:v>1.0022074999999999</c:v>
                </c:pt>
                <c:pt idx="412">
                  <c:v>1.0022074999999999</c:v>
                </c:pt>
                <c:pt idx="413">
                  <c:v>1.0022074999999999</c:v>
                </c:pt>
                <c:pt idx="414">
                  <c:v>1.0022074999999999</c:v>
                </c:pt>
                <c:pt idx="415">
                  <c:v>1.0022074999999999</c:v>
                </c:pt>
                <c:pt idx="416">
                  <c:v>1.0022074999999999</c:v>
                </c:pt>
                <c:pt idx="417">
                  <c:v>1.0022074999999999</c:v>
                </c:pt>
                <c:pt idx="418">
                  <c:v>1.0022074999999999</c:v>
                </c:pt>
                <c:pt idx="419">
                  <c:v>1.0022074999999999</c:v>
                </c:pt>
                <c:pt idx="420">
                  <c:v>1.0022074999999999</c:v>
                </c:pt>
                <c:pt idx="421">
                  <c:v>1.0022074999999999</c:v>
                </c:pt>
                <c:pt idx="422">
                  <c:v>1.0022074999999999</c:v>
                </c:pt>
                <c:pt idx="423">
                  <c:v>1.0022074999999999</c:v>
                </c:pt>
                <c:pt idx="424">
                  <c:v>1.0022074999999999</c:v>
                </c:pt>
                <c:pt idx="425">
                  <c:v>1.0022074999999999</c:v>
                </c:pt>
                <c:pt idx="426">
                  <c:v>1.0022074999999999</c:v>
                </c:pt>
                <c:pt idx="427">
                  <c:v>1.0022074999999999</c:v>
                </c:pt>
                <c:pt idx="428">
                  <c:v>1.0022074999999999</c:v>
                </c:pt>
                <c:pt idx="429">
                  <c:v>1.0022074999999999</c:v>
                </c:pt>
                <c:pt idx="430">
                  <c:v>1.0022074999999999</c:v>
                </c:pt>
                <c:pt idx="431">
                  <c:v>1.0022074999999999</c:v>
                </c:pt>
                <c:pt idx="432">
                  <c:v>1.0022074999999999</c:v>
                </c:pt>
                <c:pt idx="433">
                  <c:v>1.0022074999999999</c:v>
                </c:pt>
                <c:pt idx="434">
                  <c:v>1.0022074999999999</c:v>
                </c:pt>
                <c:pt idx="435">
                  <c:v>1.0022074999999999</c:v>
                </c:pt>
                <c:pt idx="436">
                  <c:v>1.0022074999999999</c:v>
                </c:pt>
                <c:pt idx="437">
                  <c:v>1.0022074999999999</c:v>
                </c:pt>
                <c:pt idx="438">
                  <c:v>1.0022074999999999</c:v>
                </c:pt>
                <c:pt idx="439">
                  <c:v>1.0022074999999999</c:v>
                </c:pt>
                <c:pt idx="440">
                  <c:v>1.0022074999999999</c:v>
                </c:pt>
                <c:pt idx="441">
                  <c:v>1.0022074999999999</c:v>
                </c:pt>
                <c:pt idx="442">
                  <c:v>1.0022074999999999</c:v>
                </c:pt>
                <c:pt idx="443">
                  <c:v>1.0022074999999999</c:v>
                </c:pt>
                <c:pt idx="444">
                  <c:v>1.0022074999999999</c:v>
                </c:pt>
                <c:pt idx="445">
                  <c:v>1.0022074999999999</c:v>
                </c:pt>
                <c:pt idx="446">
                  <c:v>1.0022074999999999</c:v>
                </c:pt>
                <c:pt idx="447">
                  <c:v>1.0022074999999999</c:v>
                </c:pt>
                <c:pt idx="448">
                  <c:v>1.0022074999999999</c:v>
                </c:pt>
                <c:pt idx="449">
                  <c:v>1.0022074999999999</c:v>
                </c:pt>
                <c:pt idx="450">
                  <c:v>1.0022074999999999</c:v>
                </c:pt>
                <c:pt idx="451">
                  <c:v>1.0022074999999999</c:v>
                </c:pt>
                <c:pt idx="452">
                  <c:v>1.0022074999999999</c:v>
                </c:pt>
                <c:pt idx="453">
                  <c:v>1.0022074999999999</c:v>
                </c:pt>
                <c:pt idx="454">
                  <c:v>1.0022074999999999</c:v>
                </c:pt>
                <c:pt idx="455">
                  <c:v>1.0022074999999999</c:v>
                </c:pt>
                <c:pt idx="456">
                  <c:v>1.0022074999999999</c:v>
                </c:pt>
                <c:pt idx="457">
                  <c:v>1.0022074999999999</c:v>
                </c:pt>
                <c:pt idx="458">
                  <c:v>1.0022074999999999</c:v>
                </c:pt>
                <c:pt idx="459">
                  <c:v>1.0022074999999999</c:v>
                </c:pt>
                <c:pt idx="460">
                  <c:v>1.0022074999999999</c:v>
                </c:pt>
                <c:pt idx="461">
                  <c:v>1.0022074999999999</c:v>
                </c:pt>
                <c:pt idx="462">
                  <c:v>1.0022074999999999</c:v>
                </c:pt>
                <c:pt idx="463">
                  <c:v>1.0022074999999999</c:v>
                </c:pt>
                <c:pt idx="464">
                  <c:v>1.0022074999999999</c:v>
                </c:pt>
                <c:pt idx="465">
                  <c:v>1.0022074999999999</c:v>
                </c:pt>
                <c:pt idx="466">
                  <c:v>1.0022074999999999</c:v>
                </c:pt>
                <c:pt idx="467">
                  <c:v>1.0022074999999999</c:v>
                </c:pt>
                <c:pt idx="468">
                  <c:v>1.0022074999999999</c:v>
                </c:pt>
                <c:pt idx="469">
                  <c:v>1.0022074999999999</c:v>
                </c:pt>
                <c:pt idx="470">
                  <c:v>1.0022074999999999</c:v>
                </c:pt>
                <c:pt idx="471">
                  <c:v>1.0022074999999999</c:v>
                </c:pt>
                <c:pt idx="472">
                  <c:v>1.0022074999999999</c:v>
                </c:pt>
                <c:pt idx="473">
                  <c:v>1.0022074999999999</c:v>
                </c:pt>
                <c:pt idx="474">
                  <c:v>1.0022074999999999</c:v>
                </c:pt>
                <c:pt idx="475">
                  <c:v>1.0022074999999999</c:v>
                </c:pt>
                <c:pt idx="476">
                  <c:v>1.0022074999999999</c:v>
                </c:pt>
                <c:pt idx="477">
                  <c:v>1.0022074999999999</c:v>
                </c:pt>
                <c:pt idx="478">
                  <c:v>1.0022074999999999</c:v>
                </c:pt>
                <c:pt idx="479">
                  <c:v>1.0022074999999999</c:v>
                </c:pt>
                <c:pt idx="480">
                  <c:v>1.0022074999999999</c:v>
                </c:pt>
                <c:pt idx="481">
                  <c:v>1.0022074999999999</c:v>
                </c:pt>
                <c:pt idx="482">
                  <c:v>1.0022074999999999</c:v>
                </c:pt>
                <c:pt idx="483">
                  <c:v>1.0022074999999999</c:v>
                </c:pt>
                <c:pt idx="484">
                  <c:v>1.0022074999999999</c:v>
                </c:pt>
                <c:pt idx="485">
                  <c:v>1.0022074999999999</c:v>
                </c:pt>
                <c:pt idx="486">
                  <c:v>1.0022074999999999</c:v>
                </c:pt>
                <c:pt idx="487">
                  <c:v>1.0022074999999999</c:v>
                </c:pt>
                <c:pt idx="488">
                  <c:v>1.0022074999999999</c:v>
                </c:pt>
                <c:pt idx="489">
                  <c:v>1.0022074999999999</c:v>
                </c:pt>
                <c:pt idx="490">
                  <c:v>1.0022074999999999</c:v>
                </c:pt>
                <c:pt idx="491">
                  <c:v>1.0022074999999999</c:v>
                </c:pt>
                <c:pt idx="492">
                  <c:v>1.0022074999999999</c:v>
                </c:pt>
                <c:pt idx="493">
                  <c:v>1.0022074999999999</c:v>
                </c:pt>
                <c:pt idx="494">
                  <c:v>1.0022074999999999</c:v>
                </c:pt>
                <c:pt idx="495">
                  <c:v>1.0022074999999999</c:v>
                </c:pt>
                <c:pt idx="496">
                  <c:v>1.0022074999999999</c:v>
                </c:pt>
                <c:pt idx="497">
                  <c:v>1.0022074999999999</c:v>
                </c:pt>
                <c:pt idx="498">
                  <c:v>1.0022074999999999</c:v>
                </c:pt>
                <c:pt idx="499">
                  <c:v>1.0022074999999999</c:v>
                </c:pt>
                <c:pt idx="500">
                  <c:v>1.0022074999999999</c:v>
                </c:pt>
                <c:pt idx="501">
                  <c:v>1.0022074999999999</c:v>
                </c:pt>
                <c:pt idx="502">
                  <c:v>1.0022074999999999</c:v>
                </c:pt>
                <c:pt idx="503">
                  <c:v>1.0022074999999999</c:v>
                </c:pt>
                <c:pt idx="504">
                  <c:v>1.0022074999999999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7-4AA0-BA7E-F0D0D8D920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24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24"/>
      </c:valAx>
      <c:valAx>
        <c:axId val="681071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Discharge (cfs)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8106171453086217"/>
          <c:y val="0.20757742778140764"/>
          <c:w val="0.17919684349395132"/>
          <c:h val="0.1474351748899256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25769413275113"/>
          <c:y val="4.9329936919423313E-2"/>
          <c:w val="0.8091863159486784"/>
          <c:h val="0.7760350765489773"/>
        </c:manualLayout>
      </c:layout>
      <c:scatterChart>
        <c:scatterStyle val="lineMarker"/>
        <c:varyColors val="0"/>
        <c:ser>
          <c:idx val="1"/>
          <c:order val="0"/>
          <c:tx>
            <c:v>Design Capacity</c:v>
          </c:tx>
          <c:spPr>
            <a:ln w="2540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'Basin Evaluation'!$Z$9:$Z$10</c:f>
              <c:numCache>
                <c:formatCode>General</c:formatCode>
                <c:ptCount val="2"/>
                <c:pt idx="0">
                  <c:v>0</c:v>
                </c:pt>
                <c:pt idx="1">
                  <c:v>480</c:v>
                </c:pt>
              </c:numCache>
            </c:numRef>
          </c:xVal>
          <c:yVal>
            <c:numRef>
              <c:f>'Basin Evaluation'!$AA$9:$AA$10</c:f>
              <c:numCache>
                <c:formatCode>General</c:formatCode>
                <c:ptCount val="2"/>
                <c:pt idx="0">
                  <c:v>197</c:v>
                </c:pt>
                <c:pt idx="1">
                  <c:v>197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0D-449B-8B7D-C32C1F465206}"/>
            </c:ext>
          </c:extLst>
        </c:ser>
        <c:ser>
          <c:idx val="0"/>
          <c:order val="1"/>
          <c:tx>
            <c:v>Water Surface</c:v>
          </c:tx>
          <c:spPr>
            <a:ln w="254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'Basin Evaluation'!$U$20:$U$499</c:f>
              <c:numCache>
                <c:formatCode>General</c:formatCode>
                <c:ptCount val="48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</c:numCache>
            </c:numRef>
          </c:xVal>
          <c:yVal>
            <c:numRef>
              <c:f>'Basin Evaluation'!$Y$20:$Y$499</c:f>
              <c:numCache>
                <c:formatCode>General</c:formatCode>
                <c:ptCount val="480"/>
                <c:pt idx="0">
                  <c:v>182.5</c:v>
                </c:pt>
                <c:pt idx="1">
                  <c:v>182.5</c:v>
                </c:pt>
                <c:pt idx="2">
                  <c:v>182.5</c:v>
                </c:pt>
                <c:pt idx="3">
                  <c:v>182.5</c:v>
                </c:pt>
                <c:pt idx="4">
                  <c:v>182.5</c:v>
                </c:pt>
                <c:pt idx="5">
                  <c:v>182.5</c:v>
                </c:pt>
                <c:pt idx="6">
                  <c:v>182.5</c:v>
                </c:pt>
                <c:pt idx="7">
                  <c:v>182.5</c:v>
                </c:pt>
                <c:pt idx="8">
                  <c:v>182.5</c:v>
                </c:pt>
                <c:pt idx="9">
                  <c:v>182.5</c:v>
                </c:pt>
                <c:pt idx="10">
                  <c:v>182.5</c:v>
                </c:pt>
                <c:pt idx="11">
                  <c:v>182.5</c:v>
                </c:pt>
                <c:pt idx="12">
                  <c:v>182.5</c:v>
                </c:pt>
                <c:pt idx="13">
                  <c:v>182.50255588667295</c:v>
                </c:pt>
                <c:pt idx="14">
                  <c:v>182.54663870456375</c:v>
                </c:pt>
                <c:pt idx="15">
                  <c:v>182.86528590061286</c:v>
                </c:pt>
                <c:pt idx="16">
                  <c:v>183.00495131282301</c:v>
                </c:pt>
                <c:pt idx="17">
                  <c:v>183.0246717309993</c:v>
                </c:pt>
                <c:pt idx="18">
                  <c:v>183.01657718144247</c:v>
                </c:pt>
                <c:pt idx="19">
                  <c:v>182.99393021214848</c:v>
                </c:pt>
                <c:pt idx="20">
                  <c:v>182.96214627681141</c:v>
                </c:pt>
                <c:pt idx="21">
                  <c:v>182.92395524309097</c:v>
                </c:pt>
                <c:pt idx="22">
                  <c:v>182.88083460760595</c:v>
                </c:pt>
                <c:pt idx="23">
                  <c:v>182.83422257834269</c:v>
                </c:pt>
                <c:pt idx="24">
                  <c:v>182.76838821459762</c:v>
                </c:pt>
                <c:pt idx="25">
                  <c:v>182.70208062008285</c:v>
                </c:pt>
                <c:pt idx="26">
                  <c:v>182.63570100815764</c:v>
                </c:pt>
                <c:pt idx="27">
                  <c:v>182.56869654991323</c:v>
                </c:pt>
                <c:pt idx="28">
                  <c:v>182.50172701353679</c:v>
                </c:pt>
                <c:pt idx="29">
                  <c:v>182.5</c:v>
                </c:pt>
                <c:pt idx="30">
                  <c:v>182.5</c:v>
                </c:pt>
                <c:pt idx="31">
                  <c:v>182.5</c:v>
                </c:pt>
                <c:pt idx="32">
                  <c:v>182.5</c:v>
                </c:pt>
                <c:pt idx="33">
                  <c:v>182.5</c:v>
                </c:pt>
                <c:pt idx="34">
                  <c:v>182.5</c:v>
                </c:pt>
                <c:pt idx="35">
                  <c:v>182.5</c:v>
                </c:pt>
                <c:pt idx="36">
                  <c:v>182.5</c:v>
                </c:pt>
                <c:pt idx="37">
                  <c:v>182.5</c:v>
                </c:pt>
                <c:pt idx="38">
                  <c:v>182.5</c:v>
                </c:pt>
                <c:pt idx="39">
                  <c:v>182.5</c:v>
                </c:pt>
                <c:pt idx="40">
                  <c:v>182.5</c:v>
                </c:pt>
                <c:pt idx="41">
                  <c:v>182.5</c:v>
                </c:pt>
                <c:pt idx="42">
                  <c:v>182.5</c:v>
                </c:pt>
                <c:pt idx="43">
                  <c:v>182.5</c:v>
                </c:pt>
                <c:pt idx="44">
                  <c:v>182.5</c:v>
                </c:pt>
                <c:pt idx="45">
                  <c:v>182.5</c:v>
                </c:pt>
                <c:pt idx="46">
                  <c:v>182.5</c:v>
                </c:pt>
                <c:pt idx="47">
                  <c:v>182.5</c:v>
                </c:pt>
                <c:pt idx="48">
                  <c:v>182.5</c:v>
                </c:pt>
                <c:pt idx="49">
                  <c:v>182.5</c:v>
                </c:pt>
                <c:pt idx="50">
                  <c:v>182.5</c:v>
                </c:pt>
                <c:pt idx="51">
                  <c:v>182.5</c:v>
                </c:pt>
                <c:pt idx="52">
                  <c:v>182.5</c:v>
                </c:pt>
                <c:pt idx="53">
                  <c:v>182.5</c:v>
                </c:pt>
                <c:pt idx="54">
                  <c:v>182.5</c:v>
                </c:pt>
                <c:pt idx="55">
                  <c:v>182.5</c:v>
                </c:pt>
                <c:pt idx="56">
                  <c:v>182.5</c:v>
                </c:pt>
                <c:pt idx="57">
                  <c:v>182.5</c:v>
                </c:pt>
                <c:pt idx="58">
                  <c:v>182.5</c:v>
                </c:pt>
                <c:pt idx="59">
                  <c:v>182.5</c:v>
                </c:pt>
                <c:pt idx="60">
                  <c:v>182.5</c:v>
                </c:pt>
                <c:pt idx="61">
                  <c:v>182.5</c:v>
                </c:pt>
                <c:pt idx="62">
                  <c:v>182.5</c:v>
                </c:pt>
                <c:pt idx="63">
                  <c:v>182.5</c:v>
                </c:pt>
                <c:pt idx="64">
                  <c:v>182.5</c:v>
                </c:pt>
                <c:pt idx="65">
                  <c:v>182.5</c:v>
                </c:pt>
                <c:pt idx="66">
                  <c:v>182.5</c:v>
                </c:pt>
                <c:pt idx="67">
                  <c:v>182.5</c:v>
                </c:pt>
                <c:pt idx="68">
                  <c:v>182.5</c:v>
                </c:pt>
                <c:pt idx="69">
                  <c:v>182.5</c:v>
                </c:pt>
                <c:pt idx="70">
                  <c:v>182.5</c:v>
                </c:pt>
                <c:pt idx="71">
                  <c:v>182.5</c:v>
                </c:pt>
                <c:pt idx="72">
                  <c:v>182.5</c:v>
                </c:pt>
                <c:pt idx="73">
                  <c:v>182.5</c:v>
                </c:pt>
                <c:pt idx="74">
                  <c:v>182.5</c:v>
                </c:pt>
                <c:pt idx="75">
                  <c:v>182.5</c:v>
                </c:pt>
                <c:pt idx="76">
                  <c:v>182.5</c:v>
                </c:pt>
                <c:pt idx="77">
                  <c:v>182.5</c:v>
                </c:pt>
                <c:pt idx="78">
                  <c:v>182.5</c:v>
                </c:pt>
                <c:pt idx="79">
                  <c:v>182.5</c:v>
                </c:pt>
                <c:pt idx="80">
                  <c:v>182.5</c:v>
                </c:pt>
                <c:pt idx="81">
                  <c:v>182.5</c:v>
                </c:pt>
                <c:pt idx="82">
                  <c:v>182.5</c:v>
                </c:pt>
                <c:pt idx="83">
                  <c:v>182.5</c:v>
                </c:pt>
                <c:pt idx="84">
                  <c:v>182.5</c:v>
                </c:pt>
                <c:pt idx="85">
                  <c:v>182.5</c:v>
                </c:pt>
                <c:pt idx="86">
                  <c:v>182.5</c:v>
                </c:pt>
                <c:pt idx="87">
                  <c:v>182.62214663885706</c:v>
                </c:pt>
                <c:pt idx="88">
                  <c:v>182.66471407363707</c:v>
                </c:pt>
                <c:pt idx="89">
                  <c:v>182.64450760057105</c:v>
                </c:pt>
                <c:pt idx="90">
                  <c:v>182.6090486054473</c:v>
                </c:pt>
                <c:pt idx="91">
                  <c:v>182.56565659065376</c:v>
                </c:pt>
                <c:pt idx="92">
                  <c:v>182.51725395082005</c:v>
                </c:pt>
                <c:pt idx="93">
                  <c:v>182.5</c:v>
                </c:pt>
                <c:pt idx="94">
                  <c:v>182.5</c:v>
                </c:pt>
                <c:pt idx="95">
                  <c:v>182.5</c:v>
                </c:pt>
                <c:pt idx="96">
                  <c:v>182.5</c:v>
                </c:pt>
                <c:pt idx="97">
                  <c:v>182.5</c:v>
                </c:pt>
                <c:pt idx="98">
                  <c:v>182.5</c:v>
                </c:pt>
                <c:pt idx="99">
                  <c:v>182.5</c:v>
                </c:pt>
                <c:pt idx="100">
                  <c:v>182.5</c:v>
                </c:pt>
                <c:pt idx="101">
                  <c:v>182.5</c:v>
                </c:pt>
                <c:pt idx="102">
                  <c:v>182.5</c:v>
                </c:pt>
                <c:pt idx="103">
                  <c:v>182.5</c:v>
                </c:pt>
                <c:pt idx="104">
                  <c:v>182.5</c:v>
                </c:pt>
                <c:pt idx="105">
                  <c:v>182.5</c:v>
                </c:pt>
                <c:pt idx="106">
                  <c:v>182.5</c:v>
                </c:pt>
                <c:pt idx="107">
                  <c:v>182.5</c:v>
                </c:pt>
                <c:pt idx="108">
                  <c:v>182.5</c:v>
                </c:pt>
                <c:pt idx="109">
                  <c:v>182.5</c:v>
                </c:pt>
                <c:pt idx="110">
                  <c:v>182.52246233403687</c:v>
                </c:pt>
                <c:pt idx="111">
                  <c:v>182.77557069146911</c:v>
                </c:pt>
                <c:pt idx="112">
                  <c:v>182.88327966670889</c:v>
                </c:pt>
                <c:pt idx="113">
                  <c:v>182.88994096571957</c:v>
                </c:pt>
                <c:pt idx="114">
                  <c:v>182.87295505235261</c:v>
                </c:pt>
                <c:pt idx="115">
                  <c:v>182.84357084178396</c:v>
                </c:pt>
                <c:pt idx="116">
                  <c:v>182.80639132746103</c:v>
                </c:pt>
                <c:pt idx="117">
                  <c:v>182.76354664704036</c:v>
                </c:pt>
                <c:pt idx="118">
                  <c:v>182.71656578024795</c:v>
                </c:pt>
                <c:pt idx="119">
                  <c:v>182.66660047023092</c:v>
                </c:pt>
                <c:pt idx="120">
                  <c:v>182.5998294073045</c:v>
                </c:pt>
                <c:pt idx="121">
                  <c:v>182.55127377293528</c:v>
                </c:pt>
                <c:pt idx="122">
                  <c:v>182.54451190491221</c:v>
                </c:pt>
                <c:pt idx="123">
                  <c:v>182.57294635093075</c:v>
                </c:pt>
                <c:pt idx="124">
                  <c:v>182.6332785346824</c:v>
                </c:pt>
                <c:pt idx="125">
                  <c:v>182.72376423936154</c:v>
                </c:pt>
                <c:pt idx="126">
                  <c:v>182.84526015953162</c:v>
                </c:pt>
                <c:pt idx="127">
                  <c:v>182.99949370643799</c:v>
                </c:pt>
                <c:pt idx="128">
                  <c:v>183.19001802378253</c:v>
                </c:pt>
                <c:pt idx="129">
                  <c:v>183.42210416530662</c:v>
                </c:pt>
                <c:pt idx="130">
                  <c:v>183.70410623496178</c:v>
                </c:pt>
                <c:pt idx="131">
                  <c:v>184.05317419345948</c:v>
                </c:pt>
                <c:pt idx="132">
                  <c:v>184.50162610287546</c:v>
                </c:pt>
                <c:pt idx="133">
                  <c:v>185.098831172616</c:v>
                </c:pt>
                <c:pt idx="134">
                  <c:v>185.96803560854488</c:v>
                </c:pt>
                <c:pt idx="135">
                  <c:v>188.58371607218612</c:v>
                </c:pt>
                <c:pt idx="136">
                  <c:v>189.77607207080175</c:v>
                </c:pt>
                <c:pt idx="137">
                  <c:v>190.21904578949216</c:v>
                </c:pt>
                <c:pt idx="138">
                  <c:v>190.534831185429</c:v>
                </c:pt>
                <c:pt idx="139">
                  <c:v>190.76524000675704</c:v>
                </c:pt>
                <c:pt idx="140">
                  <c:v>190.94275368224604</c:v>
                </c:pt>
                <c:pt idx="141">
                  <c:v>191.0847261649165</c:v>
                </c:pt>
                <c:pt idx="142">
                  <c:v>191.20115983832599</c:v>
                </c:pt>
                <c:pt idx="143">
                  <c:v>191.29818631228051</c:v>
                </c:pt>
                <c:pt idx="144">
                  <c:v>191.29568287036105</c:v>
                </c:pt>
                <c:pt idx="145">
                  <c:v>191.29317978034987</c:v>
                </c:pt>
                <c:pt idx="146">
                  <c:v>191.29067704219753</c:v>
                </c:pt>
                <c:pt idx="147">
                  <c:v>191.28817465585453</c:v>
                </c:pt>
                <c:pt idx="148">
                  <c:v>191.28567262127146</c:v>
                </c:pt>
                <c:pt idx="149">
                  <c:v>191.28317093839883</c:v>
                </c:pt>
                <c:pt idx="150">
                  <c:v>191.28066960718721</c:v>
                </c:pt>
                <c:pt idx="151">
                  <c:v>191.27816862758718</c:v>
                </c:pt>
                <c:pt idx="152">
                  <c:v>191.27566799954931</c:v>
                </c:pt>
                <c:pt idx="153">
                  <c:v>191.27316772302419</c:v>
                </c:pt>
                <c:pt idx="154">
                  <c:v>191.27074102564902</c:v>
                </c:pt>
                <c:pt idx="155">
                  <c:v>191.26929045016414</c:v>
                </c:pt>
                <c:pt idx="156">
                  <c:v>191.26960669200258</c:v>
                </c:pt>
                <c:pt idx="157">
                  <c:v>191.27287592168796</c:v>
                </c:pt>
                <c:pt idx="158">
                  <c:v>191.28210191383604</c:v>
                </c:pt>
                <c:pt idx="159">
                  <c:v>191.33346779053426</c:v>
                </c:pt>
                <c:pt idx="160">
                  <c:v>191.36483618885356</c:v>
                </c:pt>
                <c:pt idx="161">
                  <c:v>191.37703911560578</c:v>
                </c:pt>
                <c:pt idx="162">
                  <c:v>191.38460058308593</c:v>
                </c:pt>
                <c:pt idx="163">
                  <c:v>191.38967637290918</c:v>
                </c:pt>
                <c:pt idx="164">
                  <c:v>191.39316472909545</c:v>
                </c:pt>
                <c:pt idx="165">
                  <c:v>191.39554689583787</c:v>
                </c:pt>
                <c:pt idx="166">
                  <c:v>191.39711578087997</c:v>
                </c:pt>
                <c:pt idx="167">
                  <c:v>191.39806420186784</c:v>
                </c:pt>
                <c:pt idx="168">
                  <c:v>191.39556708917635</c:v>
                </c:pt>
                <c:pt idx="169">
                  <c:v>191.35559245413413</c:v>
                </c:pt>
                <c:pt idx="170">
                  <c:v>191.31539072840744</c:v>
                </c:pt>
                <c:pt idx="171">
                  <c:v>191.27511544106045</c:v>
                </c:pt>
                <c:pt idx="172">
                  <c:v>191.23485310325466</c:v>
                </c:pt>
                <c:pt idx="173">
                  <c:v>191.19455942667969</c:v>
                </c:pt>
                <c:pt idx="174">
                  <c:v>191.15399283411841</c:v>
                </c:pt>
                <c:pt idx="175">
                  <c:v>191.11343937202324</c:v>
                </c:pt>
                <c:pt idx="176">
                  <c:v>191.07289903614415</c:v>
                </c:pt>
                <c:pt idx="177">
                  <c:v>191.03218524490816</c:v>
                </c:pt>
                <c:pt idx="178">
                  <c:v>190.99133718053909</c:v>
                </c:pt>
                <c:pt idx="179">
                  <c:v>190.95050242668506</c:v>
                </c:pt>
                <c:pt idx="180">
                  <c:v>190.90967833586475</c:v>
                </c:pt>
                <c:pt idx="181">
                  <c:v>190.86853213357264</c:v>
                </c:pt>
                <c:pt idx="182">
                  <c:v>190.82739942963909</c:v>
                </c:pt>
                <c:pt idx="183">
                  <c:v>190.78628021963584</c:v>
                </c:pt>
                <c:pt idx="184">
                  <c:v>190.74500944822384</c:v>
                </c:pt>
                <c:pt idx="185">
                  <c:v>190.70357520331154</c:v>
                </c:pt>
                <c:pt idx="186">
                  <c:v>190.66215464371101</c:v>
                </c:pt>
                <c:pt idx="187">
                  <c:v>190.62074776490206</c:v>
                </c:pt>
                <c:pt idx="188">
                  <c:v>190.57901458356247</c:v>
                </c:pt>
                <c:pt idx="189">
                  <c:v>190.53728902711759</c:v>
                </c:pt>
                <c:pt idx="190">
                  <c:v>190.49557734646797</c:v>
                </c:pt>
                <c:pt idx="191">
                  <c:v>190.45370198864114</c:v>
                </c:pt>
                <c:pt idx="192">
                  <c:v>190.41166772685457</c:v>
                </c:pt>
                <c:pt idx="193">
                  <c:v>190.36964753967419</c:v>
                </c:pt>
                <c:pt idx="194">
                  <c:v>190.32762149758256</c:v>
                </c:pt>
                <c:pt idx="195">
                  <c:v>190.28527475936949</c:v>
                </c:pt>
                <c:pt idx="196">
                  <c:v>190.24353258928673</c:v>
                </c:pt>
                <c:pt idx="197">
                  <c:v>190.20466813522867</c:v>
                </c:pt>
                <c:pt idx="198">
                  <c:v>190.16917988268753</c:v>
                </c:pt>
                <c:pt idx="199">
                  <c:v>190.13765482908312</c:v>
                </c:pt>
                <c:pt idx="200">
                  <c:v>190.11104134969821</c:v>
                </c:pt>
                <c:pt idx="201">
                  <c:v>190.09040679232319</c:v>
                </c:pt>
                <c:pt idx="202">
                  <c:v>190.07727329887098</c:v>
                </c:pt>
                <c:pt idx="203">
                  <c:v>190.07394538292411</c:v>
                </c:pt>
                <c:pt idx="204">
                  <c:v>190.0842343746574</c:v>
                </c:pt>
                <c:pt idx="205">
                  <c:v>190.11541889898064</c:v>
                </c:pt>
                <c:pt idx="206">
                  <c:v>190.18591409968417</c:v>
                </c:pt>
                <c:pt idx="207">
                  <c:v>190.51406047375588</c:v>
                </c:pt>
                <c:pt idx="208">
                  <c:v>190.66389881751931</c:v>
                </c:pt>
                <c:pt idx="209">
                  <c:v>190.70079482167694</c:v>
                </c:pt>
                <c:pt idx="210">
                  <c:v>190.71175570044261</c:v>
                </c:pt>
                <c:pt idx="211">
                  <c:v>190.70920530150332</c:v>
                </c:pt>
                <c:pt idx="212">
                  <c:v>190.6982053587281</c:v>
                </c:pt>
                <c:pt idx="213">
                  <c:v>190.68146302575502</c:v>
                </c:pt>
                <c:pt idx="214">
                  <c:v>190.66054291662587</c:v>
                </c:pt>
                <c:pt idx="215">
                  <c:v>190.6364550974987</c:v>
                </c:pt>
                <c:pt idx="216">
                  <c:v>190.59484805056701</c:v>
                </c:pt>
                <c:pt idx="217">
                  <c:v>190.5531172287173</c:v>
                </c:pt>
                <c:pt idx="218">
                  <c:v>190.51140028441387</c:v>
                </c:pt>
                <c:pt idx="219">
                  <c:v>190.46965263520823</c:v>
                </c:pt>
                <c:pt idx="220">
                  <c:v>190.42761303256256</c:v>
                </c:pt>
                <c:pt idx="221">
                  <c:v>190.3855875063114</c:v>
                </c:pt>
                <c:pt idx="222">
                  <c:v>190.34357605174145</c:v>
                </c:pt>
                <c:pt idx="223">
                  <c:v>190.30133858357755</c:v>
                </c:pt>
                <c:pt idx="224">
                  <c:v>190.25900070672103</c:v>
                </c:pt>
                <c:pt idx="225">
                  <c:v>190.21667710419578</c:v>
                </c:pt>
                <c:pt idx="226">
                  <c:v>190.174277508149</c:v>
                </c:pt>
                <c:pt idx="227">
                  <c:v>190.13162344815123</c:v>
                </c:pt>
                <c:pt idx="228">
                  <c:v>190.08898386913228</c:v>
                </c:pt>
                <c:pt idx="229">
                  <c:v>190.04635876617587</c:v>
                </c:pt>
                <c:pt idx="230">
                  <c:v>190.00343887688896</c:v>
                </c:pt>
                <c:pt idx="231">
                  <c:v>189.96047942767095</c:v>
                </c:pt>
                <c:pt idx="232">
                  <c:v>189.91753466515431</c:v>
                </c:pt>
                <c:pt idx="233">
                  <c:v>189.87442970430743</c:v>
                </c:pt>
                <c:pt idx="234">
                  <c:v>189.83114642459745</c:v>
                </c:pt>
                <c:pt idx="235">
                  <c:v>189.78787804642579</c:v>
                </c:pt>
                <c:pt idx="236">
                  <c:v>189.74457824111542</c:v>
                </c:pt>
                <c:pt idx="237">
                  <c:v>189.70096710255808</c:v>
                </c:pt>
                <c:pt idx="238">
                  <c:v>189.65737108468062</c:v>
                </c:pt>
                <c:pt idx="239">
                  <c:v>189.61379018224042</c:v>
                </c:pt>
                <c:pt idx="240">
                  <c:v>189.56992322113581</c:v>
                </c:pt>
                <c:pt idx="241">
                  <c:v>189.52599547005804</c:v>
                </c:pt>
                <c:pt idx="242">
                  <c:v>189.48208305785792</c:v>
                </c:pt>
                <c:pt idx="243">
                  <c:v>189.43799607917992</c:v>
                </c:pt>
                <c:pt idx="244">
                  <c:v>189.3937324304234</c:v>
                </c:pt>
                <c:pt idx="245">
                  <c:v>189.34948434850909</c:v>
                </c:pt>
                <c:pt idx="246">
                  <c:v>189.30516653105278</c:v>
                </c:pt>
                <c:pt idx="247">
                  <c:v>189.26056274756235</c:v>
                </c:pt>
                <c:pt idx="248">
                  <c:v>189.21597476351934</c:v>
                </c:pt>
                <c:pt idx="249">
                  <c:v>189.1714025733273</c:v>
                </c:pt>
                <c:pt idx="250">
                  <c:v>189.12646667974266</c:v>
                </c:pt>
                <c:pt idx="251">
                  <c:v>189.08153448708609</c:v>
                </c:pt>
                <c:pt idx="252">
                  <c:v>189.03661832552126</c:v>
                </c:pt>
                <c:pt idx="253">
                  <c:v>188.99142397868781</c:v>
                </c:pt>
                <c:pt idx="254">
                  <c:v>188.94614319519681</c:v>
                </c:pt>
                <c:pt idx="255">
                  <c:v>188.90087868491963</c:v>
                </c:pt>
                <c:pt idx="256">
                  <c:v>188.85541387389378</c:v>
                </c:pt>
                <c:pt idx="257">
                  <c:v>188.80978003990018</c:v>
                </c:pt>
                <c:pt idx="258">
                  <c:v>188.76416272625144</c:v>
                </c:pt>
                <c:pt idx="259">
                  <c:v>188.71841507349114</c:v>
                </c:pt>
                <c:pt idx="260">
                  <c:v>188.67242365011447</c:v>
                </c:pt>
                <c:pt idx="261">
                  <c:v>188.62644899935466</c:v>
                </c:pt>
                <c:pt idx="262">
                  <c:v>188.58040571574162</c:v>
                </c:pt>
                <c:pt idx="263">
                  <c:v>188.53405208308703</c:v>
                </c:pt>
                <c:pt idx="264">
                  <c:v>188.48771548059824</c:v>
                </c:pt>
                <c:pt idx="265">
                  <c:v>188.44136336123694</c:v>
                </c:pt>
                <c:pt idx="266">
                  <c:v>188.39464281653915</c:v>
                </c:pt>
                <c:pt idx="267">
                  <c:v>188.34793956497353</c:v>
                </c:pt>
                <c:pt idx="268">
                  <c:v>188.3012536001392</c:v>
                </c:pt>
                <c:pt idx="269">
                  <c:v>188.25417273505275</c:v>
                </c:pt>
                <c:pt idx="270">
                  <c:v>188.20709805242743</c:v>
                </c:pt>
                <c:pt idx="271">
                  <c:v>188.160040924914</c:v>
                </c:pt>
                <c:pt idx="272">
                  <c:v>188.11261811115205</c:v>
                </c:pt>
                <c:pt idx="273">
                  <c:v>188.06516712889055</c:v>
                </c:pt>
                <c:pt idx="274">
                  <c:v>188.01773397582943</c:v>
                </c:pt>
                <c:pt idx="275">
                  <c:v>187.96995458566713</c:v>
                </c:pt>
                <c:pt idx="276">
                  <c:v>187.92212234658552</c:v>
                </c:pt>
                <c:pt idx="277">
                  <c:v>187.87430821665521</c:v>
                </c:pt>
                <c:pt idx="278">
                  <c:v>187.82615714734001</c:v>
                </c:pt>
                <c:pt idx="279">
                  <c:v>187.7779386035759</c:v>
                </c:pt>
                <c:pt idx="280">
                  <c:v>187.72973845493601</c:v>
                </c:pt>
                <c:pt idx="281">
                  <c:v>187.68120011164547</c:v>
                </c:pt>
                <c:pt idx="282">
                  <c:v>187.63259012252806</c:v>
                </c:pt>
                <c:pt idx="283">
                  <c:v>187.58399882069475</c:v>
                </c:pt>
                <c:pt idx="284">
                  <c:v>187.53505709878939</c:v>
                </c:pt>
                <c:pt idx="285">
                  <c:v>187.48605042864841</c:v>
                </c:pt>
                <c:pt idx="286">
                  <c:v>187.43706274430875</c:v>
                </c:pt>
                <c:pt idx="287">
                  <c:v>187.38770101084688</c:v>
                </c:pt>
                <c:pt idx="288">
                  <c:v>187.33829232675868</c:v>
                </c:pt>
                <c:pt idx="289">
                  <c:v>187.28890293352254</c:v>
                </c:pt>
                <c:pt idx="290">
                  <c:v>187.23910400800108</c:v>
                </c:pt>
                <c:pt idx="291">
                  <c:v>187.18928787746941</c:v>
                </c:pt>
                <c:pt idx="292">
                  <c:v>187.13948652446348</c:v>
                </c:pt>
                <c:pt idx="293">
                  <c:v>187.08923748384026</c:v>
                </c:pt>
                <c:pt idx="294">
                  <c:v>187.03900837240982</c:v>
                </c:pt>
                <c:pt idx="295">
                  <c:v>186.98874002602241</c:v>
                </c:pt>
                <c:pt idx="296">
                  <c:v>186.93807203966793</c:v>
                </c:pt>
                <c:pt idx="297">
                  <c:v>186.8874243084683</c:v>
                </c:pt>
                <c:pt idx="298">
                  <c:v>186.83667014299533</c:v>
                </c:pt>
                <c:pt idx="299">
                  <c:v>186.78557745778986</c:v>
                </c:pt>
                <c:pt idx="300">
                  <c:v>186.73450536100731</c:v>
                </c:pt>
                <c:pt idx="301">
                  <c:v>186.68324592064457</c:v>
                </c:pt>
                <c:pt idx="302">
                  <c:v>186.63172267371385</c:v>
                </c:pt>
                <c:pt idx="303">
                  <c:v>186.58022035598876</c:v>
                </c:pt>
                <c:pt idx="304">
                  <c:v>186.52843554958162</c:v>
                </c:pt>
                <c:pt idx="305">
                  <c:v>186.47647576560257</c:v>
                </c:pt>
                <c:pt idx="306">
                  <c:v>186.42453725934237</c:v>
                </c:pt>
                <c:pt idx="307">
                  <c:v>186.37220631781724</c:v>
                </c:pt>
                <c:pt idx="308">
                  <c:v>186.3198039062506</c:v>
                </c:pt>
                <c:pt idx="309">
                  <c:v>186.26739782225548</c:v>
                </c:pt>
                <c:pt idx="310">
                  <c:v>186.21452456650189</c:v>
                </c:pt>
                <c:pt idx="311">
                  <c:v>186.16167331874752</c:v>
                </c:pt>
                <c:pt idx="312">
                  <c:v>186.10868446514749</c:v>
                </c:pt>
                <c:pt idx="313">
                  <c:v>186.05535567029992</c:v>
                </c:pt>
                <c:pt idx="314">
                  <c:v>186.00204925676144</c:v>
                </c:pt>
                <c:pt idx="315">
                  <c:v>185.94845481597997</c:v>
                </c:pt>
                <c:pt idx="316">
                  <c:v>185.89466401973425</c:v>
                </c:pt>
                <c:pt idx="317">
                  <c:v>185.84089598678796</c:v>
                </c:pt>
                <c:pt idx="318">
                  <c:v>185.78667238362402</c:v>
                </c:pt>
                <c:pt idx="319">
                  <c:v>185.73241299626389</c:v>
                </c:pt>
                <c:pt idx="320">
                  <c:v>185.67805783605343</c:v>
                </c:pt>
                <c:pt idx="321">
                  <c:v>185.62329957274406</c:v>
                </c:pt>
                <c:pt idx="322">
                  <c:v>185.56856487393529</c:v>
                </c:pt>
                <c:pt idx="323">
                  <c:v>185.51353853386121</c:v>
                </c:pt>
                <c:pt idx="324">
                  <c:v>185.45829769494839</c:v>
                </c:pt>
                <c:pt idx="325">
                  <c:v>185.4030808304135</c:v>
                </c:pt>
                <c:pt idx="326">
                  <c:v>185.34735738088429</c:v>
                </c:pt>
                <c:pt idx="327">
                  <c:v>185.2916269649277</c:v>
                </c:pt>
                <c:pt idx="328">
                  <c:v>185.23572546008967</c:v>
                </c:pt>
                <c:pt idx="329">
                  <c:v>185.17947348973829</c:v>
                </c:pt>
                <c:pt idx="330">
                  <c:v>185.12324635410886</c:v>
                </c:pt>
                <c:pt idx="331">
                  <c:v>185.06660122070366</c:v>
                </c:pt>
                <c:pt idx="332">
                  <c:v>185.00984480278777</c:v>
                </c:pt>
                <c:pt idx="333">
                  <c:v>184.95299033791943</c:v>
                </c:pt>
                <c:pt idx="334">
                  <c:v>184.89569628782024</c:v>
                </c:pt>
                <c:pt idx="335">
                  <c:v>184.83842797551569</c:v>
                </c:pt>
                <c:pt idx="336">
                  <c:v>184.78078016441972</c:v>
                </c:pt>
                <c:pt idx="337">
                  <c:v>184.72296615780266</c:v>
                </c:pt>
                <c:pt idx="338">
                  <c:v>184.66507514594213</c:v>
                </c:pt>
                <c:pt idx="339">
                  <c:v>184.60670672854434</c:v>
                </c:pt>
                <c:pt idx="340">
                  <c:v>184.54836499747478</c:v>
                </c:pt>
                <c:pt idx="341">
                  <c:v>184.48962748046191</c:v>
                </c:pt>
                <c:pt idx="342">
                  <c:v>184.43072292335145</c:v>
                </c:pt>
                <c:pt idx="343">
                  <c:v>184.37170551366012</c:v>
                </c:pt>
                <c:pt idx="344">
                  <c:v>184.31222902644058</c:v>
                </c:pt>
                <c:pt idx="345">
                  <c:v>184.25278022249137</c:v>
                </c:pt>
                <c:pt idx="346">
                  <c:v>184.19285942626507</c:v>
                </c:pt>
                <c:pt idx="347">
                  <c:v>184.13282990359727</c:v>
                </c:pt>
                <c:pt idx="348">
                  <c:v>184.07258944738152</c:v>
                </c:pt>
                <c:pt idx="349">
                  <c:v>184.01196969180145</c:v>
                </c:pt>
                <c:pt idx="350">
                  <c:v>183.95137866802585</c:v>
                </c:pt>
                <c:pt idx="351">
                  <c:v>183.89017391291031</c:v>
                </c:pt>
                <c:pt idx="352">
                  <c:v>183.82898347260914</c:v>
                </c:pt>
                <c:pt idx="353">
                  <c:v>183.76741596561479</c:v>
                </c:pt>
                <c:pt idx="354">
                  <c:v>183.70561616030508</c:v>
                </c:pt>
                <c:pt idx="355">
                  <c:v>183.64366842590138</c:v>
                </c:pt>
                <c:pt idx="356">
                  <c:v>183.5812490727823</c:v>
                </c:pt>
                <c:pt idx="357">
                  <c:v>183.51886013602126</c:v>
                </c:pt>
                <c:pt idx="358">
                  <c:v>183.4558535801026</c:v>
                </c:pt>
                <c:pt idx="359">
                  <c:v>183.39283526779815</c:v>
                </c:pt>
                <c:pt idx="360">
                  <c:v>183.32940005113312</c:v>
                </c:pt>
                <c:pt idx="361">
                  <c:v>183.26574170608217</c:v>
                </c:pt>
                <c:pt idx="362">
                  <c:v>183.20185788573485</c:v>
                </c:pt>
                <c:pt idx="363">
                  <c:v>183.1375485944553</c:v>
                </c:pt>
                <c:pt idx="364">
                  <c:v>183.07319542580427</c:v>
                </c:pt>
                <c:pt idx="365">
                  <c:v>183.00822401045949</c:v>
                </c:pt>
                <c:pt idx="366">
                  <c:v>182.94328548036484</c:v>
                </c:pt>
                <c:pt idx="367">
                  <c:v>182.87773488414459</c:v>
                </c:pt>
                <c:pt idx="368">
                  <c:v>182.81212344357354</c:v>
                </c:pt>
                <c:pt idx="369">
                  <c:v>182.74604699183868</c:v>
                </c:pt>
                <c:pt idx="370">
                  <c:v>182.67975092729677</c:v>
                </c:pt>
                <c:pt idx="371">
                  <c:v>182.61312491532121</c:v>
                </c:pt>
                <c:pt idx="372">
                  <c:v>182.54613222344807</c:v>
                </c:pt>
                <c:pt idx="373">
                  <c:v>182.5</c:v>
                </c:pt>
                <c:pt idx="374">
                  <c:v>182.5</c:v>
                </c:pt>
                <c:pt idx="375">
                  <c:v>182.5</c:v>
                </c:pt>
                <c:pt idx="376">
                  <c:v>182.5</c:v>
                </c:pt>
                <c:pt idx="377">
                  <c:v>182.5</c:v>
                </c:pt>
                <c:pt idx="378">
                  <c:v>182.5</c:v>
                </c:pt>
                <c:pt idx="379">
                  <c:v>182.5</c:v>
                </c:pt>
                <c:pt idx="380">
                  <c:v>182.5</c:v>
                </c:pt>
                <c:pt idx="381">
                  <c:v>182.5</c:v>
                </c:pt>
                <c:pt idx="382">
                  <c:v>182.5</c:v>
                </c:pt>
                <c:pt idx="383">
                  <c:v>182.5</c:v>
                </c:pt>
                <c:pt idx="384">
                  <c:v>182.5</c:v>
                </c:pt>
                <c:pt idx="385">
                  <c:v>182.5</c:v>
                </c:pt>
                <c:pt idx="386">
                  <c:v>182.5</c:v>
                </c:pt>
                <c:pt idx="387">
                  <c:v>182.5</c:v>
                </c:pt>
                <c:pt idx="388">
                  <c:v>182.5</c:v>
                </c:pt>
                <c:pt idx="389">
                  <c:v>182.5</c:v>
                </c:pt>
                <c:pt idx="390">
                  <c:v>182.5</c:v>
                </c:pt>
                <c:pt idx="391">
                  <c:v>182.5</c:v>
                </c:pt>
                <c:pt idx="392">
                  <c:v>182.5</c:v>
                </c:pt>
                <c:pt idx="393">
                  <c:v>182.5</c:v>
                </c:pt>
                <c:pt idx="394">
                  <c:v>182.5</c:v>
                </c:pt>
                <c:pt idx="395">
                  <c:v>182.5</c:v>
                </c:pt>
                <c:pt idx="396">
                  <c:v>182.5</c:v>
                </c:pt>
                <c:pt idx="397">
                  <c:v>182.5</c:v>
                </c:pt>
                <c:pt idx="398">
                  <c:v>182.5</c:v>
                </c:pt>
                <c:pt idx="399">
                  <c:v>182.5</c:v>
                </c:pt>
                <c:pt idx="400">
                  <c:v>182.5</c:v>
                </c:pt>
                <c:pt idx="401">
                  <c:v>182.5</c:v>
                </c:pt>
                <c:pt idx="402">
                  <c:v>182.5</c:v>
                </c:pt>
                <c:pt idx="403">
                  <c:v>182.5</c:v>
                </c:pt>
                <c:pt idx="404">
                  <c:v>182.5</c:v>
                </c:pt>
                <c:pt idx="405">
                  <c:v>182.5</c:v>
                </c:pt>
                <c:pt idx="406">
                  <c:v>182.5</c:v>
                </c:pt>
                <c:pt idx="407">
                  <c:v>182.5</c:v>
                </c:pt>
                <c:pt idx="408">
                  <c:v>182.5</c:v>
                </c:pt>
                <c:pt idx="409">
                  <c:v>182.5</c:v>
                </c:pt>
                <c:pt idx="410">
                  <c:v>182.5</c:v>
                </c:pt>
                <c:pt idx="411">
                  <c:v>182.5</c:v>
                </c:pt>
                <c:pt idx="412">
                  <c:v>182.5</c:v>
                </c:pt>
                <c:pt idx="413">
                  <c:v>182.5</c:v>
                </c:pt>
                <c:pt idx="414">
                  <c:v>182.5</c:v>
                </c:pt>
                <c:pt idx="415">
                  <c:v>182.5</c:v>
                </c:pt>
                <c:pt idx="416">
                  <c:v>182.5</c:v>
                </c:pt>
                <c:pt idx="417">
                  <c:v>182.5</c:v>
                </c:pt>
                <c:pt idx="418">
                  <c:v>182.5</c:v>
                </c:pt>
                <c:pt idx="419">
                  <c:v>182.5</c:v>
                </c:pt>
                <c:pt idx="420">
                  <c:v>182.5</c:v>
                </c:pt>
                <c:pt idx="421">
                  <c:v>182.5</c:v>
                </c:pt>
                <c:pt idx="422">
                  <c:v>182.5</c:v>
                </c:pt>
                <c:pt idx="423">
                  <c:v>182.5</c:v>
                </c:pt>
                <c:pt idx="424">
                  <c:v>182.5</c:v>
                </c:pt>
                <c:pt idx="425">
                  <c:v>182.5</c:v>
                </c:pt>
                <c:pt idx="426">
                  <c:v>182.5</c:v>
                </c:pt>
                <c:pt idx="427">
                  <c:v>182.5</c:v>
                </c:pt>
                <c:pt idx="428">
                  <c:v>182.5</c:v>
                </c:pt>
                <c:pt idx="429">
                  <c:v>182.5</c:v>
                </c:pt>
                <c:pt idx="430">
                  <c:v>182.5</c:v>
                </c:pt>
                <c:pt idx="431">
                  <c:v>182.5</c:v>
                </c:pt>
                <c:pt idx="432">
                  <c:v>182.5</c:v>
                </c:pt>
                <c:pt idx="433">
                  <c:v>182.5</c:v>
                </c:pt>
                <c:pt idx="434">
                  <c:v>182.5</c:v>
                </c:pt>
                <c:pt idx="435">
                  <c:v>182.5</c:v>
                </c:pt>
                <c:pt idx="436">
                  <c:v>182.5</c:v>
                </c:pt>
                <c:pt idx="437">
                  <c:v>182.5</c:v>
                </c:pt>
                <c:pt idx="438">
                  <c:v>182.5</c:v>
                </c:pt>
                <c:pt idx="439">
                  <c:v>182.5</c:v>
                </c:pt>
                <c:pt idx="440">
                  <c:v>182.5</c:v>
                </c:pt>
                <c:pt idx="441">
                  <c:v>182.5</c:v>
                </c:pt>
                <c:pt idx="442">
                  <c:v>182.5</c:v>
                </c:pt>
                <c:pt idx="443">
                  <c:v>182.5</c:v>
                </c:pt>
                <c:pt idx="444">
                  <c:v>182.5</c:v>
                </c:pt>
                <c:pt idx="445">
                  <c:v>182.5</c:v>
                </c:pt>
                <c:pt idx="446">
                  <c:v>182.5</c:v>
                </c:pt>
                <c:pt idx="447">
                  <c:v>182.5</c:v>
                </c:pt>
                <c:pt idx="448">
                  <c:v>182.5</c:v>
                </c:pt>
                <c:pt idx="449">
                  <c:v>182.5</c:v>
                </c:pt>
                <c:pt idx="450">
                  <c:v>182.5</c:v>
                </c:pt>
                <c:pt idx="451">
                  <c:v>182.5</c:v>
                </c:pt>
                <c:pt idx="452">
                  <c:v>182.5</c:v>
                </c:pt>
                <c:pt idx="453">
                  <c:v>182.5</c:v>
                </c:pt>
                <c:pt idx="454">
                  <c:v>182.5</c:v>
                </c:pt>
                <c:pt idx="455">
                  <c:v>182.5</c:v>
                </c:pt>
                <c:pt idx="456">
                  <c:v>182.5</c:v>
                </c:pt>
                <c:pt idx="457">
                  <c:v>182.5</c:v>
                </c:pt>
                <c:pt idx="458">
                  <c:v>182.5</c:v>
                </c:pt>
                <c:pt idx="459">
                  <c:v>182.5</c:v>
                </c:pt>
                <c:pt idx="460">
                  <c:v>182.5</c:v>
                </c:pt>
                <c:pt idx="461">
                  <c:v>182.5</c:v>
                </c:pt>
                <c:pt idx="462">
                  <c:v>182.5</c:v>
                </c:pt>
                <c:pt idx="463">
                  <c:v>182.5</c:v>
                </c:pt>
                <c:pt idx="464">
                  <c:v>182.5</c:v>
                </c:pt>
                <c:pt idx="465">
                  <c:v>182.5</c:v>
                </c:pt>
                <c:pt idx="466">
                  <c:v>182.5</c:v>
                </c:pt>
                <c:pt idx="467">
                  <c:v>182.5</c:v>
                </c:pt>
                <c:pt idx="468">
                  <c:v>182.5</c:v>
                </c:pt>
                <c:pt idx="469">
                  <c:v>182.5</c:v>
                </c:pt>
                <c:pt idx="470">
                  <c:v>182.5</c:v>
                </c:pt>
                <c:pt idx="471">
                  <c:v>182.5</c:v>
                </c:pt>
                <c:pt idx="472">
                  <c:v>182.5</c:v>
                </c:pt>
                <c:pt idx="473">
                  <c:v>182.5</c:v>
                </c:pt>
                <c:pt idx="474">
                  <c:v>182.5</c:v>
                </c:pt>
                <c:pt idx="475">
                  <c:v>182.5</c:v>
                </c:pt>
                <c:pt idx="476">
                  <c:v>182.5</c:v>
                </c:pt>
                <c:pt idx="477">
                  <c:v>182.5</c:v>
                </c:pt>
                <c:pt idx="478">
                  <c:v>182.5</c:v>
                </c:pt>
                <c:pt idx="479">
                  <c:v>182.5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30D-449B-8B7D-C32C1F4652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1073504"/>
        <c:axId val="681071536"/>
      </c:scatterChart>
      <c:valAx>
        <c:axId val="681073504"/>
        <c:scaling>
          <c:orientation val="minMax"/>
          <c:max val="48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(hours)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1536"/>
        <c:crosses val="autoZero"/>
        <c:crossBetween val="midCat"/>
        <c:majorUnit val="48"/>
      </c:valAx>
      <c:valAx>
        <c:axId val="681071536"/>
        <c:scaling>
          <c:orientation val="minMax"/>
          <c:min val="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Elevation (feet)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1073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698200885058256"/>
          <c:y val="0.23027169331106334"/>
          <c:w val="0.24299592025852759"/>
          <c:h val="0.15135415335136096"/>
        </c:manualLayout>
      </c:layout>
      <c:overlay val="0"/>
      <c:spPr>
        <a:solidFill>
          <a:schemeClr val="bg1">
            <a:alpha val="52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4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6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1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21</xdr:row>
      <xdr:rowOff>176212</xdr:rowOff>
    </xdr:from>
    <xdr:to>
      <xdr:col>42</xdr:col>
      <xdr:colOff>133350</xdr:colOff>
      <xdr:row>46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38B2091-4862-4D5A-806E-39D5C4D2DA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609599</xdr:colOff>
      <xdr:row>48</xdr:row>
      <xdr:rowOff>9525</xdr:rowOff>
    </xdr:from>
    <xdr:to>
      <xdr:col>42</xdr:col>
      <xdr:colOff>142874</xdr:colOff>
      <xdr:row>72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0A0C3C-D0DC-4081-9FE3-AF781158EB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32</xdr:col>
      <xdr:colOff>0</xdr:colOff>
      <xdr:row>74</xdr:row>
      <xdr:rowOff>0</xdr:rowOff>
    </xdr:from>
    <xdr:to>
      <xdr:col>42</xdr:col>
      <xdr:colOff>142875</xdr:colOff>
      <xdr:row>98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EA001BD-4CE6-4284-ADA8-76512E84D05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371475</xdr:colOff>
      <xdr:row>2</xdr:row>
      <xdr:rowOff>66675</xdr:rowOff>
    </xdr:from>
    <xdr:to>
      <xdr:col>12</xdr:col>
      <xdr:colOff>485775</xdr:colOff>
      <xdr:row>20</xdr:row>
      <xdr:rowOff>123825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36CB515-8AC0-4CBF-B342-624EBBFF6D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491A33-B86E-4CAC-9E8E-387ADD646F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15240</xdr:colOff>
      <xdr:row>225</xdr:row>
      <xdr:rowOff>144780</xdr:rowOff>
    </xdr:from>
    <xdr:to>
      <xdr:col>16</xdr:col>
      <xdr:colOff>320040</xdr:colOff>
      <xdr:row>240</xdr:row>
      <xdr:rowOff>144780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BEFBA3-2F31-4DFA-8D4A-5CB2B2F4DCD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56996" cy="628342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481321</xdr:colOff>
      <xdr:row>1</xdr:row>
      <xdr:rowOff>76880</xdr:rowOff>
    </xdr:from>
    <xdr:to>
      <xdr:col>15</xdr:col>
      <xdr:colOff>244402</xdr:colOff>
      <xdr:row>13</xdr:row>
      <xdr:rowOff>214652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149368</xdr:colOff>
      <xdr:row>10</xdr:row>
      <xdr:rowOff>32471</xdr:rowOff>
    </xdr:from>
    <xdr:to>
      <xdr:col>34</xdr:col>
      <xdr:colOff>150394</xdr:colOff>
      <xdr:row>17</xdr:row>
      <xdr:rowOff>10822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18681342" y="2229906"/>
          <a:ext cx="3953066" cy="158256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3200">
              <a:solidFill>
                <a:srgbClr val="FF0000"/>
              </a:solidFill>
            </a:rPr>
            <a:t>The purpose of this evaluation is to test an analysis</a:t>
          </a:r>
          <a:r>
            <a:rPr lang="en-US" sz="3200" baseline="0">
              <a:solidFill>
                <a:srgbClr val="FF0000"/>
              </a:solidFill>
            </a:rPr>
            <a:t> method.  It is not a basis for design.</a:t>
          </a:r>
          <a:endParaRPr lang="en-US" sz="32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191125%20DET%20E55%20Basin%20Config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Jobs/Jobs/8750_City_of_Tracy/Tracy_SDMP_Update_8750001/Civil/Studies/Drain/Excel/Detention%20Basins/2020204%20DET%202B%20Basin%20Config_test%20evaluation%20with%20repeated%20initial%20extrac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Chart2"/>
      <sheetName val="Chart3"/>
      <sheetName val="Basin Evaluation"/>
      <sheetName val="Chart1"/>
      <sheetName val="Chart1 (2)"/>
    </sheetNames>
    <sheetDataSet>
      <sheetData sheetId="0"/>
      <sheetData sheetId="1">
        <row r="7">
          <cell r="T7">
            <v>1</v>
          </cell>
          <cell r="U7">
            <v>4.9285023478125396E-3</v>
          </cell>
        </row>
        <row r="8">
          <cell r="T8">
            <v>2</v>
          </cell>
          <cell r="U8">
            <v>5.3504804140820034E-3</v>
          </cell>
        </row>
        <row r="9">
          <cell r="T9">
            <v>3</v>
          </cell>
          <cell r="U9">
            <v>5.8306795049655295E-3</v>
          </cell>
        </row>
        <row r="10">
          <cell r="T10">
            <v>4</v>
          </cell>
          <cell r="U10">
            <v>6.3811124572002928E-3</v>
          </cell>
        </row>
        <row r="11">
          <cell r="T11">
            <v>5</v>
          </cell>
          <cell r="U11">
            <v>7.0173326958918071E-3</v>
          </cell>
        </row>
        <row r="12">
          <cell r="T12">
            <v>6</v>
          </cell>
          <cell r="U12">
            <v>7.7598795082220381E-3</v>
          </cell>
        </row>
        <row r="13">
          <cell r="T13">
            <v>7</v>
          </cell>
          <cell r="U13">
            <v>8.6365215073630156E-3</v>
          </cell>
        </row>
        <row r="14">
          <cell r="T14">
            <v>8</v>
          </cell>
          <cell r="U14">
            <v>9.6858845101380382E-3</v>
          </cell>
        </row>
        <row r="15">
          <cell r="T15">
            <v>9</v>
          </cell>
          <cell r="U15">
            <v>1.0963616906413768E-2</v>
          </cell>
        </row>
        <row r="16">
          <cell r="T16">
            <v>10</v>
          </cell>
          <cell r="U16">
            <v>1.2553533114335812E-2</v>
          </cell>
        </row>
        <row r="17">
          <cell r="T17">
            <v>11</v>
          </cell>
          <cell r="U17">
            <v>1.4589399343059242E-2</v>
          </cell>
        </row>
        <row r="18">
          <cell r="T18">
            <v>12</v>
          </cell>
          <cell r="U18">
            <v>1.7302182582027745E-2</v>
          </cell>
        </row>
        <row r="19">
          <cell r="T19">
            <v>13</v>
          </cell>
          <cell r="U19">
            <v>2.1138475061977236E-2</v>
          </cell>
        </row>
        <row r="20">
          <cell r="T20">
            <v>14</v>
          </cell>
          <cell r="U20">
            <v>2.7130257185865543E-2</v>
          </cell>
        </row>
        <row r="21">
          <cell r="T21">
            <v>15</v>
          </cell>
          <cell r="U21">
            <v>3.8609553900330919E-2</v>
          </cell>
        </row>
        <row r="22">
          <cell r="T22">
            <v>16</v>
          </cell>
          <cell r="U22">
            <v>0.1170473573922311</v>
          </cell>
        </row>
        <row r="23">
          <cell r="T23">
            <v>17</v>
          </cell>
          <cell r="U23">
            <v>5.8240428250142952E-2</v>
          </cell>
        </row>
        <row r="24">
          <cell r="T24">
            <v>18</v>
          </cell>
          <cell r="U24">
            <v>2.3626921961764129E-2</v>
          </cell>
        </row>
        <row r="25">
          <cell r="T25">
            <v>19</v>
          </cell>
          <cell r="U25">
            <v>1.5719487796331838E-2</v>
          </cell>
        </row>
        <row r="26">
          <cell r="T26">
            <v>20</v>
          </cell>
          <cell r="U26">
            <v>1.1626326225359843E-2</v>
          </cell>
        </row>
        <row r="27">
          <cell r="T27">
            <v>21</v>
          </cell>
          <cell r="U27">
            <v>9.0739867322832107E-3</v>
          </cell>
        </row>
        <row r="28">
          <cell r="T28">
            <v>22</v>
          </cell>
          <cell r="U28">
            <v>7.3269037582204986E-3</v>
          </cell>
        </row>
        <row r="29">
          <cell r="T29">
            <v>23</v>
          </cell>
          <cell r="U29">
            <v>6.0601582338021334E-3</v>
          </cell>
        </row>
        <row r="30">
          <cell r="T30">
            <v>24</v>
          </cell>
          <cell r="U30">
            <v>5.1044254238061769E-3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2.9999579508424141E-3</v>
          </cell>
        </row>
        <row r="80">
          <cell r="T80">
            <v>74</v>
          </cell>
          <cell r="U80">
            <v>3.2568141650933919E-3</v>
          </cell>
        </row>
        <row r="81">
          <cell r="T81">
            <v>75</v>
          </cell>
          <cell r="U81">
            <v>3.5491092638920601E-3</v>
          </cell>
        </row>
        <row r="82">
          <cell r="T82">
            <v>76</v>
          </cell>
          <cell r="U82">
            <v>3.8841554087306112E-3</v>
          </cell>
        </row>
        <row r="83">
          <cell r="T83">
            <v>77</v>
          </cell>
          <cell r="U83">
            <v>4.2714199018471849E-3</v>
          </cell>
        </row>
        <row r="84">
          <cell r="T84">
            <v>78</v>
          </cell>
          <cell r="U84">
            <v>4.7234049180481944E-3</v>
          </cell>
        </row>
        <row r="85">
          <cell r="T85">
            <v>79</v>
          </cell>
          <cell r="U85">
            <v>5.2570130914383548E-3</v>
          </cell>
        </row>
        <row r="86">
          <cell r="T86">
            <v>80</v>
          </cell>
          <cell r="U86">
            <v>5.8957557887796726E-3</v>
          </cell>
        </row>
        <row r="87">
          <cell r="T87">
            <v>81</v>
          </cell>
          <cell r="U87">
            <v>6.6735059430344645E-3</v>
          </cell>
        </row>
        <row r="88">
          <cell r="T88">
            <v>82</v>
          </cell>
          <cell r="U88">
            <v>7.6412810261174474E-3</v>
          </cell>
        </row>
        <row r="89">
          <cell r="T89">
            <v>83</v>
          </cell>
          <cell r="U89">
            <v>8.8805039479490991E-3</v>
          </cell>
        </row>
        <row r="90">
          <cell r="T90">
            <v>84</v>
          </cell>
          <cell r="U90">
            <v>1.0531763310799493E-2</v>
          </cell>
        </row>
        <row r="91">
          <cell r="T91">
            <v>85</v>
          </cell>
          <cell r="U91">
            <v>1.2866897863812225E-2</v>
          </cell>
        </row>
        <row r="92">
          <cell r="T92">
            <v>86</v>
          </cell>
          <cell r="U92">
            <v>1.6514069591396407E-2</v>
          </cell>
        </row>
        <row r="93">
          <cell r="T93">
            <v>87</v>
          </cell>
          <cell r="U93">
            <v>2.3501467591505766E-2</v>
          </cell>
        </row>
        <row r="94">
          <cell r="T94">
            <v>88</v>
          </cell>
          <cell r="U94">
            <v>7.1246217543097151E-2</v>
          </cell>
        </row>
        <row r="95">
          <cell r="T95">
            <v>89</v>
          </cell>
          <cell r="U95">
            <v>3.5450695456608734E-2</v>
          </cell>
        </row>
        <row r="96">
          <cell r="T96">
            <v>90</v>
          </cell>
          <cell r="U96">
            <v>1.4381604672378158E-2</v>
          </cell>
        </row>
        <row r="97">
          <cell r="T97">
            <v>91</v>
          </cell>
          <cell r="U97">
            <v>9.568383876028071E-3</v>
          </cell>
        </row>
        <row r="98">
          <cell r="T98">
            <v>92</v>
          </cell>
          <cell r="U98">
            <v>7.0768942241320751E-3</v>
          </cell>
        </row>
        <row r="99">
          <cell r="T99">
            <v>93</v>
          </cell>
          <cell r="U99">
            <v>5.5232962718245607E-3</v>
          </cell>
        </row>
        <row r="100">
          <cell r="T100">
            <v>94</v>
          </cell>
          <cell r="U100">
            <v>4.4598544615255184E-3</v>
          </cell>
        </row>
        <row r="101">
          <cell r="T101">
            <v>95</v>
          </cell>
          <cell r="U101">
            <v>3.6887919684012969E-3</v>
          </cell>
        </row>
        <row r="102">
          <cell r="T102">
            <v>96</v>
          </cell>
          <cell r="U102">
            <v>3.1070415623168021E-3</v>
          </cell>
        </row>
        <row r="103">
          <cell r="T103">
            <v>97</v>
          </cell>
          <cell r="U103">
            <v>4.2856542154891628E-3</v>
          </cell>
        </row>
        <row r="104">
          <cell r="T104">
            <v>98</v>
          </cell>
          <cell r="U104">
            <v>4.652591664419131E-3</v>
          </cell>
        </row>
        <row r="105">
          <cell r="T105">
            <v>99</v>
          </cell>
          <cell r="U105">
            <v>5.070156091274371E-3</v>
          </cell>
        </row>
        <row r="106">
          <cell r="T106">
            <v>100</v>
          </cell>
          <cell r="U106">
            <v>5.54879344104373E-3</v>
          </cell>
        </row>
        <row r="107">
          <cell r="T107">
            <v>101</v>
          </cell>
          <cell r="U107">
            <v>6.1020284312102635E-3</v>
          </cell>
        </row>
        <row r="108">
          <cell r="T108">
            <v>102</v>
          </cell>
          <cell r="U108">
            <v>6.7477213114974207E-3</v>
          </cell>
        </row>
        <row r="109">
          <cell r="T109">
            <v>103</v>
          </cell>
          <cell r="U109">
            <v>7.510018702054793E-3</v>
          </cell>
        </row>
        <row r="110">
          <cell r="T110">
            <v>104</v>
          </cell>
          <cell r="U110">
            <v>8.4225082696852468E-3</v>
          </cell>
        </row>
        <row r="111">
          <cell r="T111">
            <v>105</v>
          </cell>
          <cell r="U111">
            <v>9.5335799186206625E-3</v>
          </cell>
        </row>
        <row r="112">
          <cell r="T112">
            <v>106</v>
          </cell>
          <cell r="U112">
            <v>1.0916115751596353E-2</v>
          </cell>
        </row>
        <row r="113">
          <cell r="T113">
            <v>107</v>
          </cell>
          <cell r="U113">
            <v>1.2686434211355856E-2</v>
          </cell>
        </row>
        <row r="114">
          <cell r="T114">
            <v>108</v>
          </cell>
          <cell r="U114">
            <v>1.5045376158284988E-2</v>
          </cell>
        </row>
        <row r="115">
          <cell r="T115">
            <v>109</v>
          </cell>
          <cell r="U115">
            <v>1.8381282662588892E-2</v>
          </cell>
        </row>
        <row r="116">
          <cell r="T116">
            <v>110</v>
          </cell>
          <cell r="U116">
            <v>2.3591527987709155E-2</v>
          </cell>
        </row>
        <row r="117">
          <cell r="T117">
            <v>111</v>
          </cell>
          <cell r="U117">
            <v>3.3573525130722523E-2</v>
          </cell>
        </row>
        <row r="118">
          <cell r="T118">
            <v>112</v>
          </cell>
          <cell r="U118">
            <v>0.10178031077585309</v>
          </cell>
        </row>
        <row r="119">
          <cell r="T119">
            <v>113</v>
          </cell>
          <cell r="U119">
            <v>5.0643850652298192E-2</v>
          </cell>
        </row>
        <row r="120">
          <cell r="T120">
            <v>114</v>
          </cell>
          <cell r="U120">
            <v>2.0545149531968798E-2</v>
          </cell>
        </row>
        <row r="121">
          <cell r="T121">
            <v>115</v>
          </cell>
          <cell r="U121">
            <v>1.3669119822897246E-2</v>
          </cell>
        </row>
        <row r="122">
          <cell r="T122">
            <v>116</v>
          </cell>
          <cell r="U122">
            <v>1.010984889161725E-2</v>
          </cell>
        </row>
        <row r="123">
          <cell r="T123">
            <v>117</v>
          </cell>
          <cell r="U123">
            <v>7.8904232454636587E-3</v>
          </cell>
        </row>
        <row r="124">
          <cell r="T124">
            <v>118</v>
          </cell>
          <cell r="U124">
            <v>6.3712206593221693E-3</v>
          </cell>
        </row>
        <row r="125">
          <cell r="T125">
            <v>119</v>
          </cell>
          <cell r="U125">
            <v>5.2697028120018523E-3</v>
          </cell>
        </row>
        <row r="126">
          <cell r="T126">
            <v>120</v>
          </cell>
          <cell r="U126">
            <v>4.4386308033097172E-3</v>
          </cell>
        </row>
        <row r="127">
          <cell r="T127">
            <v>121</v>
          </cell>
          <cell r="U127">
            <v>3.2035265260781501E-2</v>
          </cell>
        </row>
        <row r="128">
          <cell r="T128">
            <v>122</v>
          </cell>
          <cell r="U128">
            <v>3.4778122691533013E-2</v>
          </cell>
        </row>
        <row r="129">
          <cell r="T129">
            <v>123</v>
          </cell>
          <cell r="U129">
            <v>3.789941678227593E-2</v>
          </cell>
        </row>
        <row r="130">
          <cell r="T130">
            <v>124</v>
          </cell>
          <cell r="U130">
            <v>4.1477230971801893E-2</v>
          </cell>
        </row>
        <row r="131">
          <cell r="T131">
            <v>125</v>
          </cell>
          <cell r="U131">
            <v>4.5612662523296731E-2</v>
          </cell>
        </row>
        <row r="132">
          <cell r="T132">
            <v>126</v>
          </cell>
          <cell r="U132">
            <v>5.0439216803443231E-2</v>
          </cell>
        </row>
        <row r="133">
          <cell r="T133">
            <v>127</v>
          </cell>
          <cell r="U133">
            <v>5.6137389797859587E-2</v>
          </cell>
        </row>
        <row r="134">
          <cell r="T134">
            <v>128</v>
          </cell>
          <cell r="U134">
            <v>6.2958249315897233E-2</v>
          </cell>
        </row>
        <row r="135">
          <cell r="T135">
            <v>129</v>
          </cell>
          <cell r="U135">
            <v>7.1263509891689475E-2</v>
          </cell>
        </row>
        <row r="136">
          <cell r="T136">
            <v>130</v>
          </cell>
          <cell r="U136">
            <v>8.159796524318276E-2</v>
          </cell>
        </row>
        <row r="137">
          <cell r="T137">
            <v>131</v>
          </cell>
          <cell r="U137">
            <v>9.4831095729885045E-2</v>
          </cell>
        </row>
        <row r="138">
          <cell r="T138">
            <v>132</v>
          </cell>
          <cell r="U138">
            <v>0.11246418678318032</v>
          </cell>
        </row>
        <row r="139">
          <cell r="T139">
            <v>133</v>
          </cell>
          <cell r="U139">
            <v>0.13740008790285199</v>
          </cell>
        </row>
        <row r="140">
          <cell r="T140">
            <v>134</v>
          </cell>
          <cell r="U140">
            <v>0.17634667170812596</v>
          </cell>
        </row>
        <row r="141">
          <cell r="T141">
            <v>135</v>
          </cell>
          <cell r="U141">
            <v>0.25096210035215089</v>
          </cell>
        </row>
        <row r="142">
          <cell r="T142">
            <v>136</v>
          </cell>
          <cell r="U142">
            <v>0.7608078230495019</v>
          </cell>
        </row>
        <row r="143">
          <cell r="T143">
            <v>137</v>
          </cell>
          <cell r="U143">
            <v>0.37856278362592904</v>
          </cell>
        </row>
        <row r="144">
          <cell r="T144">
            <v>138</v>
          </cell>
          <cell r="U144">
            <v>0.1535749927514668</v>
          </cell>
        </row>
        <row r="145">
          <cell r="T145">
            <v>139</v>
          </cell>
          <cell r="U145">
            <v>0.10217667067615693</v>
          </cell>
        </row>
        <row r="146">
          <cell r="T146">
            <v>140</v>
          </cell>
          <cell r="U146">
            <v>7.5571120464838965E-2</v>
          </cell>
        </row>
        <row r="147">
          <cell r="T147">
            <v>141</v>
          </cell>
          <cell r="U147">
            <v>5.8980913759840853E-2</v>
          </cell>
        </row>
        <row r="148">
          <cell r="T148">
            <v>142</v>
          </cell>
          <cell r="U148">
            <v>4.7624874428433231E-2</v>
          </cell>
        </row>
        <row r="149">
          <cell r="T149">
            <v>143</v>
          </cell>
          <cell r="U149">
            <v>3.9391028519713857E-2</v>
          </cell>
        </row>
        <row r="150">
          <cell r="T150">
            <v>144</v>
          </cell>
          <cell r="U150">
            <v>3.3178765254740145E-2</v>
          </cell>
        </row>
        <row r="151">
          <cell r="T151">
            <v>145</v>
          </cell>
          <cell r="U151">
            <v>2.0356857523573537E-3</v>
          </cell>
        </row>
        <row r="152">
          <cell r="T152">
            <v>146</v>
          </cell>
          <cell r="U152">
            <v>2.2099810405990889E-3</v>
          </cell>
        </row>
        <row r="153">
          <cell r="T153">
            <v>147</v>
          </cell>
          <cell r="U153">
            <v>2.4083241433553279E-3</v>
          </cell>
        </row>
        <row r="154">
          <cell r="T154">
            <v>148</v>
          </cell>
          <cell r="U154">
            <v>2.6356768844957735E-3</v>
          </cell>
        </row>
        <row r="155">
          <cell r="T155">
            <v>149</v>
          </cell>
          <cell r="U155">
            <v>2.8984635048248772E-3</v>
          </cell>
        </row>
        <row r="156">
          <cell r="T156">
            <v>150</v>
          </cell>
          <cell r="U156">
            <v>3.2051676229612768E-3</v>
          </cell>
        </row>
        <row r="157">
          <cell r="T157">
            <v>151</v>
          </cell>
          <cell r="U157">
            <v>3.5672588834760287E-3</v>
          </cell>
        </row>
        <row r="158">
          <cell r="T158">
            <v>152</v>
          </cell>
          <cell r="U158">
            <v>4.0006914281004941E-3</v>
          </cell>
        </row>
        <row r="159">
          <cell r="T159">
            <v>153</v>
          </cell>
          <cell r="U159">
            <v>4.5284504613448172E-3</v>
          </cell>
        </row>
        <row r="160">
          <cell r="T160">
            <v>154</v>
          </cell>
          <cell r="U160">
            <v>5.1851549820082707E-3</v>
          </cell>
        </row>
        <row r="161">
          <cell r="T161">
            <v>155</v>
          </cell>
          <cell r="U161">
            <v>6.0260562503940355E-3</v>
          </cell>
        </row>
        <row r="162">
          <cell r="T162">
            <v>156</v>
          </cell>
          <cell r="U162">
            <v>7.1465536751853746E-3</v>
          </cell>
        </row>
        <row r="163">
          <cell r="T163">
            <v>157</v>
          </cell>
          <cell r="U163">
            <v>8.7311092647297302E-3</v>
          </cell>
        </row>
        <row r="164">
          <cell r="T164">
            <v>158</v>
          </cell>
          <cell r="U164">
            <v>1.1205975794161856E-2</v>
          </cell>
        </row>
        <row r="165">
          <cell r="T165">
            <v>159</v>
          </cell>
          <cell r="U165">
            <v>1.5947424437093207E-2</v>
          </cell>
        </row>
        <row r="166">
          <cell r="T166">
            <v>160</v>
          </cell>
          <cell r="U166">
            <v>4.8345647618530239E-2</v>
          </cell>
        </row>
        <row r="167">
          <cell r="T167">
            <v>161</v>
          </cell>
          <cell r="U167">
            <v>2.4055829059841657E-2</v>
          </cell>
        </row>
        <row r="168">
          <cell r="T168">
            <v>162</v>
          </cell>
          <cell r="U168">
            <v>9.758946027685185E-3</v>
          </cell>
        </row>
        <row r="169">
          <cell r="T169">
            <v>163</v>
          </cell>
          <cell r="U169">
            <v>6.4928319158761953E-3</v>
          </cell>
        </row>
        <row r="170">
          <cell r="T170">
            <v>164</v>
          </cell>
          <cell r="U170">
            <v>4.8021782235181968E-3</v>
          </cell>
        </row>
        <row r="171">
          <cell r="T171">
            <v>165</v>
          </cell>
          <cell r="U171">
            <v>3.7479510415952401E-3</v>
          </cell>
        </row>
        <row r="172">
          <cell r="T172">
            <v>166</v>
          </cell>
          <cell r="U172">
            <v>3.0263298131780322E-3</v>
          </cell>
        </row>
        <row r="173">
          <cell r="T173">
            <v>167</v>
          </cell>
          <cell r="U173">
            <v>2.5031088357008813E-3</v>
          </cell>
        </row>
        <row r="174">
          <cell r="T174">
            <v>168</v>
          </cell>
          <cell r="U174">
            <v>2.1083496315721169E-3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7.1784708109443492E-3</v>
          </cell>
        </row>
        <row r="200">
          <cell r="T200">
            <v>194</v>
          </cell>
          <cell r="U200">
            <v>7.7930910379020463E-3</v>
          </cell>
        </row>
        <row r="201">
          <cell r="T201">
            <v>195</v>
          </cell>
          <cell r="U201">
            <v>8.4925114528845731E-3</v>
          </cell>
        </row>
        <row r="202">
          <cell r="T202">
            <v>196</v>
          </cell>
          <cell r="U202">
            <v>9.2942290137482501E-3</v>
          </cell>
        </row>
        <row r="203">
          <cell r="T203">
            <v>197</v>
          </cell>
          <cell r="U203">
            <v>1.0220897622277193E-2</v>
          </cell>
        </row>
        <row r="204">
          <cell r="T204">
            <v>198</v>
          </cell>
          <cell r="U204">
            <v>1.1302433196758182E-2</v>
          </cell>
        </row>
        <row r="205">
          <cell r="T205">
            <v>199</v>
          </cell>
          <cell r="U205">
            <v>1.257928132594178E-2</v>
          </cell>
        </row>
        <row r="206">
          <cell r="T206">
            <v>200</v>
          </cell>
          <cell r="U206">
            <v>1.410770135172279E-2</v>
          </cell>
        </row>
        <row r="207">
          <cell r="T207">
            <v>201</v>
          </cell>
          <cell r="U207">
            <v>1.5968746363689612E-2</v>
          </cell>
        </row>
        <row r="208">
          <cell r="T208">
            <v>202</v>
          </cell>
          <cell r="U208">
            <v>1.8284493883923895E-2</v>
          </cell>
        </row>
        <row r="209">
          <cell r="T209">
            <v>203</v>
          </cell>
          <cell r="U209">
            <v>2.1249777304021063E-2</v>
          </cell>
        </row>
        <row r="210">
          <cell r="T210">
            <v>204</v>
          </cell>
          <cell r="U210">
            <v>2.520100506512736E-2</v>
          </cell>
        </row>
        <row r="211">
          <cell r="T211">
            <v>205</v>
          </cell>
          <cell r="U211">
            <v>3.07886484598364E-2</v>
          </cell>
        </row>
        <row r="212">
          <cell r="T212">
            <v>206</v>
          </cell>
          <cell r="U212">
            <v>3.951580937941284E-2</v>
          </cell>
        </row>
        <row r="213">
          <cell r="T213">
            <v>207</v>
          </cell>
          <cell r="U213">
            <v>5.6235654593960238E-2</v>
          </cell>
        </row>
        <row r="214">
          <cell r="T214">
            <v>208</v>
          </cell>
          <cell r="U214">
            <v>0.17048202054955394</v>
          </cell>
        </row>
        <row r="215">
          <cell r="T215">
            <v>209</v>
          </cell>
          <cell r="U215">
            <v>8.482844984259949E-2</v>
          </cell>
        </row>
        <row r="216">
          <cell r="T216">
            <v>210</v>
          </cell>
          <cell r="U216">
            <v>3.4413125466047738E-2</v>
          </cell>
        </row>
        <row r="217">
          <cell r="T217">
            <v>211</v>
          </cell>
          <cell r="U217">
            <v>2.289577570335289E-2</v>
          </cell>
        </row>
        <row r="218">
          <cell r="T218">
            <v>212</v>
          </cell>
          <cell r="U218">
            <v>1.6933996893458897E-2</v>
          </cell>
        </row>
        <row r="219">
          <cell r="T219">
            <v>213</v>
          </cell>
          <cell r="U219">
            <v>1.3216458936151629E-2</v>
          </cell>
        </row>
        <row r="220">
          <cell r="T220">
            <v>214</v>
          </cell>
          <cell r="U220">
            <v>1.0671794604364637E-2</v>
          </cell>
        </row>
        <row r="221">
          <cell r="T221">
            <v>215</v>
          </cell>
          <cell r="U221">
            <v>8.8267522101031053E-3</v>
          </cell>
        </row>
        <row r="222">
          <cell r="T222">
            <v>216</v>
          </cell>
          <cell r="U222">
            <v>7.4347065955437776E-3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0yr_24hr_2.99"/>
      <sheetName val="10-day-rainfall"/>
      <sheetName val="Basin Stage Hydrograph"/>
      <sheetName val="Basin Evaluation"/>
    </sheetNames>
    <sheetDataSet>
      <sheetData sheetId="0"/>
      <sheetData sheetId="1">
        <row r="7">
          <cell r="T7">
            <v>1</v>
          </cell>
          <cell r="U7">
            <v>4.6468736422232461E-3</v>
          </cell>
        </row>
        <row r="8">
          <cell r="T8">
            <v>2</v>
          </cell>
          <cell r="U8">
            <v>5.044738676134454E-3</v>
          </cell>
        </row>
        <row r="9">
          <cell r="T9">
            <v>3</v>
          </cell>
          <cell r="U9">
            <v>5.4974978189674924E-3</v>
          </cell>
        </row>
        <row r="10">
          <cell r="T10">
            <v>4</v>
          </cell>
          <cell r="U10">
            <v>6.0164774596459828E-3</v>
          </cell>
        </row>
        <row r="11">
          <cell r="T11">
            <v>5</v>
          </cell>
          <cell r="U11">
            <v>6.6163422561265521E-3</v>
          </cell>
        </row>
        <row r="12">
          <cell r="T12">
            <v>6</v>
          </cell>
          <cell r="U12">
            <v>7.3164578220379119E-3</v>
          </cell>
        </row>
        <row r="13">
          <cell r="T13">
            <v>7</v>
          </cell>
          <cell r="U13">
            <v>8.1430059926565473E-3</v>
          </cell>
        </row>
        <row r="14">
          <cell r="T14">
            <v>8</v>
          </cell>
          <cell r="U14">
            <v>9.1324053952729946E-3</v>
          </cell>
        </row>
        <row r="15">
          <cell r="T15">
            <v>9</v>
          </cell>
          <cell r="U15">
            <v>1.0337124511761539E-2</v>
          </cell>
        </row>
        <row r="16">
          <cell r="T16">
            <v>10</v>
          </cell>
          <cell r="U16">
            <v>1.1836188364945179E-2</v>
          </cell>
        </row>
        <row r="17">
          <cell r="T17">
            <v>11</v>
          </cell>
          <cell r="U17">
            <v>1.3755719380598696E-2</v>
          </cell>
        </row>
        <row r="18">
          <cell r="T18">
            <v>12</v>
          </cell>
          <cell r="U18">
            <v>1.6313486434483281E-2</v>
          </cell>
        </row>
        <row r="19">
          <cell r="T19">
            <v>13</v>
          </cell>
          <cell r="U19">
            <v>1.9930562201292797E-2</v>
          </cell>
        </row>
        <row r="20">
          <cell r="T20">
            <v>14</v>
          </cell>
          <cell r="U20">
            <v>2.5579956775244619E-2</v>
          </cell>
        </row>
        <row r="21">
          <cell r="T21">
            <v>15</v>
          </cell>
          <cell r="U21">
            <v>3.6403293677454818E-2</v>
          </cell>
        </row>
        <row r="22">
          <cell r="T22">
            <v>16</v>
          </cell>
          <cell r="U22">
            <v>0.11035893696981776</v>
          </cell>
        </row>
        <row r="23">
          <cell r="T23">
            <v>17</v>
          </cell>
          <cell r="U23">
            <v>5.491240377870614E-2</v>
          </cell>
        </row>
        <row r="24">
          <cell r="T24">
            <v>18</v>
          </cell>
          <cell r="U24">
            <v>2.2276812135377577E-2</v>
          </cell>
        </row>
        <row r="25">
          <cell r="T25">
            <v>19</v>
          </cell>
          <cell r="U25">
            <v>1.4821231350827144E-2</v>
          </cell>
        </row>
        <row r="26">
          <cell r="T26">
            <v>20</v>
          </cell>
          <cell r="U26">
            <v>1.0961964726767838E-2</v>
          </cell>
        </row>
        <row r="27">
          <cell r="T27">
            <v>21</v>
          </cell>
          <cell r="U27">
            <v>8.5554732047241587E-3</v>
          </cell>
        </row>
        <row r="28">
          <cell r="T28">
            <v>22</v>
          </cell>
          <cell r="U28">
            <v>6.9082235434650323E-3</v>
          </cell>
        </row>
        <row r="29">
          <cell r="T29">
            <v>23</v>
          </cell>
          <cell r="U29">
            <v>5.713863477584861E-3</v>
          </cell>
        </row>
        <row r="30">
          <cell r="T30">
            <v>24</v>
          </cell>
          <cell r="U30">
            <v>4.8127439710172462E-3</v>
          </cell>
        </row>
        <row r="31">
          <cell r="T31">
            <v>25</v>
          </cell>
          <cell r="U31">
            <v>0</v>
          </cell>
        </row>
        <row r="32">
          <cell r="T32">
            <v>26</v>
          </cell>
          <cell r="U32">
            <v>0</v>
          </cell>
        </row>
        <row r="33">
          <cell r="T33">
            <v>27</v>
          </cell>
          <cell r="U33">
            <v>0</v>
          </cell>
        </row>
        <row r="34">
          <cell r="T34">
            <v>28</v>
          </cell>
          <cell r="U34">
            <v>0</v>
          </cell>
        </row>
        <row r="35">
          <cell r="T35">
            <v>29</v>
          </cell>
          <cell r="U35">
            <v>0</v>
          </cell>
        </row>
        <row r="36">
          <cell r="T36">
            <v>30</v>
          </cell>
          <cell r="U36">
            <v>0</v>
          </cell>
        </row>
        <row r="37">
          <cell r="T37">
            <v>31</v>
          </cell>
          <cell r="U37">
            <v>0</v>
          </cell>
        </row>
        <row r="38">
          <cell r="T38">
            <v>32</v>
          </cell>
          <cell r="U38">
            <v>0</v>
          </cell>
        </row>
        <row r="39">
          <cell r="T39">
            <v>33</v>
          </cell>
          <cell r="U39">
            <v>0</v>
          </cell>
        </row>
        <row r="40">
          <cell r="T40">
            <v>34</v>
          </cell>
          <cell r="U40">
            <v>0</v>
          </cell>
        </row>
        <row r="41">
          <cell r="T41">
            <v>35</v>
          </cell>
          <cell r="U41">
            <v>0</v>
          </cell>
        </row>
        <row r="42">
          <cell r="T42">
            <v>36</v>
          </cell>
          <cell r="U42">
            <v>0</v>
          </cell>
        </row>
        <row r="43">
          <cell r="T43">
            <v>37</v>
          </cell>
          <cell r="U43">
            <v>0</v>
          </cell>
        </row>
        <row r="44">
          <cell r="T44">
            <v>38</v>
          </cell>
          <cell r="U44">
            <v>0</v>
          </cell>
        </row>
        <row r="45">
          <cell r="T45">
            <v>39</v>
          </cell>
          <cell r="U45">
            <v>0</v>
          </cell>
        </row>
        <row r="46">
          <cell r="T46">
            <v>40</v>
          </cell>
          <cell r="U46">
            <v>0</v>
          </cell>
        </row>
        <row r="47">
          <cell r="T47">
            <v>41</v>
          </cell>
          <cell r="U47">
            <v>0</v>
          </cell>
        </row>
        <row r="48">
          <cell r="T48">
            <v>42</v>
          </cell>
          <cell r="U48">
            <v>0</v>
          </cell>
        </row>
        <row r="49">
          <cell r="T49">
            <v>43</v>
          </cell>
          <cell r="U49">
            <v>0</v>
          </cell>
        </row>
        <row r="50">
          <cell r="T50">
            <v>44</v>
          </cell>
          <cell r="U50">
            <v>0</v>
          </cell>
        </row>
        <row r="51">
          <cell r="T51">
            <v>45</v>
          </cell>
          <cell r="U51">
            <v>0</v>
          </cell>
        </row>
        <row r="52">
          <cell r="T52">
            <v>46</v>
          </cell>
          <cell r="U52">
            <v>0</v>
          </cell>
        </row>
        <row r="53">
          <cell r="T53">
            <v>47</v>
          </cell>
          <cell r="U53">
            <v>0</v>
          </cell>
        </row>
        <row r="54">
          <cell r="T54">
            <v>48</v>
          </cell>
          <cell r="U54">
            <v>0</v>
          </cell>
        </row>
        <row r="55">
          <cell r="T55">
            <v>49</v>
          </cell>
          <cell r="U55">
            <v>0</v>
          </cell>
        </row>
        <row r="56">
          <cell r="T56">
            <v>50</v>
          </cell>
          <cell r="U56">
            <v>0</v>
          </cell>
        </row>
        <row r="57">
          <cell r="T57">
            <v>51</v>
          </cell>
          <cell r="U57">
            <v>0</v>
          </cell>
        </row>
        <row r="58">
          <cell r="T58">
            <v>52</v>
          </cell>
          <cell r="U58">
            <v>0</v>
          </cell>
        </row>
        <row r="59">
          <cell r="T59">
            <v>53</v>
          </cell>
          <cell r="U59">
            <v>0</v>
          </cell>
        </row>
        <row r="60">
          <cell r="T60">
            <v>54</v>
          </cell>
          <cell r="U60">
            <v>0</v>
          </cell>
        </row>
        <row r="61">
          <cell r="T61">
            <v>55</v>
          </cell>
          <cell r="U61">
            <v>0</v>
          </cell>
        </row>
        <row r="62">
          <cell r="T62">
            <v>56</v>
          </cell>
          <cell r="U62">
            <v>0</v>
          </cell>
        </row>
        <row r="63">
          <cell r="T63">
            <v>57</v>
          </cell>
          <cell r="U63">
            <v>0</v>
          </cell>
        </row>
        <row r="64">
          <cell r="T64">
            <v>58</v>
          </cell>
          <cell r="U64">
            <v>0</v>
          </cell>
        </row>
        <row r="65">
          <cell r="T65">
            <v>59</v>
          </cell>
          <cell r="U65">
            <v>0</v>
          </cell>
        </row>
        <row r="66">
          <cell r="T66">
            <v>60</v>
          </cell>
          <cell r="U66">
            <v>0</v>
          </cell>
        </row>
        <row r="67">
          <cell r="T67">
            <v>61</v>
          </cell>
          <cell r="U67">
            <v>0</v>
          </cell>
        </row>
        <row r="68">
          <cell r="T68">
            <v>62</v>
          </cell>
          <cell r="U68">
            <v>0</v>
          </cell>
        </row>
        <row r="69">
          <cell r="T69">
            <v>63</v>
          </cell>
          <cell r="U69">
            <v>0</v>
          </cell>
        </row>
        <row r="70">
          <cell r="T70">
            <v>64</v>
          </cell>
          <cell r="U70">
            <v>0</v>
          </cell>
        </row>
        <row r="71">
          <cell r="T71">
            <v>65</v>
          </cell>
          <cell r="U71">
            <v>0</v>
          </cell>
        </row>
        <row r="72">
          <cell r="T72">
            <v>66</v>
          </cell>
          <cell r="U72">
            <v>0</v>
          </cell>
        </row>
        <row r="73">
          <cell r="T73">
            <v>67</v>
          </cell>
          <cell r="U73">
            <v>0</v>
          </cell>
        </row>
        <row r="74">
          <cell r="T74">
            <v>68</v>
          </cell>
          <cell r="U74">
            <v>0</v>
          </cell>
        </row>
        <row r="75">
          <cell r="T75">
            <v>69</v>
          </cell>
          <cell r="U75">
            <v>0</v>
          </cell>
        </row>
        <row r="76">
          <cell r="T76">
            <v>70</v>
          </cell>
          <cell r="U76">
            <v>0</v>
          </cell>
        </row>
        <row r="77">
          <cell r="T77">
            <v>71</v>
          </cell>
          <cell r="U77">
            <v>0</v>
          </cell>
        </row>
        <row r="78">
          <cell r="T78">
            <v>72</v>
          </cell>
          <cell r="U78">
            <v>0</v>
          </cell>
        </row>
        <row r="79">
          <cell r="T79">
            <v>73</v>
          </cell>
          <cell r="U79">
            <v>2.8285317822228477E-3</v>
          </cell>
        </row>
        <row r="80">
          <cell r="T80">
            <v>74</v>
          </cell>
          <cell r="U80">
            <v>3.0707104985166268E-3</v>
          </cell>
        </row>
        <row r="81">
          <cell r="T81">
            <v>75</v>
          </cell>
          <cell r="U81">
            <v>3.346303020241085E-3</v>
          </cell>
        </row>
        <row r="82">
          <cell r="T82">
            <v>76</v>
          </cell>
          <cell r="U82">
            <v>3.6622036710888617E-3</v>
          </cell>
        </row>
        <row r="83">
          <cell r="T83">
            <v>77</v>
          </cell>
          <cell r="U83">
            <v>4.0273387645987741E-3</v>
          </cell>
        </row>
        <row r="84">
          <cell r="T84">
            <v>78</v>
          </cell>
          <cell r="U84">
            <v>4.4534960655882982E-3</v>
          </cell>
        </row>
        <row r="85">
          <cell r="T85">
            <v>79</v>
          </cell>
          <cell r="U85">
            <v>4.9566123433561629E-3</v>
          </cell>
        </row>
        <row r="86">
          <cell r="T86">
            <v>80</v>
          </cell>
          <cell r="U86">
            <v>5.5588554579922627E-3</v>
          </cell>
        </row>
        <row r="87">
          <cell r="T87">
            <v>81</v>
          </cell>
          <cell r="U87">
            <v>6.2921627462896373E-3</v>
          </cell>
        </row>
        <row r="88">
          <cell r="T88">
            <v>82</v>
          </cell>
          <cell r="U88">
            <v>7.2046363960535931E-3</v>
          </cell>
        </row>
        <row r="89">
          <cell r="T89">
            <v>83</v>
          </cell>
          <cell r="U89">
            <v>8.3730465794948656E-3</v>
          </cell>
        </row>
        <row r="90">
          <cell r="T90">
            <v>84</v>
          </cell>
          <cell r="U90">
            <v>9.9299482644680925E-3</v>
          </cell>
        </row>
        <row r="91">
          <cell r="T91">
            <v>85</v>
          </cell>
          <cell r="U91">
            <v>1.2131646557308669E-2</v>
          </cell>
        </row>
        <row r="92">
          <cell r="T92">
            <v>86</v>
          </cell>
          <cell r="U92">
            <v>1.5570408471888042E-2</v>
          </cell>
        </row>
        <row r="93">
          <cell r="T93">
            <v>87</v>
          </cell>
          <cell r="U93">
            <v>2.2158526586276865E-2</v>
          </cell>
        </row>
        <row r="94">
          <cell r="T94">
            <v>88</v>
          </cell>
          <cell r="U94">
            <v>6.7175005112063035E-2</v>
          </cell>
        </row>
        <row r="95">
          <cell r="T95">
            <v>89</v>
          </cell>
          <cell r="U95">
            <v>3.3424941430516809E-2</v>
          </cell>
        </row>
        <row r="96">
          <cell r="T96">
            <v>90</v>
          </cell>
          <cell r="U96">
            <v>1.3559798691099407E-2</v>
          </cell>
        </row>
        <row r="97">
          <cell r="T97">
            <v>91</v>
          </cell>
          <cell r="U97">
            <v>9.0216190831121819E-3</v>
          </cell>
        </row>
        <row r="98">
          <cell r="T98">
            <v>92</v>
          </cell>
          <cell r="U98">
            <v>6.6725002684673851E-3</v>
          </cell>
        </row>
        <row r="99">
          <cell r="T99">
            <v>93</v>
          </cell>
          <cell r="U99">
            <v>5.2076793420060144E-3</v>
          </cell>
        </row>
        <row r="100">
          <cell r="T100">
            <v>94</v>
          </cell>
          <cell r="U100">
            <v>4.2050056351526323E-3</v>
          </cell>
        </row>
        <row r="101">
          <cell r="T101">
            <v>95</v>
          </cell>
          <cell r="U101">
            <v>3.4780038559212227E-3</v>
          </cell>
        </row>
        <row r="102">
          <cell r="T102">
            <v>96</v>
          </cell>
          <cell r="U102">
            <v>2.9294963301844134E-3</v>
          </cell>
        </row>
        <row r="103">
          <cell r="T103">
            <v>97</v>
          </cell>
          <cell r="U103">
            <v>4.0407596888897826E-3</v>
          </cell>
        </row>
        <row r="104">
          <cell r="T104">
            <v>98</v>
          </cell>
          <cell r="U104">
            <v>4.3867292835951819E-3</v>
          </cell>
        </row>
        <row r="105">
          <cell r="T105">
            <v>99</v>
          </cell>
          <cell r="U105">
            <v>4.7804328860586937E-3</v>
          </cell>
        </row>
        <row r="106">
          <cell r="T106">
            <v>100</v>
          </cell>
          <cell r="U106">
            <v>5.2317195301269468E-3</v>
          </cell>
        </row>
        <row r="107">
          <cell r="T107">
            <v>101</v>
          </cell>
          <cell r="U107">
            <v>5.7533410922839638E-3</v>
          </cell>
        </row>
        <row r="108">
          <cell r="T108">
            <v>102</v>
          </cell>
          <cell r="U108">
            <v>6.3621372365547119E-3</v>
          </cell>
        </row>
        <row r="109">
          <cell r="T109">
            <v>103</v>
          </cell>
          <cell r="U109">
            <v>7.0808747762230919E-3</v>
          </cell>
        </row>
        <row r="110">
          <cell r="T110">
            <v>104</v>
          </cell>
          <cell r="U110">
            <v>7.9412220828460906E-3</v>
          </cell>
        </row>
        <row r="111">
          <cell r="T111">
            <v>105</v>
          </cell>
          <cell r="U111">
            <v>8.9888039232709129E-3</v>
          </cell>
        </row>
        <row r="112">
          <cell r="T112">
            <v>106</v>
          </cell>
          <cell r="U112">
            <v>1.0292337708647993E-2</v>
          </cell>
        </row>
        <row r="113">
          <cell r="T113">
            <v>107</v>
          </cell>
          <cell r="U113">
            <v>1.1961495113564096E-2</v>
          </cell>
        </row>
        <row r="114">
          <cell r="T114">
            <v>108</v>
          </cell>
          <cell r="U114">
            <v>1.4185640377811564E-2</v>
          </cell>
        </row>
        <row r="115">
          <cell r="T115">
            <v>109</v>
          </cell>
          <cell r="U115">
            <v>1.7330923653298101E-2</v>
          </cell>
        </row>
        <row r="116">
          <cell r="T116">
            <v>110</v>
          </cell>
          <cell r="U116">
            <v>2.2243440674125779E-2</v>
          </cell>
        </row>
        <row r="117">
          <cell r="T117">
            <v>111</v>
          </cell>
          <cell r="U117">
            <v>3.1655037980395526E-2</v>
          </cell>
        </row>
        <row r="118">
          <cell r="T118">
            <v>112</v>
          </cell>
          <cell r="U118">
            <v>9.5964293017232929E-2</v>
          </cell>
        </row>
        <row r="119">
          <cell r="T119">
            <v>113</v>
          </cell>
          <cell r="U119">
            <v>4.7749916329309729E-2</v>
          </cell>
        </row>
        <row r="120">
          <cell r="T120">
            <v>114</v>
          </cell>
          <cell r="U120">
            <v>1.937114098728487E-2</v>
          </cell>
        </row>
        <row r="121">
          <cell r="T121">
            <v>115</v>
          </cell>
          <cell r="U121">
            <v>1.2888027261588834E-2</v>
          </cell>
        </row>
        <row r="122">
          <cell r="T122">
            <v>116</v>
          </cell>
          <cell r="U122">
            <v>9.532143240667694E-3</v>
          </cell>
        </row>
        <row r="123">
          <cell r="T123">
            <v>117</v>
          </cell>
          <cell r="U123">
            <v>7.4395419171514503E-3</v>
          </cell>
        </row>
        <row r="124">
          <cell r="T124">
            <v>118</v>
          </cell>
          <cell r="U124">
            <v>6.0071509073609036E-3</v>
          </cell>
        </row>
        <row r="125">
          <cell r="T125">
            <v>119</v>
          </cell>
          <cell r="U125">
            <v>4.9685769370303194E-3</v>
          </cell>
        </row>
        <row r="126">
          <cell r="T126">
            <v>120</v>
          </cell>
          <cell r="U126">
            <v>4.1849947574063052E-3</v>
          </cell>
        </row>
        <row r="127">
          <cell r="T127">
            <v>121</v>
          </cell>
          <cell r="U127">
            <v>3.0204678674451126E-2</v>
          </cell>
        </row>
        <row r="128">
          <cell r="T128">
            <v>122</v>
          </cell>
          <cell r="U128">
            <v>3.2790801394873982E-2</v>
          </cell>
        </row>
        <row r="129">
          <cell r="T129">
            <v>123</v>
          </cell>
          <cell r="U129">
            <v>3.5733735823288738E-2</v>
          </cell>
        </row>
        <row r="130">
          <cell r="T130">
            <v>124</v>
          </cell>
          <cell r="U130">
            <v>3.9107103487698927E-2</v>
          </cell>
        </row>
        <row r="131">
          <cell r="T131">
            <v>125</v>
          </cell>
          <cell r="U131">
            <v>4.300622466482263E-2</v>
          </cell>
        </row>
        <row r="132">
          <cell r="T132">
            <v>126</v>
          </cell>
          <cell r="U132">
            <v>4.7556975843246474E-2</v>
          </cell>
        </row>
        <row r="133">
          <cell r="T133">
            <v>127</v>
          </cell>
          <cell r="U133">
            <v>5.292953895226761E-2</v>
          </cell>
        </row>
        <row r="134">
          <cell r="T134">
            <v>128</v>
          </cell>
          <cell r="U134">
            <v>5.9360635069274525E-2</v>
          </cell>
        </row>
        <row r="135">
          <cell r="T135">
            <v>129</v>
          </cell>
          <cell r="U135">
            <v>6.7191309326450066E-2</v>
          </cell>
        </row>
        <row r="136">
          <cell r="T136">
            <v>130</v>
          </cell>
          <cell r="U136">
            <v>7.6935224372143743E-2</v>
          </cell>
        </row>
        <row r="137">
          <cell r="T137">
            <v>131</v>
          </cell>
          <cell r="U137">
            <v>8.9412175973891617E-2</v>
          </cell>
        </row>
        <row r="138">
          <cell r="T138">
            <v>132</v>
          </cell>
          <cell r="U138">
            <v>0.10603766182414144</v>
          </cell>
        </row>
        <row r="139">
          <cell r="T139">
            <v>133</v>
          </cell>
          <cell r="U139">
            <v>0.12954865430840332</v>
          </cell>
        </row>
        <row r="140">
          <cell r="T140">
            <v>134</v>
          </cell>
          <cell r="U140">
            <v>0.16626971903909019</v>
          </cell>
        </row>
        <row r="141">
          <cell r="T141">
            <v>135</v>
          </cell>
          <cell r="U141">
            <v>0.23662140890345656</v>
          </cell>
        </row>
        <row r="142">
          <cell r="T142">
            <v>136</v>
          </cell>
          <cell r="U142">
            <v>0.71733309030381609</v>
          </cell>
        </row>
        <row r="143">
          <cell r="T143">
            <v>137</v>
          </cell>
          <cell r="U143">
            <v>0.35693062456159025</v>
          </cell>
        </row>
        <row r="144">
          <cell r="T144">
            <v>138</v>
          </cell>
          <cell r="U144">
            <v>0.14479927887995439</v>
          </cell>
        </row>
        <row r="145">
          <cell r="T145">
            <v>139</v>
          </cell>
          <cell r="U145">
            <v>9.6338003780376533E-2</v>
          </cell>
        </row>
        <row r="146">
          <cell r="T146">
            <v>140</v>
          </cell>
          <cell r="U146">
            <v>7.1252770723991013E-2</v>
          </cell>
        </row>
        <row r="147">
          <cell r="T147">
            <v>141</v>
          </cell>
          <cell r="U147">
            <v>5.5610575830707089E-2</v>
          </cell>
        </row>
        <row r="148">
          <cell r="T148">
            <v>142</v>
          </cell>
          <cell r="U148">
            <v>4.4903453032522758E-2</v>
          </cell>
        </row>
        <row r="149">
          <cell r="T149">
            <v>143</v>
          </cell>
          <cell r="U149">
            <v>3.7140112604301632E-2</v>
          </cell>
        </row>
        <row r="150">
          <cell r="T150">
            <v>144</v>
          </cell>
          <cell r="U150">
            <v>3.1282835811612134E-2</v>
          </cell>
        </row>
        <row r="151">
          <cell r="T151">
            <v>145</v>
          </cell>
          <cell r="U151">
            <v>1.9193608522226461E-3</v>
          </cell>
        </row>
        <row r="152">
          <cell r="T152">
            <v>146</v>
          </cell>
          <cell r="U152">
            <v>2.0836964097077104E-3</v>
          </cell>
        </row>
        <row r="153">
          <cell r="T153">
            <v>147</v>
          </cell>
          <cell r="U153">
            <v>2.2707056208778787E-3</v>
          </cell>
        </row>
        <row r="154">
          <cell r="T154">
            <v>148</v>
          </cell>
          <cell r="U154">
            <v>2.4850667768102986E-3</v>
          </cell>
        </row>
        <row r="155">
          <cell r="T155">
            <v>149</v>
          </cell>
          <cell r="U155">
            <v>2.7328370188348817E-3</v>
          </cell>
        </row>
        <row r="156">
          <cell r="T156">
            <v>150</v>
          </cell>
          <cell r="U156">
            <v>3.022015187363487E-3</v>
          </cell>
        </row>
        <row r="157">
          <cell r="T157">
            <v>151</v>
          </cell>
          <cell r="U157">
            <v>3.3634155187059669E-3</v>
          </cell>
        </row>
        <row r="158">
          <cell r="T158">
            <v>152</v>
          </cell>
          <cell r="U158">
            <v>3.7720804893518916E-3</v>
          </cell>
        </row>
        <row r="159">
          <cell r="T159">
            <v>153</v>
          </cell>
          <cell r="U159">
            <v>4.2696818635536817E-3</v>
          </cell>
        </row>
        <row r="160">
          <cell r="T160">
            <v>154</v>
          </cell>
          <cell r="U160">
            <v>4.8888604116077939E-3</v>
          </cell>
        </row>
        <row r="161">
          <cell r="T161">
            <v>155</v>
          </cell>
          <cell r="U161">
            <v>5.6817101789429433E-3</v>
          </cell>
        </row>
        <row r="162">
          <cell r="T162">
            <v>156</v>
          </cell>
          <cell r="U162">
            <v>6.7381791794604894E-3</v>
          </cell>
        </row>
        <row r="163">
          <cell r="T163">
            <v>157</v>
          </cell>
          <cell r="U163">
            <v>8.2321887353165955E-3</v>
          </cell>
        </row>
        <row r="164">
          <cell r="T164">
            <v>158</v>
          </cell>
          <cell r="U164">
            <v>1.056563432020974E-2</v>
          </cell>
        </row>
        <row r="165">
          <cell r="T165">
            <v>159</v>
          </cell>
          <cell r="U165">
            <v>1.503614304068787E-2</v>
          </cell>
        </row>
        <row r="166">
          <cell r="T166">
            <v>160</v>
          </cell>
          <cell r="U166">
            <v>4.5583039183185618E-2</v>
          </cell>
        </row>
        <row r="167">
          <cell r="T167">
            <v>161</v>
          </cell>
          <cell r="U167">
            <v>2.2681210256422113E-2</v>
          </cell>
        </row>
        <row r="168">
          <cell r="T168">
            <v>162</v>
          </cell>
          <cell r="U168">
            <v>9.2012919689603082E-3</v>
          </cell>
        </row>
        <row r="169">
          <cell r="T169">
            <v>163</v>
          </cell>
          <cell r="U169">
            <v>6.121812949254693E-3</v>
          </cell>
        </row>
        <row r="170">
          <cell r="T170">
            <v>164</v>
          </cell>
          <cell r="U170">
            <v>4.5277680393171526E-3</v>
          </cell>
        </row>
        <row r="171">
          <cell r="T171">
            <v>165</v>
          </cell>
          <cell r="U171">
            <v>3.5337824106469375E-3</v>
          </cell>
        </row>
        <row r="172">
          <cell r="T172">
            <v>166</v>
          </cell>
          <cell r="U172">
            <v>2.8533966809964279E-3</v>
          </cell>
        </row>
        <row r="173">
          <cell r="T173">
            <v>167</v>
          </cell>
          <cell r="U173">
            <v>2.3600740450894003E-3</v>
          </cell>
        </row>
        <row r="174">
          <cell r="T174">
            <v>168</v>
          </cell>
          <cell r="U174">
            <v>1.9878725097679942E-3</v>
          </cell>
        </row>
        <row r="175">
          <cell r="T175">
            <v>169</v>
          </cell>
          <cell r="U175">
            <v>0</v>
          </cell>
        </row>
        <row r="176">
          <cell r="T176">
            <v>170</v>
          </cell>
          <cell r="U176">
            <v>0</v>
          </cell>
        </row>
        <row r="177">
          <cell r="T177">
            <v>171</v>
          </cell>
          <cell r="U177">
            <v>0</v>
          </cell>
        </row>
        <row r="178">
          <cell r="T178">
            <v>172</v>
          </cell>
          <cell r="U178">
            <v>0</v>
          </cell>
        </row>
        <row r="179">
          <cell r="T179">
            <v>173</v>
          </cell>
          <cell r="U179">
            <v>0</v>
          </cell>
        </row>
        <row r="180">
          <cell r="T180">
            <v>174</v>
          </cell>
          <cell r="U180">
            <v>0</v>
          </cell>
        </row>
        <row r="181">
          <cell r="T181">
            <v>175</v>
          </cell>
          <cell r="U181">
            <v>0</v>
          </cell>
        </row>
        <row r="182">
          <cell r="T182">
            <v>176</v>
          </cell>
          <cell r="U182">
            <v>0</v>
          </cell>
        </row>
        <row r="183">
          <cell r="T183">
            <v>177</v>
          </cell>
          <cell r="U183">
            <v>0</v>
          </cell>
        </row>
        <row r="184">
          <cell r="T184">
            <v>178</v>
          </cell>
          <cell r="U184">
            <v>0</v>
          </cell>
        </row>
        <row r="185">
          <cell r="T185">
            <v>179</v>
          </cell>
          <cell r="U185">
            <v>0</v>
          </cell>
        </row>
        <row r="186">
          <cell r="T186">
            <v>180</v>
          </cell>
          <cell r="U186">
            <v>0</v>
          </cell>
        </row>
        <row r="187">
          <cell r="T187">
            <v>181</v>
          </cell>
          <cell r="U187">
            <v>0</v>
          </cell>
        </row>
        <row r="188">
          <cell r="T188">
            <v>182</v>
          </cell>
          <cell r="U188">
            <v>0</v>
          </cell>
        </row>
        <row r="189">
          <cell r="T189">
            <v>183</v>
          </cell>
          <cell r="U189">
            <v>0</v>
          </cell>
        </row>
        <row r="190">
          <cell r="T190">
            <v>184</v>
          </cell>
          <cell r="U190">
            <v>0</v>
          </cell>
        </row>
        <row r="191">
          <cell r="T191">
            <v>185</v>
          </cell>
          <cell r="U191">
            <v>0</v>
          </cell>
        </row>
        <row r="192">
          <cell r="T192">
            <v>186</v>
          </cell>
          <cell r="U192">
            <v>0</v>
          </cell>
        </row>
        <row r="193">
          <cell r="T193">
            <v>187</v>
          </cell>
          <cell r="U193">
            <v>0</v>
          </cell>
        </row>
        <row r="194">
          <cell r="T194">
            <v>188</v>
          </cell>
          <cell r="U194">
            <v>0</v>
          </cell>
        </row>
        <row r="195">
          <cell r="T195">
            <v>189</v>
          </cell>
          <cell r="U195">
            <v>0</v>
          </cell>
        </row>
        <row r="196">
          <cell r="T196">
            <v>190</v>
          </cell>
          <cell r="U196">
            <v>0</v>
          </cell>
        </row>
        <row r="197">
          <cell r="T197">
            <v>191</v>
          </cell>
          <cell r="U197">
            <v>0</v>
          </cell>
        </row>
        <row r="198">
          <cell r="T198">
            <v>192</v>
          </cell>
          <cell r="U198">
            <v>0</v>
          </cell>
        </row>
        <row r="199">
          <cell r="T199">
            <v>193</v>
          </cell>
          <cell r="U199">
            <v>6.7682724788903923E-3</v>
          </cell>
        </row>
        <row r="200">
          <cell r="T200">
            <v>194</v>
          </cell>
          <cell r="U200">
            <v>7.3477715500219363E-3</v>
          </cell>
        </row>
        <row r="201">
          <cell r="T201">
            <v>195</v>
          </cell>
          <cell r="U201">
            <v>8.0072250841483183E-3</v>
          </cell>
        </row>
        <row r="202">
          <cell r="T202">
            <v>196</v>
          </cell>
          <cell r="U202">
            <v>8.7631302129626432E-3</v>
          </cell>
        </row>
        <row r="203">
          <cell r="T203">
            <v>197</v>
          </cell>
          <cell r="U203">
            <v>9.636846329575649E-3</v>
          </cell>
        </row>
        <row r="204">
          <cell r="T204">
            <v>198</v>
          </cell>
          <cell r="U204">
            <v>1.0656579871229152E-2</v>
          </cell>
        </row>
        <row r="205">
          <cell r="T205">
            <v>199</v>
          </cell>
          <cell r="U205">
            <v>1.1860465250173688E-2</v>
          </cell>
        </row>
        <row r="206">
          <cell r="T206">
            <v>200</v>
          </cell>
          <cell r="U206">
            <v>1.3301546988767213E-2</v>
          </cell>
        </row>
        <row r="207">
          <cell r="T207">
            <v>201</v>
          </cell>
          <cell r="U207">
            <v>1.5056246571478792E-2</v>
          </cell>
        </row>
        <row r="208">
          <cell r="T208">
            <v>202</v>
          </cell>
          <cell r="U208">
            <v>1.7239665661985402E-2</v>
          </cell>
        </row>
        <row r="209">
          <cell r="T209">
            <v>203</v>
          </cell>
          <cell r="U209">
            <v>2.0035504315219877E-2</v>
          </cell>
        </row>
        <row r="210">
          <cell r="T210">
            <v>204</v>
          </cell>
          <cell r="U210">
            <v>2.376094763283439E-2</v>
          </cell>
        </row>
        <row r="211">
          <cell r="T211">
            <v>205</v>
          </cell>
          <cell r="U211">
            <v>2.9029297119274346E-2</v>
          </cell>
        </row>
        <row r="212">
          <cell r="T212">
            <v>206</v>
          </cell>
          <cell r="U212">
            <v>3.7257763129160709E-2</v>
          </cell>
        </row>
        <row r="213">
          <cell r="T213">
            <v>207</v>
          </cell>
          <cell r="U213">
            <v>5.3022188617162555E-2</v>
          </cell>
        </row>
        <row r="214">
          <cell r="T214">
            <v>208</v>
          </cell>
          <cell r="U214">
            <v>0.16074019080386528</v>
          </cell>
        </row>
        <row r="215">
          <cell r="T215">
            <v>209</v>
          </cell>
          <cell r="U215">
            <v>7.9981109851593873E-2</v>
          </cell>
        </row>
        <row r="216">
          <cell r="T216">
            <v>210</v>
          </cell>
          <cell r="U216">
            <v>3.2446661153702185E-2</v>
          </cell>
        </row>
        <row r="217">
          <cell r="T217">
            <v>211</v>
          </cell>
          <cell r="U217">
            <v>2.1587445663161314E-2</v>
          </cell>
        </row>
        <row r="218">
          <cell r="T218">
            <v>212</v>
          </cell>
          <cell r="U218">
            <v>1.5966339928118401E-2</v>
          </cell>
        </row>
        <row r="219">
          <cell r="T219">
            <v>213</v>
          </cell>
          <cell r="U219">
            <v>1.246123271122869E-2</v>
          </cell>
        </row>
        <row r="220">
          <cell r="T220">
            <v>214</v>
          </cell>
          <cell r="U220">
            <v>1.0061977769829523E-2</v>
          </cell>
        </row>
        <row r="221">
          <cell r="T221">
            <v>215</v>
          </cell>
          <cell r="U221">
            <v>8.3223663695257914E-3</v>
          </cell>
        </row>
        <row r="222">
          <cell r="T222">
            <v>216</v>
          </cell>
          <cell r="U222">
            <v>7.0098662186555676E-3</v>
          </cell>
        </row>
        <row r="223">
          <cell r="T223">
            <v>217</v>
          </cell>
          <cell r="U223">
            <v>0</v>
          </cell>
        </row>
        <row r="224">
          <cell r="T224">
            <v>218</v>
          </cell>
          <cell r="U224">
            <v>0</v>
          </cell>
        </row>
        <row r="225">
          <cell r="T225">
            <v>219</v>
          </cell>
          <cell r="U225">
            <v>0</v>
          </cell>
        </row>
        <row r="226">
          <cell r="T226">
            <v>220</v>
          </cell>
          <cell r="U226">
            <v>0</v>
          </cell>
        </row>
        <row r="227">
          <cell r="T227">
            <v>221</v>
          </cell>
          <cell r="U227">
            <v>0</v>
          </cell>
        </row>
        <row r="228">
          <cell r="T228">
            <v>222</v>
          </cell>
          <cell r="U228">
            <v>0</v>
          </cell>
        </row>
        <row r="229">
          <cell r="T229">
            <v>223</v>
          </cell>
          <cell r="U229">
            <v>0</v>
          </cell>
        </row>
        <row r="230">
          <cell r="T230">
            <v>224</v>
          </cell>
          <cell r="U230">
            <v>0</v>
          </cell>
        </row>
        <row r="231">
          <cell r="T231">
            <v>225</v>
          </cell>
          <cell r="U231">
            <v>0</v>
          </cell>
        </row>
        <row r="232">
          <cell r="T232">
            <v>226</v>
          </cell>
          <cell r="U232">
            <v>0</v>
          </cell>
        </row>
        <row r="233">
          <cell r="T233">
            <v>227</v>
          </cell>
          <cell r="U233">
            <v>0</v>
          </cell>
        </row>
        <row r="234">
          <cell r="T234">
            <v>228</v>
          </cell>
          <cell r="U234">
            <v>0</v>
          </cell>
        </row>
        <row r="235">
          <cell r="T235">
            <v>229</v>
          </cell>
          <cell r="U235">
            <v>0</v>
          </cell>
        </row>
        <row r="236">
          <cell r="T236">
            <v>230</v>
          </cell>
          <cell r="U236">
            <v>0</v>
          </cell>
        </row>
        <row r="237">
          <cell r="T237">
            <v>231</v>
          </cell>
          <cell r="U237">
            <v>0</v>
          </cell>
        </row>
        <row r="238">
          <cell r="T238">
            <v>232</v>
          </cell>
          <cell r="U238">
            <v>0</v>
          </cell>
        </row>
        <row r="239">
          <cell r="T239">
            <v>233</v>
          </cell>
          <cell r="U239">
            <v>0</v>
          </cell>
        </row>
        <row r="240">
          <cell r="T240">
            <v>234</v>
          </cell>
          <cell r="U240">
            <v>0</v>
          </cell>
        </row>
        <row r="241">
          <cell r="T241">
            <v>235</v>
          </cell>
          <cell r="U241">
            <v>0</v>
          </cell>
        </row>
        <row r="242">
          <cell r="T242">
            <v>236</v>
          </cell>
          <cell r="U242">
            <v>0</v>
          </cell>
        </row>
        <row r="243">
          <cell r="T243">
            <v>237</v>
          </cell>
          <cell r="U243">
            <v>0</v>
          </cell>
        </row>
        <row r="244">
          <cell r="T244">
            <v>238</v>
          </cell>
          <cell r="U244">
            <v>0</v>
          </cell>
        </row>
        <row r="245">
          <cell r="T245">
            <v>239</v>
          </cell>
          <cell r="U245">
            <v>0</v>
          </cell>
        </row>
        <row r="246">
          <cell r="T246">
            <v>240</v>
          </cell>
          <cell r="U246">
            <v>0</v>
          </cell>
        </row>
      </sheetData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E1199"/>
  <sheetViews>
    <sheetView workbookViewId="0">
      <selection activeCell="H33" sqref="H33:H42"/>
    </sheetView>
  </sheetViews>
  <sheetFormatPr defaultRowHeight="15" x14ac:dyDescent="0.25"/>
  <cols>
    <col min="20" max="20" width="12" bestFit="1" customWidth="1"/>
    <col min="21" max="21" width="12.7109375" bestFit="1" customWidth="1"/>
  </cols>
  <sheetData>
    <row r="1" spans="1:25" x14ac:dyDescent="0.25">
      <c r="A1" t="s">
        <v>0</v>
      </c>
      <c r="N1">
        <v>2</v>
      </c>
      <c r="Q1">
        <v>10</v>
      </c>
      <c r="T1">
        <v>100</v>
      </c>
      <c r="X1" t="s">
        <v>1</v>
      </c>
      <c r="Y1">
        <v>100</v>
      </c>
    </row>
    <row r="2" spans="1:25" x14ac:dyDescent="0.25">
      <c r="A2" t="s">
        <v>2</v>
      </c>
    </row>
    <row r="3" spans="1:25" x14ac:dyDescent="0.25">
      <c r="A3" t="s">
        <v>3</v>
      </c>
    </row>
    <row r="4" spans="1:25" x14ac:dyDescent="0.25">
      <c r="A4" t="s">
        <v>4</v>
      </c>
    </row>
    <row r="5" spans="1:25" x14ac:dyDescent="0.25">
      <c r="A5" t="s">
        <v>5</v>
      </c>
    </row>
    <row r="6" spans="1:25" x14ac:dyDescent="0.25">
      <c r="A6" t="s">
        <v>6</v>
      </c>
      <c r="B6" t="s">
        <v>7</v>
      </c>
      <c r="C6" t="s">
        <v>8</v>
      </c>
      <c r="N6" s="1">
        <v>0.51652363606022889</v>
      </c>
      <c r="Q6" s="1">
        <v>0.50016394872178382</v>
      </c>
      <c r="T6" s="1">
        <v>0.51502353266492518</v>
      </c>
      <c r="Y6" s="1">
        <v>0.51502353266492518</v>
      </c>
    </row>
    <row r="7" spans="1:25" x14ac:dyDescent="0.25">
      <c r="A7" t="s">
        <v>9</v>
      </c>
      <c r="N7" s="1">
        <v>3.3716689770034933</v>
      </c>
      <c r="Q7" s="1">
        <v>4.4779981583098323</v>
      </c>
      <c r="T7" s="1">
        <v>7.79</v>
      </c>
      <c r="Y7" s="1">
        <v>7.79</v>
      </c>
    </row>
    <row r="8" spans="1:25" x14ac:dyDescent="0.25">
      <c r="A8" t="s">
        <v>10</v>
      </c>
      <c r="N8" s="1">
        <v>4.3658685583659548E-4</v>
      </c>
      <c r="Q8" s="1">
        <v>5.1354821058527574E-4</v>
      </c>
      <c r="T8" s="1">
        <v>6.7399288021320364E-4</v>
      </c>
      <c r="Y8" s="1">
        <v>6.7399288021320364E-4</v>
      </c>
    </row>
    <row r="9" spans="1:25" x14ac:dyDescent="0.25">
      <c r="A9" t="s">
        <v>11</v>
      </c>
      <c r="N9" s="1">
        <v>1.4999997321003264</v>
      </c>
      <c r="Q9" s="1">
        <v>1.4999997321003264</v>
      </c>
      <c r="T9" s="1">
        <v>1.1658434831819671</v>
      </c>
      <c r="Y9" s="1">
        <v>1.1658434831819671</v>
      </c>
    </row>
    <row r="10" spans="1:25" x14ac:dyDescent="0.25">
      <c r="A10" t="s">
        <v>12</v>
      </c>
      <c r="N10" s="1">
        <v>4.4727026735822171E-4</v>
      </c>
      <c r="Q10" s="1">
        <v>4.4726837003359579E-4</v>
      </c>
      <c r="T10" s="1">
        <v>5.0000041816546071E-4</v>
      </c>
      <c r="Y10" s="1">
        <v>5.0000041816546071E-4</v>
      </c>
    </row>
    <row r="11" spans="1:25" x14ac:dyDescent="0.25">
      <c r="N11" s="2">
        <f>SUM(O24:O34)</f>
        <v>0.19526018650815016</v>
      </c>
      <c r="Q11" s="2">
        <f>SUM(R24:R34)</f>
        <v>0.26319070153922558</v>
      </c>
      <c r="T11" s="2">
        <f>SUM(U24:U34)</f>
        <v>0.22935789380803875</v>
      </c>
      <c r="Y11" s="2">
        <f>SUM(Z24:Z34)</f>
        <v>0.22935789380803875</v>
      </c>
    </row>
    <row r="13" spans="1:25" x14ac:dyDescent="0.25">
      <c r="A13">
        <v>14</v>
      </c>
    </row>
    <row r="22" spans="1:31" x14ac:dyDescent="0.25">
      <c r="A22" t="s">
        <v>13</v>
      </c>
      <c r="N22" s="3"/>
      <c r="Q22" s="3"/>
    </row>
    <row r="23" spans="1:31" x14ac:dyDescent="0.25">
      <c r="A23" t="s">
        <v>14</v>
      </c>
      <c r="B23">
        <v>1</v>
      </c>
      <c r="C23">
        <v>2</v>
      </c>
      <c r="D23">
        <v>5</v>
      </c>
      <c r="E23">
        <v>10</v>
      </c>
      <c r="F23">
        <v>25</v>
      </c>
      <c r="G23">
        <v>50</v>
      </c>
      <c r="H23">
        <v>100</v>
      </c>
      <c r="I23">
        <v>200</v>
      </c>
      <c r="J23">
        <v>500</v>
      </c>
      <c r="K23">
        <v>1000</v>
      </c>
      <c r="AC23">
        <v>2</v>
      </c>
      <c r="AD23">
        <v>10</v>
      </c>
      <c r="AE23">
        <v>100</v>
      </c>
    </row>
    <row r="24" spans="1:31" x14ac:dyDescent="0.25">
      <c r="A24" t="s">
        <v>15</v>
      </c>
      <c r="B24">
        <v>8.5999999999999993E-2</v>
      </c>
      <c r="C24">
        <v>9.9000000000000005E-2</v>
      </c>
      <c r="D24">
        <v>0.12</v>
      </c>
      <c r="E24">
        <v>0.14199999999999999</v>
      </c>
      <c r="F24">
        <v>0.17799999999999999</v>
      </c>
      <c r="G24">
        <v>0.214</v>
      </c>
      <c r="H24">
        <v>0.25900000000000001</v>
      </c>
      <c r="I24">
        <v>0.317</v>
      </c>
      <c r="J24">
        <v>0.42</v>
      </c>
      <c r="K24">
        <v>0.52600000000000002</v>
      </c>
      <c r="M24">
        <v>5</v>
      </c>
      <c r="N24">
        <f>(N$7/(N$8*$M24^2+N$9*$M24+N$10)^N$6)*($M24/60)</f>
        <v>9.9159498657081013E-2</v>
      </c>
      <c r="O24" s="4">
        <f>ABS((N24-C24)/N24)</f>
        <v>1.6085060860643911E-3</v>
      </c>
      <c r="Q24">
        <f>(Q$7/(Q$8*$M24^2+Q$9*$M24+Q$10)^Q$6)*($M24/60)</f>
        <v>0.13609562124493838</v>
      </c>
      <c r="R24" s="4">
        <f>ABS((Q24-E24)/Q24)</f>
        <v>4.3384046459769593E-2</v>
      </c>
      <c r="T24">
        <f>(T$7/(T$8*$M24^2+T$9*$M24+T$10)^T$6)*($M24/60)</f>
        <v>0.26144730883610789</v>
      </c>
      <c r="U24" s="4">
        <f>ABS((T24-H24)/T24)</f>
        <v>9.3606197248793186E-3</v>
      </c>
      <c r="X24">
        <v>2</v>
      </c>
      <c r="Y24">
        <f t="shared" ref="Y24:Y34" si="0">(Y$7/(Y$8*$M24^2+Y$9*$M24+Y$10)^Y$6)*($M24/60)</f>
        <v>0.26144730883610789</v>
      </c>
      <c r="Z24" s="4">
        <f>ABS((Y24-HLOOKUP($Y$1,$B$23:$K$42,$X24,FALSE))/Y24)</f>
        <v>9.3606197248793186E-3</v>
      </c>
      <c r="AC24">
        <f>N24/($M24/60)</f>
        <v>1.1899139838849722</v>
      </c>
      <c r="AD24">
        <f>Q24/($M24/60)</f>
        <v>1.6331474549392606</v>
      </c>
      <c r="AE24">
        <f>T24/($M24/60)</f>
        <v>3.1373677060332947</v>
      </c>
    </row>
    <row r="25" spans="1:31" x14ac:dyDescent="0.25">
      <c r="A25" t="s">
        <v>16</v>
      </c>
      <c r="B25">
        <v>0.123</v>
      </c>
      <c r="C25">
        <v>0.14199999999999999</v>
      </c>
      <c r="D25">
        <v>0.17299999999999999</v>
      </c>
      <c r="E25">
        <v>0.20300000000000001</v>
      </c>
      <c r="F25">
        <v>0.255</v>
      </c>
      <c r="G25">
        <v>0.30599999999999999</v>
      </c>
      <c r="H25">
        <v>0.371</v>
      </c>
      <c r="I25">
        <v>0.45400000000000001</v>
      </c>
      <c r="J25">
        <v>0.60299999999999998</v>
      </c>
      <c r="K25">
        <v>0.753</v>
      </c>
      <c r="M25">
        <v>10</v>
      </c>
      <c r="N25">
        <f t="shared" ref="N25:N34" si="1">(N$7/(N$8*$M25^2+N$9*$M25+N$10)^N$6)*($M25/60)</f>
        <v>0.13853392983300605</v>
      </c>
      <c r="O25" s="4">
        <f t="shared" ref="O25:O34" si="2">ABS((N25-C25)/N25)</f>
        <v>2.5019648047031252E-2</v>
      </c>
      <c r="Q25">
        <f t="shared" ref="Q25:Q34" si="3">(Q$7/(Q$8*$M25^2+Q$9*$M25+Q$10)^Q$6)*($M25/60)</f>
        <v>0.1922849904943823</v>
      </c>
      <c r="R25" s="4">
        <f t="shared" ref="R25:R34" si="4">ABS((Q25-E25)/Q25)</f>
        <v>5.5724627689703925E-2</v>
      </c>
      <c r="T25">
        <f t="shared" ref="T25:T34" si="5">(T$7/(T$8*$M25^2+T$9*$M25+T$10)^T$6)*($M25/60)</f>
        <v>0.36537807288417917</v>
      </c>
      <c r="U25" s="4">
        <f t="shared" ref="U25:U34" si="6">ABS((T25-H25)/T25)</f>
        <v>1.5386602352579907E-2</v>
      </c>
      <c r="X25">
        <v>3</v>
      </c>
      <c r="Y25">
        <f t="shared" si="0"/>
        <v>0.36537807288417917</v>
      </c>
      <c r="Z25" s="4">
        <f t="shared" ref="Z25:Z34" si="7">ABS((Y25-HLOOKUP($Y$1,$B$23:$K$42,$X25,FALSE))/Y25)</f>
        <v>1.5386602352579907E-2</v>
      </c>
      <c r="AC25">
        <f t="shared" ref="AC25:AC34" si="8">N25/($M25/60)</f>
        <v>0.83120357899803632</v>
      </c>
      <c r="AD25">
        <f t="shared" ref="AD25:AD34" si="9">Q25/($M25/60)</f>
        <v>1.1537099429662938</v>
      </c>
      <c r="AE25">
        <f t="shared" ref="AE25:AE34" si="10">T25/($M25/60)</f>
        <v>2.1922684373050751</v>
      </c>
    </row>
    <row r="26" spans="1:31" x14ac:dyDescent="0.25">
      <c r="A26" t="s">
        <v>17</v>
      </c>
      <c r="B26">
        <v>0.14899999999999999</v>
      </c>
      <c r="C26">
        <v>0.17199999999999999</v>
      </c>
      <c r="D26">
        <v>0.20899999999999999</v>
      </c>
      <c r="E26">
        <v>0.245</v>
      </c>
      <c r="F26">
        <v>0.308</v>
      </c>
      <c r="G26">
        <v>0.37</v>
      </c>
      <c r="H26">
        <v>0.44900000000000001</v>
      </c>
      <c r="I26">
        <v>0.55000000000000004</v>
      </c>
      <c r="J26">
        <v>0.72899999999999998</v>
      </c>
      <c r="K26">
        <v>0.91100000000000003</v>
      </c>
      <c r="M26">
        <v>15</v>
      </c>
      <c r="N26">
        <f t="shared" si="1"/>
        <v>0.16841046430612952</v>
      </c>
      <c r="O26" s="4">
        <f t="shared" si="2"/>
        <v>2.1314208167881762E-2</v>
      </c>
      <c r="Q26">
        <f t="shared" si="3"/>
        <v>0.23528489533894881</v>
      </c>
      <c r="R26" s="4">
        <f t="shared" si="4"/>
        <v>4.1290813195023493E-2</v>
      </c>
      <c r="T26">
        <f t="shared" si="5"/>
        <v>0.44412364100826074</v>
      </c>
      <c r="U26" s="4">
        <f t="shared" si="6"/>
        <v>1.0979732987572644E-2</v>
      </c>
      <c r="X26">
        <v>4</v>
      </c>
      <c r="Y26">
        <f t="shared" si="0"/>
        <v>0.44412364100826074</v>
      </c>
      <c r="Z26" s="4">
        <f t="shared" si="7"/>
        <v>1.0979732987572644E-2</v>
      </c>
      <c r="AC26">
        <f t="shared" si="8"/>
        <v>0.67364185722451808</v>
      </c>
      <c r="AD26">
        <f t="shared" si="9"/>
        <v>0.94113958135579523</v>
      </c>
      <c r="AE26">
        <f t="shared" si="10"/>
        <v>1.776494564033043</v>
      </c>
    </row>
    <row r="27" spans="1:31" x14ac:dyDescent="0.25">
      <c r="A27" t="s">
        <v>18</v>
      </c>
      <c r="B27">
        <v>0.20300000000000001</v>
      </c>
      <c r="C27">
        <v>0.23400000000000001</v>
      </c>
      <c r="D27">
        <v>0.28399999999999997</v>
      </c>
      <c r="E27">
        <v>0.33300000000000002</v>
      </c>
      <c r="F27">
        <v>0.41899999999999998</v>
      </c>
      <c r="G27">
        <v>0.503</v>
      </c>
      <c r="H27">
        <v>0.61</v>
      </c>
      <c r="I27">
        <v>0.747</v>
      </c>
      <c r="J27">
        <v>0.99</v>
      </c>
      <c r="K27">
        <v>1.24</v>
      </c>
      <c r="M27">
        <v>30</v>
      </c>
      <c r="N27">
        <f t="shared" si="1"/>
        <v>0.23493038715091064</v>
      </c>
      <c r="O27" s="4">
        <f t="shared" si="2"/>
        <v>3.9602673889647813E-3</v>
      </c>
      <c r="Q27">
        <f t="shared" si="3"/>
        <v>0.33185995818689218</v>
      </c>
      <c r="R27" s="4">
        <f t="shared" si="4"/>
        <v>3.4353099401820777E-3</v>
      </c>
      <c r="T27">
        <f t="shared" si="5"/>
        <v>0.61884918312991655</v>
      </c>
      <c r="U27" s="4">
        <f t="shared" si="6"/>
        <v>1.4299417969917284E-2</v>
      </c>
      <c r="X27">
        <v>5</v>
      </c>
      <c r="Y27">
        <f t="shared" si="0"/>
        <v>0.61884918312991655</v>
      </c>
      <c r="Z27" s="4">
        <f t="shared" si="7"/>
        <v>1.4299417969917284E-2</v>
      </c>
      <c r="AC27">
        <f t="shared" si="8"/>
        <v>0.46986077430182127</v>
      </c>
      <c r="AD27">
        <f t="shared" si="9"/>
        <v>0.66371991637378436</v>
      </c>
      <c r="AE27">
        <f t="shared" si="10"/>
        <v>1.2376983662598331</v>
      </c>
    </row>
    <row r="28" spans="1:31" x14ac:dyDescent="0.25">
      <c r="A28" t="s">
        <v>19</v>
      </c>
      <c r="B28">
        <v>0.28399999999999997</v>
      </c>
      <c r="C28">
        <v>0.32700000000000001</v>
      </c>
      <c r="D28">
        <v>0.39800000000000002</v>
      </c>
      <c r="E28">
        <v>0.46700000000000003</v>
      </c>
      <c r="F28">
        <v>0.58799999999999997</v>
      </c>
      <c r="G28">
        <v>0.70599999999999996</v>
      </c>
      <c r="H28">
        <v>0.85499999999999998</v>
      </c>
      <c r="I28">
        <v>1.05</v>
      </c>
      <c r="J28">
        <v>1.39</v>
      </c>
      <c r="K28">
        <v>1.74</v>
      </c>
      <c r="M28">
        <v>60</v>
      </c>
      <c r="N28">
        <f t="shared" si="1"/>
        <v>0.32700001669552686</v>
      </c>
      <c r="O28" s="4">
        <f t="shared" si="2"/>
        <v>5.1056654426575851E-8</v>
      </c>
      <c r="Q28">
        <f t="shared" si="3"/>
        <v>0.46690052976289459</v>
      </c>
      <c r="R28" s="4">
        <f t="shared" si="4"/>
        <v>2.1304374436231763E-4</v>
      </c>
      <c r="T28">
        <f t="shared" si="5"/>
        <v>0.85861388032506469</v>
      </c>
      <c r="U28" s="4">
        <f t="shared" si="6"/>
        <v>4.2089703042030059E-3</v>
      </c>
      <c r="X28" s="5">
        <v>6</v>
      </c>
      <c r="Y28" s="5">
        <f t="shared" si="0"/>
        <v>0.85861388032506469</v>
      </c>
      <c r="Z28" s="6">
        <f t="shared" si="7"/>
        <v>4.2089703042030059E-3</v>
      </c>
      <c r="AC28">
        <f t="shared" si="8"/>
        <v>0.32700001669552686</v>
      </c>
      <c r="AD28">
        <f t="shared" si="9"/>
        <v>0.46690052976289459</v>
      </c>
      <c r="AE28">
        <f t="shared" si="10"/>
        <v>0.85861388032506469</v>
      </c>
    </row>
    <row r="29" spans="1:31" x14ac:dyDescent="0.25">
      <c r="A29" t="s">
        <v>20</v>
      </c>
      <c r="B29">
        <v>0.40699999999999997</v>
      </c>
      <c r="C29">
        <v>0.47399999999999998</v>
      </c>
      <c r="D29">
        <v>0.57799999999999996</v>
      </c>
      <c r="E29">
        <v>0.67700000000000005</v>
      </c>
      <c r="F29">
        <v>0.83699999999999997</v>
      </c>
      <c r="G29">
        <v>0.98499999999999999</v>
      </c>
      <c r="H29">
        <v>1.1599999999999999</v>
      </c>
      <c r="I29">
        <v>1.37</v>
      </c>
      <c r="J29">
        <v>1.72</v>
      </c>
      <c r="K29">
        <v>2.0499999999999998</v>
      </c>
      <c r="M29">
        <v>120</v>
      </c>
      <c r="N29">
        <f t="shared" si="1"/>
        <v>0.45318096606296832</v>
      </c>
      <c r="O29" s="4">
        <f t="shared" si="2"/>
        <v>4.5939780123375504E-2</v>
      </c>
      <c r="Q29">
        <f t="shared" si="3"/>
        <v>0.65367473665331899</v>
      </c>
      <c r="R29" s="4">
        <f t="shared" si="4"/>
        <v>3.5683287174446479E-2</v>
      </c>
      <c r="T29">
        <f t="shared" si="5"/>
        <v>1.1814509964562983</v>
      </c>
      <c r="U29" s="4">
        <f t="shared" si="6"/>
        <v>1.8156484289775451E-2</v>
      </c>
      <c r="X29">
        <v>7</v>
      </c>
      <c r="Y29">
        <f t="shared" si="0"/>
        <v>1.1814509964562983</v>
      </c>
      <c r="Z29" s="4">
        <f t="shared" si="7"/>
        <v>1.8156484289775451E-2</v>
      </c>
      <c r="AC29">
        <f t="shared" si="8"/>
        <v>0.22659048303148416</v>
      </c>
      <c r="AD29">
        <f t="shared" si="9"/>
        <v>0.32683736832665949</v>
      </c>
      <c r="AE29">
        <f t="shared" si="10"/>
        <v>0.59072549822814913</v>
      </c>
    </row>
    <row r="30" spans="1:31" x14ac:dyDescent="0.25">
      <c r="A30" t="s">
        <v>21</v>
      </c>
      <c r="B30">
        <v>0.48899999999999999</v>
      </c>
      <c r="C30">
        <v>0.57399999999999995</v>
      </c>
      <c r="D30">
        <v>0.70199999999999996</v>
      </c>
      <c r="E30">
        <v>0.82199999999999995</v>
      </c>
      <c r="F30">
        <v>1.01</v>
      </c>
      <c r="G30">
        <v>1.18</v>
      </c>
      <c r="H30">
        <v>1.37</v>
      </c>
      <c r="I30">
        <v>1.6</v>
      </c>
      <c r="J30">
        <v>1.96</v>
      </c>
      <c r="K30">
        <v>2.29</v>
      </c>
      <c r="M30">
        <v>180</v>
      </c>
      <c r="N30">
        <f t="shared" si="1"/>
        <v>0.54658049703857636</v>
      </c>
      <c r="O30" s="4">
        <f t="shared" si="2"/>
        <v>5.0165534829700278E-2</v>
      </c>
      <c r="Q30">
        <f t="shared" si="3"/>
        <v>0.79274657566256779</v>
      </c>
      <c r="R30" s="4">
        <f t="shared" si="4"/>
        <v>3.6901356922270541E-2</v>
      </c>
      <c r="T30">
        <f t="shared" si="5"/>
        <v>1.414738260664683</v>
      </c>
      <c r="U30" s="4">
        <f t="shared" si="6"/>
        <v>3.1622994803055395E-2</v>
      </c>
      <c r="X30">
        <v>8</v>
      </c>
      <c r="Y30">
        <f t="shared" si="0"/>
        <v>1.414738260664683</v>
      </c>
      <c r="Z30" s="4">
        <f t="shared" si="7"/>
        <v>3.1622994803055395E-2</v>
      </c>
      <c r="AC30">
        <f t="shared" si="8"/>
        <v>0.18219349901285878</v>
      </c>
      <c r="AD30">
        <f t="shared" si="9"/>
        <v>0.26424885855418928</v>
      </c>
      <c r="AE30">
        <f t="shared" si="10"/>
        <v>0.47157942022156102</v>
      </c>
    </row>
    <row r="31" spans="1:31" x14ac:dyDescent="0.25">
      <c r="A31" t="s">
        <v>22</v>
      </c>
      <c r="B31">
        <v>0.63700000000000001</v>
      </c>
      <c r="C31">
        <v>0.75700000000000001</v>
      </c>
      <c r="D31">
        <v>0.93300000000000005</v>
      </c>
      <c r="E31">
        <v>1.0900000000000001</v>
      </c>
      <c r="F31">
        <v>1.33</v>
      </c>
      <c r="G31">
        <v>1.54</v>
      </c>
      <c r="H31">
        <v>1.77</v>
      </c>
      <c r="I31">
        <v>2.0299999999999998</v>
      </c>
      <c r="J31">
        <v>2.4300000000000002</v>
      </c>
      <c r="K31">
        <v>2.77</v>
      </c>
      <c r="M31">
        <v>360</v>
      </c>
      <c r="N31">
        <f t="shared" si="1"/>
        <v>0.74524134575629797</v>
      </c>
      <c r="O31" s="4">
        <f t="shared" si="2"/>
        <v>1.5778317065552674E-2</v>
      </c>
      <c r="Q31">
        <f t="shared" si="3"/>
        <v>1.089791434434245</v>
      </c>
      <c r="R31" s="4">
        <f t="shared" si="4"/>
        <v>1.9138117548462674E-4</v>
      </c>
      <c r="T31">
        <f t="shared" si="5"/>
        <v>1.8902632625338223</v>
      </c>
      <c r="U31" s="4">
        <f t="shared" si="6"/>
        <v>6.36224937115977E-2</v>
      </c>
      <c r="X31">
        <v>9</v>
      </c>
      <c r="Y31">
        <f t="shared" si="0"/>
        <v>1.8902632625338223</v>
      </c>
      <c r="Z31" s="4">
        <f t="shared" si="7"/>
        <v>6.36224937115977E-2</v>
      </c>
      <c r="AC31">
        <f t="shared" si="8"/>
        <v>0.12420689095938299</v>
      </c>
      <c r="AD31">
        <f t="shared" si="9"/>
        <v>0.18163190573904084</v>
      </c>
      <c r="AE31">
        <f t="shared" si="10"/>
        <v>0.31504387708897036</v>
      </c>
    </row>
    <row r="32" spans="1:31" x14ac:dyDescent="0.25">
      <c r="A32" t="s">
        <v>23</v>
      </c>
      <c r="B32">
        <v>0.82</v>
      </c>
      <c r="C32">
        <v>0.99199999999999999</v>
      </c>
      <c r="D32">
        <v>1.24</v>
      </c>
      <c r="E32">
        <v>1.45</v>
      </c>
      <c r="F32">
        <v>1.77</v>
      </c>
      <c r="G32">
        <v>2.04</v>
      </c>
      <c r="H32">
        <v>2.33</v>
      </c>
      <c r="I32">
        <v>2.66</v>
      </c>
      <c r="J32">
        <v>3.14</v>
      </c>
      <c r="K32">
        <v>3.55</v>
      </c>
      <c r="M32">
        <v>720</v>
      </c>
      <c r="N32">
        <f t="shared" si="1"/>
        <v>0.99428694543371487</v>
      </c>
      <c r="O32" s="4">
        <f t="shared" si="2"/>
        <v>2.3000859502558392E-3</v>
      </c>
      <c r="Q32">
        <f t="shared" si="3"/>
        <v>1.4628289092390205</v>
      </c>
      <c r="R32" s="4">
        <f t="shared" si="4"/>
        <v>8.7699314376377194E-3</v>
      </c>
      <c r="T32">
        <f t="shared" si="5"/>
        <v>2.4376100536369538</v>
      </c>
      <c r="U32" s="4">
        <f t="shared" si="6"/>
        <v>4.414572112401563E-2</v>
      </c>
      <c r="X32">
        <v>10</v>
      </c>
      <c r="Y32">
        <f t="shared" si="0"/>
        <v>2.4376100536369538</v>
      </c>
      <c r="Z32" s="4">
        <f t="shared" si="7"/>
        <v>4.414572112401563E-2</v>
      </c>
      <c r="AC32">
        <f t="shared" si="8"/>
        <v>8.2857245452809578E-2</v>
      </c>
      <c r="AD32">
        <f t="shared" si="9"/>
        <v>0.12190240910325172</v>
      </c>
      <c r="AE32">
        <f t="shared" si="10"/>
        <v>0.20313417113641283</v>
      </c>
    </row>
    <row r="33" spans="1:31" x14ac:dyDescent="0.25">
      <c r="A33" t="s">
        <v>24</v>
      </c>
      <c r="B33">
        <v>1.04</v>
      </c>
      <c r="C33">
        <v>1.28</v>
      </c>
      <c r="D33">
        <v>1.6</v>
      </c>
      <c r="E33">
        <v>1.89</v>
      </c>
      <c r="F33">
        <v>2.2999999999999998</v>
      </c>
      <c r="G33">
        <v>2.63</v>
      </c>
      <c r="H33">
        <v>2.99</v>
      </c>
      <c r="I33">
        <v>3.38</v>
      </c>
      <c r="J33">
        <v>3.94</v>
      </c>
      <c r="K33">
        <v>4.4000000000000004</v>
      </c>
      <c r="M33">
        <v>1440</v>
      </c>
      <c r="N33">
        <f t="shared" si="1"/>
        <v>1.2800000536475888</v>
      </c>
      <c r="O33" s="4">
        <f t="shared" si="2"/>
        <v>4.1912177005684913E-8</v>
      </c>
      <c r="Q33">
        <f t="shared" si="3"/>
        <v>1.8900018899198157</v>
      </c>
      <c r="R33" s="4">
        <f t="shared" si="4"/>
        <v>9.9995657456005985E-7</v>
      </c>
      <c r="T33">
        <f t="shared" si="5"/>
        <v>2.9876112225521014</v>
      </c>
      <c r="U33" s="4">
        <f t="shared" si="6"/>
        <v>7.9956101043770393E-4</v>
      </c>
      <c r="X33" s="5">
        <v>11</v>
      </c>
      <c r="Y33" s="5">
        <f t="shared" si="0"/>
        <v>2.9876112225521014</v>
      </c>
      <c r="Z33" s="6">
        <f t="shared" si="7"/>
        <v>7.9956101043770393E-4</v>
      </c>
      <c r="AC33">
        <f t="shared" si="8"/>
        <v>5.3333335568649533E-2</v>
      </c>
      <c r="AD33">
        <f t="shared" si="9"/>
        <v>7.8750078746658986E-2</v>
      </c>
      <c r="AE33">
        <f t="shared" si="10"/>
        <v>0.12448380093967089</v>
      </c>
    </row>
    <row r="34" spans="1:31" x14ac:dyDescent="0.25">
      <c r="A34" t="s">
        <v>25</v>
      </c>
      <c r="B34">
        <v>1.23</v>
      </c>
      <c r="C34">
        <v>1.52</v>
      </c>
      <c r="D34">
        <v>1.91</v>
      </c>
      <c r="E34">
        <v>2.23</v>
      </c>
      <c r="F34">
        <v>2.68</v>
      </c>
      <c r="G34">
        <v>3.03</v>
      </c>
      <c r="H34">
        <v>3.39</v>
      </c>
      <c r="I34">
        <v>3.77</v>
      </c>
      <c r="J34">
        <v>4.3</v>
      </c>
      <c r="K34">
        <v>4.72</v>
      </c>
      <c r="M34">
        <v>2880</v>
      </c>
      <c r="N34">
        <f t="shared" si="1"/>
        <v>1.5656766527998012</v>
      </c>
      <c r="O34" s="4">
        <f t="shared" si="2"/>
        <v>2.9173745880492288E-2</v>
      </c>
      <c r="Q34">
        <f t="shared" si="3"/>
        <v>2.317113994949163</v>
      </c>
      <c r="R34" s="4">
        <f t="shared" si="4"/>
        <v>3.7595903843770241E-2</v>
      </c>
      <c r="T34">
        <f t="shared" si="5"/>
        <v>3.4478385099440425</v>
      </c>
      <c r="U34" s="4">
        <f t="shared" si="6"/>
        <v>1.6775295530004706E-2</v>
      </c>
      <c r="X34">
        <v>12</v>
      </c>
      <c r="Y34">
        <f t="shared" si="0"/>
        <v>3.4478385099440425</v>
      </c>
      <c r="Z34" s="4">
        <f t="shared" si="7"/>
        <v>1.6775295530004706E-2</v>
      </c>
      <c r="AC34">
        <f t="shared" si="8"/>
        <v>3.261826359999586E-2</v>
      </c>
      <c r="AD34">
        <f t="shared" si="9"/>
        <v>4.8273208228107566E-2</v>
      </c>
      <c r="AE34">
        <f t="shared" si="10"/>
        <v>7.1829968957167548E-2</v>
      </c>
    </row>
    <row r="35" spans="1:31" x14ac:dyDescent="0.25">
      <c r="A35" t="s">
        <v>26</v>
      </c>
      <c r="B35">
        <v>1.34</v>
      </c>
      <c r="C35">
        <v>1.65</v>
      </c>
      <c r="D35">
        <v>2.0699999999999998</v>
      </c>
      <c r="E35">
        <v>2.4</v>
      </c>
      <c r="F35">
        <v>2.86</v>
      </c>
      <c r="G35">
        <v>3.22</v>
      </c>
      <c r="H35">
        <v>3.58</v>
      </c>
      <c r="I35">
        <v>3.95</v>
      </c>
      <c r="J35">
        <v>4.45</v>
      </c>
      <c r="K35">
        <v>4.8499999999999996</v>
      </c>
      <c r="N35" t="s">
        <v>27</v>
      </c>
      <c r="Q35" t="s">
        <v>27</v>
      </c>
      <c r="T35" t="s">
        <v>27</v>
      </c>
    </row>
    <row r="36" spans="1:31" x14ac:dyDescent="0.25">
      <c r="A36" t="s">
        <v>28</v>
      </c>
      <c r="B36">
        <v>1.46</v>
      </c>
      <c r="C36">
        <v>1.81</v>
      </c>
      <c r="D36">
        <v>2.2599999999999998</v>
      </c>
      <c r="E36">
        <v>2.63</v>
      </c>
      <c r="F36">
        <v>3.12</v>
      </c>
      <c r="G36">
        <v>3.49</v>
      </c>
      <c r="H36">
        <v>3.86</v>
      </c>
      <c r="I36">
        <v>4.24</v>
      </c>
      <c r="J36">
        <v>4.75</v>
      </c>
      <c r="K36">
        <v>5.14</v>
      </c>
      <c r="M36">
        <v>5</v>
      </c>
      <c r="N36">
        <f>(N$7/(N$8*$M36^2+N$9*$M36+N$10)^N$6)</f>
        <v>1.1899139838849722</v>
      </c>
      <c r="Q36">
        <f>(Q$7/(Q$8*$M36^2+Q$9*$M36+Q$10)^Q$6)</f>
        <v>1.6331474549392606</v>
      </c>
      <c r="T36">
        <f>(T$7/(T$8*$M36^2+T$9*$M36+T$10)^T$6)</f>
        <v>3.1373677060332952</v>
      </c>
    </row>
    <row r="37" spans="1:31" x14ac:dyDescent="0.25">
      <c r="A37" t="s">
        <v>29</v>
      </c>
      <c r="B37">
        <v>1.75</v>
      </c>
      <c r="C37">
        <v>2.17</v>
      </c>
      <c r="D37">
        <v>2.71</v>
      </c>
      <c r="E37">
        <v>3.14</v>
      </c>
      <c r="F37">
        <v>3.7</v>
      </c>
      <c r="G37">
        <v>4.1100000000000003</v>
      </c>
      <c r="H37">
        <v>4.53</v>
      </c>
      <c r="I37">
        <v>4.9400000000000004</v>
      </c>
      <c r="J37">
        <v>5.48</v>
      </c>
      <c r="K37">
        <v>5.89</v>
      </c>
      <c r="M37">
        <v>10</v>
      </c>
      <c r="N37">
        <f t="shared" ref="N37:N100" si="11">(N$7/(N$8*$M37^2+N$9*$M37+N$10)^N$6)</f>
        <v>0.83120357899803632</v>
      </c>
      <c r="Q37">
        <f t="shared" ref="Q37:Q100" si="12">(Q$7/(Q$8*$M37^2+Q$9*$M37+Q$10)^Q$6)</f>
        <v>1.1537099429662938</v>
      </c>
      <c r="T37">
        <f t="shared" ref="T37:T100" si="13">(T$7/(T$8*$M37^2+T$9*$M37+T$10)^T$6)</f>
        <v>2.1922684373050751</v>
      </c>
    </row>
    <row r="38" spans="1:31" x14ac:dyDescent="0.25">
      <c r="A38" t="s">
        <v>30</v>
      </c>
      <c r="B38">
        <v>1.95</v>
      </c>
      <c r="C38">
        <v>2.4300000000000002</v>
      </c>
      <c r="D38">
        <v>3.03</v>
      </c>
      <c r="E38">
        <v>3.5</v>
      </c>
      <c r="F38">
        <v>4.1100000000000003</v>
      </c>
      <c r="G38">
        <v>4.5599999999999996</v>
      </c>
      <c r="H38">
        <v>4.99</v>
      </c>
      <c r="I38">
        <v>5.43</v>
      </c>
      <c r="J38">
        <v>5.99</v>
      </c>
      <c r="K38">
        <v>6.41</v>
      </c>
      <c r="M38">
        <v>15</v>
      </c>
      <c r="N38">
        <f t="shared" si="11"/>
        <v>0.67364185722451808</v>
      </c>
      <c r="Q38">
        <f t="shared" si="12"/>
        <v>0.94113958135579523</v>
      </c>
      <c r="T38">
        <f t="shared" si="13"/>
        <v>1.776494564033043</v>
      </c>
    </row>
    <row r="39" spans="1:31" x14ac:dyDescent="0.25">
      <c r="A39" t="s">
        <v>31</v>
      </c>
      <c r="B39">
        <v>2.54</v>
      </c>
      <c r="C39">
        <v>3.18</v>
      </c>
      <c r="D39">
        <v>3.97</v>
      </c>
      <c r="E39">
        <v>4.58</v>
      </c>
      <c r="F39">
        <v>5.34</v>
      </c>
      <c r="G39">
        <v>5.89</v>
      </c>
      <c r="H39">
        <v>6.42</v>
      </c>
      <c r="I39">
        <v>6.92</v>
      </c>
      <c r="J39">
        <v>7.56</v>
      </c>
      <c r="K39">
        <v>8.02</v>
      </c>
      <c r="M39">
        <v>20</v>
      </c>
      <c r="N39">
        <f t="shared" si="11"/>
        <v>0.58019177473474592</v>
      </c>
      <c r="Q39">
        <f t="shared" si="12"/>
        <v>0.81432101071429674</v>
      </c>
      <c r="T39">
        <f t="shared" si="13"/>
        <v>1.5296040526096044</v>
      </c>
    </row>
    <row r="40" spans="1:31" x14ac:dyDescent="0.25">
      <c r="A40" t="s">
        <v>32</v>
      </c>
      <c r="B40">
        <v>2.94</v>
      </c>
      <c r="C40">
        <v>3.69</v>
      </c>
      <c r="D40">
        <v>4.6100000000000003</v>
      </c>
      <c r="E40">
        <v>5.3</v>
      </c>
      <c r="F40">
        <v>6.16</v>
      </c>
      <c r="G40">
        <v>6.77</v>
      </c>
      <c r="H40">
        <v>7.34</v>
      </c>
      <c r="I40">
        <v>7.88</v>
      </c>
      <c r="J40">
        <v>8.56</v>
      </c>
      <c r="K40">
        <v>9.0299999999999994</v>
      </c>
      <c r="M40">
        <v>25</v>
      </c>
      <c r="N40">
        <f t="shared" si="11"/>
        <v>0.51664424087034655</v>
      </c>
      <c r="Q40">
        <f t="shared" si="12"/>
        <v>0.72770673622910775</v>
      </c>
      <c r="T40">
        <f t="shared" si="13"/>
        <v>1.3615412622280481</v>
      </c>
    </row>
    <row r="41" spans="1:31" x14ac:dyDescent="0.25">
      <c r="A41" t="s">
        <v>33</v>
      </c>
      <c r="B41">
        <v>3.62</v>
      </c>
      <c r="C41">
        <v>4.57</v>
      </c>
      <c r="D41">
        <v>5.69</v>
      </c>
      <c r="E41">
        <v>6.53</v>
      </c>
      <c r="F41">
        <v>7.55</v>
      </c>
      <c r="G41">
        <v>8.26</v>
      </c>
      <c r="H41">
        <v>8.93</v>
      </c>
      <c r="I41">
        <v>9.5500000000000007</v>
      </c>
      <c r="J41">
        <v>10.3</v>
      </c>
      <c r="K41">
        <v>10.8</v>
      </c>
      <c r="M41">
        <v>30</v>
      </c>
      <c r="N41">
        <f t="shared" si="11"/>
        <v>0.46986077430182127</v>
      </c>
      <c r="Q41">
        <f t="shared" si="12"/>
        <v>0.66371991637378436</v>
      </c>
      <c r="T41">
        <f t="shared" si="13"/>
        <v>1.2376983662598331</v>
      </c>
    </row>
    <row r="42" spans="1:31" x14ac:dyDescent="0.25">
      <c r="A42" t="s">
        <v>34</v>
      </c>
      <c r="B42">
        <v>4.34</v>
      </c>
      <c r="C42">
        <v>5.47</v>
      </c>
      <c r="D42">
        <v>6.8</v>
      </c>
      <c r="E42">
        <v>7.77</v>
      </c>
      <c r="F42">
        <v>8.9499999999999993</v>
      </c>
      <c r="G42">
        <v>9.76</v>
      </c>
      <c r="H42">
        <v>10.5</v>
      </c>
      <c r="I42">
        <v>11.2</v>
      </c>
      <c r="J42">
        <v>12</v>
      </c>
      <c r="K42">
        <v>12.6</v>
      </c>
      <c r="M42">
        <v>35</v>
      </c>
      <c r="N42">
        <f t="shared" si="11"/>
        <v>0.43357727636302157</v>
      </c>
      <c r="Q42">
        <f t="shared" si="12"/>
        <v>0.6139500496115291</v>
      </c>
      <c r="T42">
        <f t="shared" si="13"/>
        <v>1.1415672051864554</v>
      </c>
    </row>
    <row r="43" spans="1:31" x14ac:dyDescent="0.25">
      <c r="M43">
        <v>40</v>
      </c>
      <c r="N43">
        <f t="shared" si="11"/>
        <v>0.40437994566607821</v>
      </c>
      <c r="Q43">
        <f t="shared" si="12"/>
        <v>0.5738001556152893</v>
      </c>
      <c r="T43">
        <f t="shared" si="13"/>
        <v>1.0641473948237454</v>
      </c>
    </row>
    <row r="44" spans="1:31" x14ac:dyDescent="0.25">
      <c r="A44" t="s">
        <v>35</v>
      </c>
      <c r="M44">
        <v>45</v>
      </c>
      <c r="N44">
        <f t="shared" si="11"/>
        <v>0.38022952919791581</v>
      </c>
      <c r="Q44">
        <f t="shared" si="12"/>
        <v>0.54051740890705091</v>
      </c>
      <c r="T44">
        <f t="shared" si="13"/>
        <v>1.0000604728008999</v>
      </c>
    </row>
    <row r="45" spans="1:31" x14ac:dyDescent="0.25">
      <c r="A45" t="s">
        <v>36</v>
      </c>
      <c r="M45">
        <v>50</v>
      </c>
      <c r="N45">
        <f t="shared" si="11"/>
        <v>0.35982319976066329</v>
      </c>
      <c r="Q45">
        <f t="shared" si="12"/>
        <v>0.51233932593285025</v>
      </c>
      <c r="T45">
        <f t="shared" si="13"/>
        <v>0.94586907965443856</v>
      </c>
    </row>
    <row r="46" spans="1:31" x14ac:dyDescent="0.25">
      <c r="M46">
        <v>55</v>
      </c>
      <c r="N46">
        <f t="shared" si="11"/>
        <v>0.34228466343078695</v>
      </c>
      <c r="Q46">
        <f t="shared" si="12"/>
        <v>0.48807819548250209</v>
      </c>
      <c r="T46">
        <f t="shared" si="13"/>
        <v>0.89926046223452549</v>
      </c>
    </row>
    <row r="47" spans="1:31" x14ac:dyDescent="0.25">
      <c r="M47">
        <v>60</v>
      </c>
      <c r="N47">
        <f t="shared" si="11"/>
        <v>0.32700001669552686</v>
      </c>
      <c r="Q47">
        <f t="shared" si="12"/>
        <v>0.46690052976289459</v>
      </c>
      <c r="T47">
        <f t="shared" si="13"/>
        <v>0.85861388032506469</v>
      </c>
    </row>
    <row r="48" spans="1:31" x14ac:dyDescent="0.25">
      <c r="M48">
        <v>65</v>
      </c>
      <c r="N48">
        <f t="shared" si="11"/>
        <v>0.313524719503737</v>
      </c>
      <c r="Q48">
        <f t="shared" si="12"/>
        <v>0.44820185189968609</v>
      </c>
      <c r="T48">
        <f t="shared" si="13"/>
        <v>0.82275537737536975</v>
      </c>
    </row>
    <row r="49" spans="13:20" x14ac:dyDescent="0.25">
      <c r="M49">
        <v>70</v>
      </c>
      <c r="N49">
        <f t="shared" si="11"/>
        <v>0.3015279300337127</v>
      </c>
      <c r="Q49">
        <f t="shared" si="12"/>
        <v>0.43153165396315041</v>
      </c>
      <c r="T49">
        <f t="shared" si="13"/>
        <v>0.79081100749678557</v>
      </c>
    </row>
    <row r="50" spans="13:20" x14ac:dyDescent="0.25">
      <c r="M50">
        <v>75</v>
      </c>
      <c r="N50">
        <f t="shared" si="11"/>
        <v>0.29075767522201473</v>
      </c>
      <c r="Q50">
        <f t="shared" si="12"/>
        <v>0.41654637641163128</v>
      </c>
      <c r="T50">
        <f t="shared" si="13"/>
        <v>0.76211498063320293</v>
      </c>
    </row>
    <row r="51" spans="13:20" x14ac:dyDescent="0.25">
      <c r="M51">
        <v>80</v>
      </c>
      <c r="N51">
        <f t="shared" si="11"/>
        <v>0.28101822810030919</v>
      </c>
      <c r="Q51">
        <f t="shared" si="12"/>
        <v>0.40297882686458619</v>
      </c>
      <c r="T51">
        <f t="shared" si="13"/>
        <v>0.73614998828999723</v>
      </c>
    </row>
    <row r="52" spans="13:20" x14ac:dyDescent="0.25">
      <c r="M52">
        <v>85</v>
      </c>
      <c r="N52">
        <f t="shared" si="11"/>
        <v>0.27215493929711759</v>
      </c>
      <c r="Q52">
        <f t="shared" si="12"/>
        <v>0.39061765045393998</v>
      </c>
      <c r="T52">
        <f t="shared" si="13"/>
        <v>0.7125071841562407</v>
      </c>
    </row>
    <row r="53" spans="13:20" x14ac:dyDescent="0.25">
      <c r="M53">
        <v>90</v>
      </c>
      <c r="N53">
        <f t="shared" si="11"/>
        <v>0.26404378439400833</v>
      </c>
      <c r="Q53">
        <f t="shared" si="12"/>
        <v>0.37929316678671654</v>
      </c>
      <c r="T53">
        <f t="shared" si="13"/>
        <v>0.69085860152320833</v>
      </c>
    </row>
    <row r="54" spans="13:20" x14ac:dyDescent="0.25">
      <c r="M54">
        <v>95</v>
      </c>
      <c r="N54">
        <f t="shared" si="11"/>
        <v>0.25658398735082943</v>
      </c>
      <c r="Q54">
        <f t="shared" si="12"/>
        <v>0.36886736430814104</v>
      </c>
      <c r="T54">
        <f t="shared" si="13"/>
        <v>0.67093768437405565</v>
      </c>
    </row>
    <row r="55" spans="13:20" x14ac:dyDescent="0.25">
      <c r="M55">
        <v>100</v>
      </c>
      <c r="N55">
        <f t="shared" si="11"/>
        <v>0.24969270465950946</v>
      </c>
      <c r="Q55">
        <f t="shared" si="12"/>
        <v>0.35922668267371571</v>
      </c>
      <c r="T55">
        <f t="shared" si="13"/>
        <v>0.65252525488734892</v>
      </c>
    </row>
    <row r="56" spans="13:20" x14ac:dyDescent="0.25">
      <c r="M56">
        <v>105</v>
      </c>
      <c r="N56">
        <f t="shared" si="11"/>
        <v>0.24330112286438224</v>
      </c>
      <c r="Q56">
        <f t="shared" si="12"/>
        <v>0.35027670915351844</v>
      </c>
      <c r="T56">
        <f t="shared" si="13"/>
        <v>0.63543921013026694</v>
      </c>
    </row>
    <row r="57" spans="13:20" x14ac:dyDescent="0.25">
      <c r="M57">
        <v>110</v>
      </c>
      <c r="N57">
        <f t="shared" si="11"/>
        <v>0.23735154589635946</v>
      </c>
      <c r="Q57">
        <f t="shared" si="12"/>
        <v>0.34193821670609187</v>
      </c>
      <c r="T57">
        <f t="shared" si="13"/>
        <v>0.61952683078684856</v>
      </c>
    </row>
    <row r="58" spans="13:20" x14ac:dyDescent="0.25">
      <c r="M58">
        <v>115</v>
      </c>
      <c r="N58">
        <f t="shared" si="11"/>
        <v>0.23179518865388116</v>
      </c>
      <c r="Q58">
        <f t="shared" si="12"/>
        <v>0.334144160184082</v>
      </c>
      <c r="T58">
        <f t="shared" si="13"/>
        <v>0.6046589538860041</v>
      </c>
    </row>
    <row r="59" spans="13:20" x14ac:dyDescent="0.25">
      <c r="M59">
        <v>120</v>
      </c>
      <c r="N59">
        <f t="shared" si="11"/>
        <v>0.22659048303148416</v>
      </c>
      <c r="Q59">
        <f t="shared" si="12"/>
        <v>0.32683736832665949</v>
      </c>
      <c r="T59">
        <f t="shared" si="13"/>
        <v>0.59072549822814913</v>
      </c>
    </row>
    <row r="60" spans="13:20" x14ac:dyDescent="0.25">
      <c r="M60">
        <v>125</v>
      </c>
      <c r="N60">
        <f t="shared" si="11"/>
        <v>0.22170176146503498</v>
      </c>
      <c r="Q60">
        <f t="shared" si="12"/>
        <v>0.31996874873597136</v>
      </c>
      <c r="T60">
        <f t="shared" si="13"/>
        <v>0.57763198647491665</v>
      </c>
    </row>
    <row r="61" spans="13:20" x14ac:dyDescent="0.25">
      <c r="M61">
        <v>130</v>
      </c>
      <c r="N61">
        <f t="shared" si="11"/>
        <v>0.21709822245546026</v>
      </c>
      <c r="Q61">
        <f t="shared" si="12"/>
        <v>0.31349587630415893</v>
      </c>
      <c r="T61">
        <f t="shared" si="13"/>
        <v>0.56529681177800895</v>
      </c>
    </row>
    <row r="62" spans="13:20" x14ac:dyDescent="0.25">
      <c r="M62">
        <v>135</v>
      </c>
      <c r="N62">
        <f t="shared" si="11"/>
        <v>0.2127531093810715</v>
      </c>
      <c r="Q62">
        <f t="shared" si="12"/>
        <v>0.3073818718906931</v>
      </c>
      <c r="T62">
        <f t="shared" si="13"/>
        <v>0.55364906765288502</v>
      </c>
    </row>
    <row r="63" spans="13:20" x14ac:dyDescent="0.25">
      <c r="M63">
        <v>140</v>
      </c>
      <c r="N63">
        <f t="shared" si="11"/>
        <v>0.20864305251555312</v>
      </c>
      <c r="Q63">
        <f t="shared" si="12"/>
        <v>0.30159450324838188</v>
      </c>
      <c r="T63">
        <f t="shared" si="13"/>
        <v>0.54262680889657622</v>
      </c>
    </row>
    <row r="64" spans="13:20" x14ac:dyDescent="0.25">
      <c r="M64">
        <v>145</v>
      </c>
      <c r="N64">
        <f t="shared" si="11"/>
        <v>0.20474753726298411</v>
      </c>
      <c r="Q64">
        <f t="shared" si="12"/>
        <v>0.29610545794169141</v>
      </c>
      <c r="T64">
        <f t="shared" si="13"/>
        <v>0.53217564590148059</v>
      </c>
    </row>
    <row r="65" spans="13:20" x14ac:dyDescent="0.25">
      <c r="M65">
        <v>150</v>
      </c>
      <c r="N65">
        <f t="shared" si="11"/>
        <v>0.20104847096665934</v>
      </c>
      <c r="Q65">
        <f t="shared" si="12"/>
        <v>0.2908897506742153</v>
      </c>
      <c r="T65">
        <f t="shared" si="13"/>
        <v>0.52224759937985299</v>
      </c>
    </row>
    <row r="66" spans="13:20" x14ac:dyDescent="0.25">
      <c r="M66">
        <v>155</v>
      </c>
      <c r="N66">
        <f t="shared" si="11"/>
        <v>0.197529827405375</v>
      </c>
      <c r="Q66">
        <f t="shared" si="12"/>
        <v>0.28592523661093333</v>
      </c>
      <c r="T66">
        <f t="shared" si="13"/>
        <v>0.51280016034735343</v>
      </c>
    </row>
    <row r="67" spans="13:20" x14ac:dyDescent="0.25">
      <c r="M67">
        <v>160</v>
      </c>
      <c r="N67">
        <f t="shared" si="11"/>
        <v>0.19417735303520969</v>
      </c>
      <c r="Q67">
        <f t="shared" si="12"/>
        <v>0.28119220899429764</v>
      </c>
      <c r="T67">
        <f t="shared" si="13"/>
        <v>0.50379551326518124</v>
      </c>
    </row>
    <row r="68" spans="13:20" x14ac:dyDescent="0.25">
      <c r="M68">
        <v>165</v>
      </c>
      <c r="N68">
        <f t="shared" si="11"/>
        <v>0.19097832269340781</v>
      </c>
      <c r="Q68">
        <f t="shared" si="12"/>
        <v>0.27667306432369398</v>
      </c>
      <c r="T68">
        <f t="shared" si="13"/>
        <v>0.49519988989850622</v>
      </c>
    </row>
    <row r="69" spans="13:20" x14ac:dyDescent="0.25">
      <c r="M69">
        <v>170</v>
      </c>
      <c r="N69">
        <f t="shared" si="11"/>
        <v>0.18792133521634366</v>
      </c>
      <c r="Q69">
        <f t="shared" si="12"/>
        <v>0.27235202208619735</v>
      </c>
      <c r="T69">
        <f t="shared" si="13"/>
        <v>0.48698302867069276</v>
      </c>
    </row>
    <row r="70" spans="13:20" x14ac:dyDescent="0.25">
      <c r="M70">
        <v>175</v>
      </c>
      <c r="N70">
        <f t="shared" si="11"/>
        <v>0.18499614148854548</v>
      </c>
      <c r="Q70">
        <f t="shared" si="12"/>
        <v>0.26821488883519551</v>
      </c>
      <c r="T70">
        <f t="shared" si="13"/>
        <v>0.47911771974526052</v>
      </c>
    </row>
    <row r="71" spans="13:20" x14ac:dyDescent="0.25">
      <c r="M71">
        <v>180</v>
      </c>
      <c r="N71">
        <f t="shared" si="11"/>
        <v>0.18219349901285878</v>
      </c>
      <c r="Q71">
        <f t="shared" si="12"/>
        <v>0.26424885855418928</v>
      </c>
      <c r="T71">
        <f t="shared" si="13"/>
        <v>0.47157942022156102</v>
      </c>
    </row>
    <row r="72" spans="13:20" x14ac:dyDescent="0.25">
      <c r="M72">
        <v>185</v>
      </c>
      <c r="N72">
        <f t="shared" si="11"/>
        <v>0.17950504830038552</v>
      </c>
      <c r="Q72">
        <f t="shared" si="12"/>
        <v>0.2604423428886099</v>
      </c>
      <c r="T72">
        <f t="shared" si="13"/>
        <v>0.4643459270218685</v>
      </c>
    </row>
    <row r="73" spans="13:20" x14ac:dyDescent="0.25">
      <c r="M73">
        <v>190</v>
      </c>
      <c r="N73">
        <f t="shared" si="11"/>
        <v>0.1769232073147777</v>
      </c>
      <c r="Q73">
        <f t="shared" si="12"/>
        <v>0.25678482610344938</v>
      </c>
      <c r="T73">
        <f t="shared" si="13"/>
        <v>0.45739709751956659</v>
      </c>
    </row>
    <row r="74" spans="13:20" x14ac:dyDescent="0.25">
      <c r="M74">
        <v>195</v>
      </c>
      <c r="N74">
        <f t="shared" si="11"/>
        <v>0.17444108093570909</v>
      </c>
      <c r="Q74">
        <f t="shared" si="12"/>
        <v>0.25326674061976562</v>
      </c>
      <c r="T74">
        <f t="shared" si="13"/>
        <v>0.45071460988701395</v>
      </c>
    </row>
    <row r="75" spans="13:20" x14ac:dyDescent="0.25">
      <c r="M75">
        <v>200</v>
      </c>
      <c r="N75">
        <f t="shared" si="11"/>
        <v>0.1720523829801687</v>
      </c>
      <c r="Q75">
        <f t="shared" si="12"/>
        <v>0.2498793597655499</v>
      </c>
      <c r="T75">
        <f t="shared" si="13"/>
        <v>0.44428175665750119</v>
      </c>
    </row>
    <row r="76" spans="13:20" x14ac:dyDescent="0.25">
      <c r="M76">
        <v>205</v>
      </c>
      <c r="N76">
        <f t="shared" si="11"/>
        <v>0.16975136877411981</v>
      </c>
      <c r="Q76">
        <f t="shared" si="12"/>
        <v>0.24661470499564386</v>
      </c>
      <c r="T76">
        <f t="shared" si="13"/>
        <v>0.43808326619490151</v>
      </c>
    </row>
    <row r="77" spans="13:20" x14ac:dyDescent="0.25">
      <c r="M77">
        <v>210</v>
      </c>
      <c r="N77">
        <f t="shared" si="11"/>
        <v>0.16753277662839786</v>
      </c>
      <c r="Q77">
        <f t="shared" si="12"/>
        <v>0.24346546532853991</v>
      </c>
      <c r="T77">
        <f t="shared" si="13"/>
        <v>0.43210514771928948</v>
      </c>
    </row>
    <row r="78" spans="13:20" x14ac:dyDescent="0.25">
      <c r="M78">
        <v>215</v>
      </c>
      <c r="N78">
        <f t="shared" si="11"/>
        <v>0.16539177686207882</v>
      </c>
      <c r="Q78">
        <f t="shared" si="12"/>
        <v>0.24042492714296954</v>
      </c>
      <c r="T78">
        <f t="shared" si="13"/>
        <v>0.42633455630140843</v>
      </c>
    </row>
    <row r="79" spans="13:20" x14ac:dyDescent="0.25">
      <c r="M79">
        <v>220</v>
      </c>
      <c r="N79">
        <f t="shared" si="11"/>
        <v>0.16332392724958389</v>
      </c>
      <c r="Q79">
        <f t="shared" si="12"/>
        <v>0.23748691279552384</v>
      </c>
      <c r="T79">
        <f t="shared" si="13"/>
        <v>0.42075967485469579</v>
      </c>
    </row>
    <row r="80" spans="13:20" x14ac:dyDescent="0.25">
      <c r="M80">
        <v>225</v>
      </c>
      <c r="N80">
        <f t="shared" si="11"/>
        <v>0.16132513395648693</v>
      </c>
      <c r="Q80">
        <f t="shared" si="12"/>
        <v>0.23464572677839499</v>
      </c>
      <c r="T80">
        <f t="shared" si="13"/>
        <v>0.41536961065227895</v>
      </c>
    </row>
    <row r="81" spans="13:20" x14ac:dyDescent="0.25">
      <c r="M81">
        <v>230</v>
      </c>
      <c r="N81">
        <f t="shared" si="11"/>
        <v>0.15939161718256706</v>
      </c>
      <c r="Q81">
        <f t="shared" si="12"/>
        <v>0.23189610834629745</v>
      </c>
      <c r="T81">
        <f t="shared" si="13"/>
        <v>0.41015430430227012</v>
      </c>
    </row>
    <row r="82" spans="13:20" x14ac:dyDescent="0.25">
      <c r="M82">
        <v>235</v>
      </c>
      <c r="N82">
        <f t="shared" si="11"/>
        <v>0.15751988085625251</v>
      </c>
      <c r="Q82">
        <f t="shared" si="12"/>
        <v>0.22923318971339704</v>
      </c>
      <c r="T82">
        <f t="shared" si="13"/>
        <v>0.40510444944671103</v>
      </c>
    </row>
    <row r="83" spans="13:20" x14ac:dyDescent="0.25">
      <c r="M83">
        <v>240</v>
      </c>
      <c r="N83">
        <f t="shared" si="11"/>
        <v>0.15570668582781261</v>
      </c>
      <c r="Q83">
        <f t="shared" si="12"/>
        <v>0.22665245906229087</v>
      </c>
      <c r="T83">
        <f t="shared" si="13"/>
        <v>0.40021142172234625</v>
      </c>
    </row>
    <row r="84" spans="13:20" x14ac:dyDescent="0.25">
      <c r="M84">
        <v>245</v>
      </c>
      <c r="N84">
        <f t="shared" si="11"/>
        <v>0.15394902609383268</v>
      </c>
      <c r="Q84">
        <f t="shared" si="12"/>
        <v>0.22414972772366226</v>
      </c>
      <c r="T84">
        <f t="shared" si="13"/>
        <v>0.3954672157466067</v>
      </c>
    </row>
    <row r="85" spans="13:20" x14ac:dyDescent="0.25">
      <c r="M85">
        <v>250</v>
      </c>
      <c r="N85">
        <f t="shared" si="11"/>
        <v>0.15224410765611365</v>
      </c>
      <c r="Q85">
        <f t="shared" si="12"/>
        <v>0.22172110098190623</v>
      </c>
      <c r="T85">
        <f t="shared" si="13"/>
        <v>0.39086438907886556</v>
      </c>
    </row>
    <row r="86" spans="13:20" x14ac:dyDescent="0.25">
      <c r="M86">
        <v>255</v>
      </c>
      <c r="N86">
        <f t="shared" si="11"/>
        <v>0.15058932967689273</v>
      </c>
      <c r="Q86">
        <f t="shared" si="12"/>
        <v>0.21936295204250159</v>
      </c>
      <c r="T86">
        <f t="shared" si="13"/>
        <v>0.38639601226238929</v>
      </c>
    </row>
    <row r="87" spans="13:20" x14ac:dyDescent="0.25">
      <c r="M87">
        <v>260</v>
      </c>
      <c r="N87">
        <f t="shared" si="11"/>
        <v>0.14898226764137468</v>
      </c>
      <c r="Q87">
        <f t="shared" si="12"/>
        <v>0.21707189876416752</v>
      </c>
      <c r="T87">
        <f t="shared" si="13"/>
        <v>0.38205562418222766</v>
      </c>
    </row>
    <row r="88" spans="13:20" x14ac:dyDescent="0.25">
      <c r="M88">
        <v>265</v>
      </c>
      <c r="N88">
        <f t="shared" si="11"/>
        <v>0.14742065827972836</v>
      </c>
      <c r="Q88">
        <f t="shared" si="12"/>
        <v>0.2148447828152682</v>
      </c>
      <c r="T88">
        <f t="shared" si="13"/>
        <v>0.37783719208316402</v>
      </c>
    </row>
    <row r="89" spans="13:20" x14ac:dyDescent="0.25">
      <c r="M89">
        <v>270</v>
      </c>
      <c r="N89">
        <f t="shared" si="11"/>
        <v>0.14590238603534997</v>
      </c>
      <c r="Q89">
        <f t="shared" si="12"/>
        <v>0.21267865096143437</v>
      </c>
      <c r="T89">
        <f t="shared" si="13"/>
        <v>0.37373507568347014</v>
      </c>
    </row>
    <row r="90" spans="13:20" x14ac:dyDescent="0.25">
      <c r="M90">
        <v>275</v>
      </c>
      <c r="N90">
        <f t="shared" si="11"/>
        <v>0.14442547089545357</v>
      </c>
      <c r="Q90">
        <f t="shared" si="12"/>
        <v>0.21057073823149858</v>
      </c>
      <c r="T90">
        <f t="shared" si="13"/>
        <v>0.36974399489761195</v>
      </c>
    </row>
    <row r="91" spans="13:20" x14ac:dyDescent="0.25">
      <c r="M91">
        <v>280</v>
      </c>
      <c r="N91">
        <f t="shared" si="11"/>
        <v>0.14298805742483642</v>
      </c>
      <c r="Q91">
        <f t="shared" si="12"/>
        <v>0.20851845274285488</v>
      </c>
      <c r="T91">
        <f t="shared" si="13"/>
        <v>0.36585900074662397</v>
      </c>
    </row>
    <row r="92" spans="13:20" x14ac:dyDescent="0.25">
      <c r="M92">
        <v>285</v>
      </c>
      <c r="N92">
        <f t="shared" si="11"/>
        <v>0.14158840486474156</v>
      </c>
      <c r="Q92">
        <f t="shared" si="12"/>
        <v>0.20651936199627352</v>
      </c>
      <c r="T92">
        <f t="shared" si="13"/>
        <v>0.36207544909061162</v>
      </c>
    </row>
    <row r="93" spans="13:20" x14ac:dyDescent="0.25">
      <c r="M93">
        <v>290</v>
      </c>
      <c r="N93">
        <f t="shared" si="11"/>
        <v>0.14022487817670151</v>
      </c>
      <c r="Q93">
        <f t="shared" si="12"/>
        <v>0.20457118047486114</v>
      </c>
      <c r="T93">
        <f t="shared" si="13"/>
        <v>0.3583889768653758</v>
      </c>
    </row>
    <row r="94" spans="13:20" x14ac:dyDescent="0.25">
      <c r="M94">
        <v>295</v>
      </c>
      <c r="N94">
        <f t="shared" si="11"/>
        <v>0.13889593992660851</v>
      </c>
      <c r="Q94">
        <f t="shared" si="12"/>
        <v>0.20267175840295831</v>
      </c>
      <c r="T94">
        <f t="shared" si="13"/>
        <v>0.3547954805457933</v>
      </c>
    </row>
    <row r="95" spans="13:20" x14ac:dyDescent="0.25">
      <c r="M95">
        <v>300</v>
      </c>
      <c r="N95">
        <f t="shared" si="11"/>
        <v>0.13760014291743006</v>
      </c>
      <c r="Q95">
        <f t="shared" si="12"/>
        <v>0.2008190715388572</v>
      </c>
      <c r="T95">
        <f t="shared" si="13"/>
        <v>0.35129109659344304</v>
      </c>
    </row>
    <row r="96" spans="13:20" x14ac:dyDescent="0.25">
      <c r="M96">
        <v>305</v>
      </c>
      <c r="N96">
        <f t="shared" si="11"/>
        <v>0.13633612349031371</v>
      </c>
      <c r="Q96">
        <f t="shared" si="12"/>
        <v>0.19901121189078774</v>
      </c>
      <c r="T96">
        <f t="shared" si="13"/>
        <v>0.34787218367594452</v>
      </c>
    </row>
    <row r="97" spans="13:20" x14ac:dyDescent="0.25">
      <c r="M97">
        <v>310</v>
      </c>
      <c r="N97">
        <f t="shared" si="11"/>
        <v>0.13510259542359074</v>
      </c>
      <c r="Q97">
        <f t="shared" si="12"/>
        <v>0.19724637925904345</v>
      </c>
      <c r="T97">
        <f t="shared" si="13"/>
        <v>0.34453530647131497</v>
      </c>
    </row>
    <row r="98" spans="13:20" x14ac:dyDescent="0.25">
      <c r="M98">
        <v>315</v>
      </c>
      <c r="N98">
        <f t="shared" si="11"/>
        <v>0.13389834436762676</v>
      </c>
      <c r="Q98">
        <f t="shared" si="12"/>
        <v>0.19552287351872272</v>
      </c>
      <c r="T98">
        <f t="shared" si="13"/>
        <v>0.34127722089299128</v>
      </c>
    </row>
    <row r="99" spans="13:20" x14ac:dyDescent="0.25">
      <c r="M99">
        <v>320</v>
      </c>
      <c r="N99">
        <f t="shared" si="11"/>
        <v>0.13272222276078108</v>
      </c>
      <c r="Q99">
        <f t="shared" si="12"/>
        <v>0.19383908756761728</v>
      </c>
      <c r="T99">
        <f t="shared" si="13"/>
        <v>0.33809486059051691</v>
      </c>
    </row>
    <row r="100" spans="13:20" x14ac:dyDescent="0.25">
      <c r="M100">
        <v>325</v>
      </c>
      <c r="N100">
        <f t="shared" si="11"/>
        <v>0.13157314517808885</v>
      </c>
      <c r="Q100">
        <f t="shared" si="12"/>
        <v>0.19219350087252018</v>
      </c>
      <c r="T100">
        <f t="shared" si="13"/>
        <v>0.33498532459771291</v>
      </c>
    </row>
    <row r="101" spans="13:20" x14ac:dyDescent="0.25">
      <c r="M101">
        <v>330</v>
      </c>
      <c r="N101">
        <f t="shared" ref="N101:N164" si="14">(N$7/(N$8*$M101^2+N$9*$M101+N$10)^N$6)</f>
        <v>0.13045008406980596</v>
      </c>
      <c r="Q101">
        <f t="shared" ref="Q101:Q164" si="15">(Q$7/(Q$8*$M101^2+Q$9*$M101+Q$10)^Q$6)</f>
        <v>0.19058467355483052</v>
      </c>
      <c r="T101">
        <f t="shared" ref="T101:T164" si="16">(T$7/(T$8*$M101^2+T$9*$M101+T$10)^T$6)</f>
        <v>0.3319458660147826</v>
      </c>
    </row>
    <row r="102" spans="13:20" x14ac:dyDescent="0.25">
      <c r="M102">
        <v>335</v>
      </c>
      <c r="N102">
        <f t="shared" si="14"/>
        <v>0.12935206585178363</v>
      </c>
      <c r="Q102">
        <f t="shared" si="15"/>
        <v>0.18901124096297547</v>
      </c>
      <c r="T102">
        <f t="shared" si="16"/>
        <v>0.32897388162357227</v>
      </c>
    </row>
    <row r="103" spans="13:20" x14ac:dyDescent="0.25">
      <c r="M103">
        <v>340</v>
      </c>
      <c r="N103">
        <f t="shared" si="14"/>
        <v>0.12827816731385533</v>
      </c>
      <c r="Q103">
        <f t="shared" si="15"/>
        <v>0.18747190868497604</v>
      </c>
      <c r="T103">
        <f t="shared" si="16"/>
        <v>0.32606690234638508</v>
      </c>
    </row>
    <row r="104" spans="13:20" x14ac:dyDescent="0.25">
      <c r="M104">
        <v>345</v>
      </c>
      <c r="N104">
        <f t="shared" si="14"/>
        <v>0.12722751231611437</v>
      </c>
      <c r="Q104">
        <f t="shared" si="15"/>
        <v>0.18596544795956974</v>
      </c>
      <c r="T104">
        <f t="shared" si="16"/>
        <v>0.32322258446851532</v>
      </c>
    </row>
    <row r="105" spans="13:20" x14ac:dyDescent="0.25">
      <c r="M105">
        <v>350</v>
      </c>
      <c r="N105">
        <f t="shared" si="14"/>
        <v>0.12619926874620485</v>
      </c>
      <c r="Q105">
        <f t="shared" si="15"/>
        <v>0.18449069144877733</v>
      </c>
      <c r="T105">
        <f t="shared" si="16"/>
        <v>0.32043870155327914</v>
      </c>
    </row>
    <row r="106" spans="13:20" x14ac:dyDescent="0.25">
      <c r="M106">
        <v>355</v>
      </c>
      <c r="N106">
        <f t="shared" si="14"/>
        <v>0.12519264571360353</v>
      </c>
      <c r="Q106">
        <f t="shared" si="15"/>
        <v>0.18304652933872995</v>
      </c>
      <c r="T106">
        <f t="shared" si="16"/>
        <v>0.31771313698586107</v>
      </c>
    </row>
    <row r="107" spans="13:20" x14ac:dyDescent="0.25">
      <c r="M107">
        <v>360</v>
      </c>
      <c r="N107">
        <f t="shared" si="14"/>
        <v>0.12420689095938299</v>
      </c>
      <c r="Q107">
        <f t="shared" si="15"/>
        <v>0.18163190573904081</v>
      </c>
      <c r="T107">
        <f t="shared" si="16"/>
        <v>0.31504387708897036</v>
      </c>
    </row>
    <row r="108" spans="13:20" x14ac:dyDescent="0.25">
      <c r="M108">
        <v>365</v>
      </c>
      <c r="N108">
        <f t="shared" si="14"/>
        <v>0.12324128846217068</v>
      </c>
      <c r="Q108">
        <f t="shared" si="15"/>
        <v>0.18024581535406797</v>
      </c>
      <c r="T108">
        <f t="shared" si="16"/>
        <v>0.31242900475917229</v>
      </c>
    </row>
    <row r="109" spans="13:20" x14ac:dyDescent="0.25">
      <c r="M109">
        <v>370</v>
      </c>
      <c r="N109">
        <f t="shared" si="14"/>
        <v>0.12229515622298083</v>
      </c>
      <c r="Q109">
        <f t="shared" si="15"/>
        <v>0.17888730040212283</v>
      </c>
      <c r="T109">
        <f t="shared" si="16"/>
        <v>0.30986669357797514</v>
      </c>
    </row>
    <row r="110" spans="13:20" x14ac:dyDescent="0.25">
      <c r="M110">
        <v>375</v>
      </c>
      <c r="N110">
        <f t="shared" si="14"/>
        <v>0.12136784421333724</v>
      </c>
      <c r="Q110">
        <f t="shared" si="15"/>
        <v>0.17755544776108101</v>
      </c>
      <c r="T110">
        <f t="shared" si="16"/>
        <v>0.307355202356355</v>
      </c>
    </row>
    <row r="111" spans="13:20" x14ac:dyDescent="0.25">
      <c r="M111">
        <v>380</v>
      </c>
      <c r="N111">
        <f t="shared" si="14"/>
        <v>0.12045873247265156</v>
      </c>
      <c r="Q111">
        <f t="shared" si="15"/>
        <v>0.1762493863209848</v>
      </c>
      <c r="T111">
        <f t="shared" si="16"/>
        <v>0.30489287007550336</v>
      </c>
    </row>
    <row r="112" spans="13:20" x14ac:dyDescent="0.25">
      <c r="M112">
        <v>385</v>
      </c>
      <c r="N112">
        <f t="shared" si="14"/>
        <v>0.11956722934219392</v>
      </c>
      <c r="Q112">
        <f t="shared" si="15"/>
        <v>0.17496828452611957</v>
      </c>
      <c r="T112">
        <f t="shared" si="16"/>
        <v>0.30247811119021656</v>
      </c>
    </row>
    <row r="113" spans="13:20" x14ac:dyDescent="0.25">
      <c r="M113">
        <v>390</v>
      </c>
      <c r="N113">
        <f t="shared" si="14"/>
        <v>0.11869276982421718</v>
      </c>
      <c r="Q113">
        <f t="shared" si="15"/>
        <v>0.17371134809073946</v>
      </c>
      <c r="T113">
        <f t="shared" si="16"/>
        <v>0.3001094112645904</v>
      </c>
    </row>
    <row r="114" spans="13:20" x14ac:dyDescent="0.25">
      <c r="M114">
        <v>395</v>
      </c>
      <c r="N114">
        <f t="shared" si="14"/>
        <v>0.117834814055887</v>
      </c>
      <c r="Q114">
        <f t="shared" si="15"/>
        <v>0.17247781787411837</v>
      </c>
      <c r="T114">
        <f t="shared" si="16"/>
        <v>0.29778532291257465</v>
      </c>
    </row>
    <row r="115" spans="13:20" x14ac:dyDescent="0.25">
      <c r="M115">
        <v>400</v>
      </c>
      <c r="N115">
        <f t="shared" si="14"/>
        <v>0.11699284588864463</v>
      </c>
      <c r="Q115">
        <f t="shared" si="15"/>
        <v>0.17126696790195492</v>
      </c>
      <c r="T115">
        <f t="shared" si="16"/>
        <v>0.29550446201852509</v>
      </c>
    </row>
    <row r="116" spans="13:20" x14ac:dyDescent="0.25">
      <c r="M116">
        <v>405</v>
      </c>
      <c r="N116">
        <f t="shared" si="14"/>
        <v>0.11616637156450065</v>
      </c>
      <c r="Q116">
        <f t="shared" si="15"/>
        <v>0.17007810352235891</v>
      </c>
      <c r="T116">
        <f t="shared" si="16"/>
        <v>0.29326550421520142</v>
      </c>
    </row>
    <row r="117" spans="13:20" x14ac:dyDescent="0.25">
      <c r="M117">
        <v>410</v>
      </c>
      <c r="N117">
        <f t="shared" si="14"/>
        <v>0.11535491848154063</v>
      </c>
      <c r="Q117">
        <f t="shared" si="15"/>
        <v>0.16891055968572893</v>
      </c>
      <c r="T117">
        <f t="shared" si="16"/>
        <v>0.2910671815987308</v>
      </c>
    </row>
    <row r="118" spans="13:20" x14ac:dyDescent="0.25">
      <c r="M118">
        <v>415</v>
      </c>
      <c r="N118">
        <f t="shared" si="14"/>
        <v>0.11455803404162303</v>
      </c>
      <c r="Q118">
        <f t="shared" si="15"/>
        <v>0.16776369933879787</v>
      </c>
      <c r="T118">
        <f t="shared" si="16"/>
        <v>0.2889082796619124</v>
      </c>
    </row>
    <row r="119" spans="13:20" x14ac:dyDescent="0.25">
      <c r="M119">
        <v>420</v>
      </c>
      <c r="N119">
        <f t="shared" si="14"/>
        <v>0.11377528457387867</v>
      </c>
      <c r="Q119">
        <f t="shared" si="15"/>
        <v>0.16663691192399421</v>
      </c>
      <c r="T119">
        <f t="shared" si="16"/>
        <v>0.2867876344289112</v>
      </c>
    </row>
    <row r="120" spans="13:20" x14ac:dyDescent="0.25">
      <c r="M120">
        <v>425</v>
      </c>
      <c r="N120">
        <f t="shared" si="14"/>
        <v>0.11300625432819039</v>
      </c>
      <c r="Q120">
        <f t="shared" si="15"/>
        <v>0.16552961197604879</v>
      </c>
      <c r="T120">
        <f t="shared" si="16"/>
        <v>0.2847041297758845</v>
      </c>
    </row>
    <row r="121" spans="13:20" x14ac:dyDescent="0.25">
      <c r="M121">
        <v>430</v>
      </c>
      <c r="N121">
        <f t="shared" si="14"/>
        <v>0.1122505445333383</v>
      </c>
      <c r="Q121">
        <f t="shared" si="15"/>
        <v>0.16444123780848358</v>
      </c>
      <c r="T121">
        <f t="shared" si="16"/>
        <v>0.2826566949234447</v>
      </c>
    </row>
    <row r="122" spans="13:20" x14ac:dyDescent="0.25">
      <c r="M122">
        <v>435</v>
      </c>
      <c r="N122">
        <f t="shared" si="14"/>
        <v>0.11150777251495757</v>
      </c>
      <c r="Q122">
        <f t="shared" si="15"/>
        <v>0.16337125028325333</v>
      </c>
      <c r="T122">
        <f t="shared" si="16"/>
        <v>0.28064430208807489</v>
      </c>
    </row>
    <row r="123" spans="13:20" x14ac:dyDescent="0.25">
      <c r="M123">
        <v>440</v>
      </c>
      <c r="N123">
        <f t="shared" si="14"/>
        <v>0.11077757086887174</v>
      </c>
      <c r="Q123">
        <f t="shared" si="15"/>
        <v>0.16231913165738718</v>
      </c>
      <c r="T123">
        <f t="shared" si="16"/>
        <v>0.27866596428072005</v>
      </c>
    </row>
    <row r="124" spans="13:20" x14ac:dyDescent="0.25">
      <c r="M124">
        <v>445</v>
      </c>
      <c r="N124">
        <f t="shared" si="14"/>
        <v>0.1100595866857387</v>
      </c>
      <c r="Q124">
        <f t="shared" si="15"/>
        <v>0.16128438450099625</v>
      </c>
      <c r="T124">
        <f t="shared" si="16"/>
        <v>0.27672073324176943</v>
      </c>
    </row>
    <row r="125" spans="13:20" x14ac:dyDescent="0.25">
      <c r="M125">
        <v>450</v>
      </c>
      <c r="N125">
        <f t="shared" si="14"/>
        <v>0.10935348082328739</v>
      </c>
      <c r="Q125">
        <f t="shared" si="15"/>
        <v>0.16026653068148425</v>
      </c>
      <c r="T125">
        <f t="shared" si="16"/>
        <v>0.27480769750255091</v>
      </c>
    </row>
    <row r="126" spans="13:20" x14ac:dyDescent="0.25">
      <c r="M126">
        <v>455</v>
      </c>
      <c r="N126">
        <f t="shared" si="14"/>
        <v>0.10865892722273153</v>
      </c>
      <c r="Q126">
        <f t="shared" si="15"/>
        <v>0.15926511040922342</v>
      </c>
      <c r="T126">
        <f t="shared" si="16"/>
        <v>0.27292598056427098</v>
      </c>
    </row>
    <row r="127" spans="13:20" x14ac:dyDescent="0.25">
      <c r="M127">
        <v>460</v>
      </c>
      <c r="N127">
        <f t="shared" si="14"/>
        <v>0.10797561226622514</v>
      </c>
      <c r="Q127">
        <f t="shared" si="15"/>
        <v>0.15827968134034712</v>
      </c>
      <c r="T127">
        <f t="shared" si="16"/>
        <v>0.27107473918607972</v>
      </c>
    </row>
    <row r="128" spans="13:20" x14ac:dyDescent="0.25">
      <c r="M128">
        <v>465</v>
      </c>
      <c r="N128">
        <f t="shared" si="14"/>
        <v>0.10730323417247947</v>
      </c>
      <c r="Q128">
        <f t="shared" si="15"/>
        <v>0.15730981773265848</v>
      </c>
      <c r="T128">
        <f t="shared" si="16"/>
        <v>0.26925316177460856</v>
      </c>
    </row>
    <row r="129" spans="13:20" x14ac:dyDescent="0.25">
      <c r="M129">
        <v>470</v>
      </c>
      <c r="N129">
        <f t="shared" si="14"/>
        <v>0.10664150242789167</v>
      </c>
      <c r="Q129">
        <f t="shared" si="15"/>
        <v>0.15635510965097876</v>
      </c>
      <c r="T129">
        <f t="shared" si="16"/>
        <v>0.26746046686794761</v>
      </c>
    </row>
    <row r="130" spans="13:20" x14ac:dyDescent="0.25">
      <c r="M130">
        <v>475</v>
      </c>
      <c r="N130">
        <f t="shared" si="14"/>
        <v>0.10599013725074477</v>
      </c>
      <c r="Q130">
        <f t="shared" si="15"/>
        <v>0.15541516221854562</v>
      </c>
      <c r="T130">
        <f t="shared" si="16"/>
        <v>0.26569590170757829</v>
      </c>
    </row>
    <row r="131" spans="13:20" x14ac:dyDescent="0.25">
      <c r="M131">
        <v>480</v>
      </c>
      <c r="N131">
        <f t="shared" si="14"/>
        <v>0.1053488690862307</v>
      </c>
      <c r="Q131">
        <f t="shared" si="15"/>
        <v>0.15448959491133965</v>
      </c>
      <c r="T131">
        <f t="shared" si="16"/>
        <v>0.2639587408922926</v>
      </c>
    </row>
    <row r="132" spans="13:20" x14ac:dyDescent="0.25">
      <c r="M132">
        <v>485</v>
      </c>
      <c r="N132">
        <f t="shared" si="14"/>
        <v>0.10471743813022241</v>
      </c>
      <c r="Q132">
        <f t="shared" si="15"/>
        <v>0.15357804089245725</v>
      </c>
      <c r="T132">
        <f t="shared" si="16"/>
        <v>0.26224828510858961</v>
      </c>
    </row>
    <row r="133" spans="13:20" x14ac:dyDescent="0.25">
      <c r="M133">
        <v>490</v>
      </c>
      <c r="N133">
        <f t="shared" si="14"/>
        <v>0.10409559387988114</v>
      </c>
      <c r="Q133">
        <f t="shared" si="15"/>
        <v>0.15268014638387181</v>
      </c>
      <c r="T133">
        <f t="shared" si="16"/>
        <v>0.26056385993246084</v>
      </c>
    </row>
    <row r="134" spans="13:20" x14ac:dyDescent="0.25">
      <c r="M134">
        <v>495</v>
      </c>
      <c r="N134">
        <f t="shared" si="14"/>
        <v>0.10348309470932847</v>
      </c>
      <c r="Q134">
        <f t="shared" si="15"/>
        <v>0.15179557007312278</v>
      </c>
      <c r="T134">
        <f t="shared" si="16"/>
        <v>0.25890481469786797</v>
      </c>
    </row>
    <row r="135" spans="13:20" x14ac:dyDescent="0.25">
      <c r="M135">
        <v>500</v>
      </c>
      <c r="N135">
        <f t="shared" si="14"/>
        <v>0.10287970746874901</v>
      </c>
      <c r="Q135">
        <f t="shared" si="15"/>
        <v>0.15092398255266107</v>
      </c>
      <c r="T135">
        <f t="shared" si="16"/>
        <v>0.25727052142756607</v>
      </c>
    </row>
    <row r="136" spans="13:20" x14ac:dyDescent="0.25">
      <c r="M136">
        <v>505</v>
      </c>
      <c r="N136">
        <f t="shared" si="14"/>
        <v>0.10228520710540856</v>
      </c>
      <c r="Q136">
        <f t="shared" si="15"/>
        <v>0.15006506578974527</v>
      </c>
      <c r="T136">
        <f t="shared" si="16"/>
        <v>0.25566037382224793</v>
      </c>
    </row>
    <row r="137" spans="13:20" x14ac:dyDescent="0.25">
      <c r="M137">
        <v>510</v>
      </c>
      <c r="N137">
        <f t="shared" si="14"/>
        <v>0.10169937630518658</v>
      </c>
      <c r="Q137">
        <f t="shared" si="15"/>
        <v>0.1492185126249401</v>
      </c>
      <c r="T137">
        <f t="shared" si="16"/>
        <v>0.25407378630428712</v>
      </c>
    </row>
    <row r="138" spans="13:20" x14ac:dyDescent="0.25">
      <c r="M138">
        <v>515</v>
      </c>
      <c r="N138">
        <f t="shared" si="14"/>
        <v>0.10112200515332322</v>
      </c>
      <c r="Q138">
        <f t="shared" si="15"/>
        <v>0.14838402629740891</v>
      </c>
      <c r="T138">
        <f t="shared" si="16"/>
        <v>0.25251019311262229</v>
      </c>
    </row>
    <row r="139" spans="13:20" x14ac:dyDescent="0.25">
      <c r="M139">
        <v>520</v>
      </c>
      <c r="N139">
        <f t="shared" si="14"/>
        <v>0.10055289081317476</v>
      </c>
      <c r="Q139">
        <f t="shared" si="15"/>
        <v>0.14756131999532526</v>
      </c>
      <c r="T139">
        <f t="shared" si="16"/>
        <v>0.25096904744558313</v>
      </c>
    </row>
    <row r="140" spans="13:20" x14ac:dyDescent="0.25">
      <c r="M140">
        <v>525</v>
      </c>
      <c r="N140">
        <f t="shared" si="14"/>
        <v>9.9991837221859128E-2</v>
      </c>
      <c r="Q140">
        <f t="shared" si="15"/>
        <v>0.14675011642984501</v>
      </c>
      <c r="T140">
        <f t="shared" si="16"/>
        <v>0.24944982064867843</v>
      </c>
    </row>
    <row r="141" spans="13:20" x14ac:dyDescent="0.25">
      <c r="M141">
        <v>530</v>
      </c>
      <c r="N141">
        <f t="shared" si="14"/>
        <v>9.9438654801751666E-2</v>
      </c>
      <c r="Q141">
        <f t="shared" si="15"/>
        <v>0.14595014743119386</v>
      </c>
      <c r="T141">
        <f t="shared" si="16"/>
        <v>0.24795200144458673</v>
      </c>
    </row>
    <row r="142" spans="13:20" x14ac:dyDescent="0.25">
      <c r="M142">
        <v>535</v>
      </c>
      <c r="N142">
        <f t="shared" si="14"/>
        <v>9.8893160186864434E-2</v>
      </c>
      <c r="Q142">
        <f t="shared" si="15"/>
        <v>0.14516115356552448</v>
      </c>
      <c r="T142">
        <f t="shared" si="16"/>
        <v>0.24647509520277963</v>
      </c>
    </row>
    <row r="143" spans="13:20" x14ac:dyDescent="0.25">
      <c r="M143">
        <v>540</v>
      </c>
      <c r="N143">
        <f t="shared" si="14"/>
        <v>9.8355175963210542E-2</v>
      </c>
      <c r="Q143">
        <f t="shared" si="15"/>
        <v>0.14438288377129299</v>
      </c>
      <c r="T143">
        <f t="shared" si="16"/>
        <v>0.24501862324638513</v>
      </c>
    </row>
    <row r="144" spans="13:20" x14ac:dyDescent="0.25">
      <c r="M144">
        <v>545</v>
      </c>
      <c r="N144">
        <f t="shared" si="14"/>
        <v>9.7824530422315537E-2</v>
      </c>
      <c r="Q144">
        <f t="shared" si="15"/>
        <v>0.14361509501398845</v>
      </c>
      <c r="T144">
        <f t="shared" si="16"/>
        <v>0.24358212219406769</v>
      </c>
    </row>
    <row r="145" spans="13:20" x14ac:dyDescent="0.25">
      <c r="M145">
        <v>550</v>
      </c>
      <c r="N145">
        <f t="shared" si="14"/>
        <v>9.7301057327097248E-2</v>
      </c>
      <c r="Q145">
        <f t="shared" si="15"/>
        <v>0.14285755195813071</v>
      </c>
      <c r="T145">
        <f t="shared" si="16"/>
        <v>0.2421651433348514</v>
      </c>
    </row>
    <row r="146" spans="13:20" x14ac:dyDescent="0.25">
      <c r="M146">
        <v>555</v>
      </c>
      <c r="N146">
        <f t="shared" si="14"/>
        <v>9.6784595689386285E-2</v>
      </c>
      <c r="Q146">
        <f t="shared" si="15"/>
        <v>0.14211002665552441</v>
      </c>
      <c r="T146">
        <f t="shared" si="16"/>
        <v>0.24076725203395241</v>
      </c>
    </row>
    <row r="147" spans="13:20" x14ac:dyDescent="0.25">
      <c r="M147">
        <v>560</v>
      </c>
      <c r="N147">
        <f t="shared" si="14"/>
        <v>9.6274989558409796E-2</v>
      </c>
      <c r="Q147">
        <f t="shared" si="15"/>
        <v>0.14137229824882389</v>
      </c>
      <c r="T147">
        <f t="shared" si="16"/>
        <v>0.2393880271678179</v>
      </c>
    </row>
    <row r="148" spans="13:20" x14ac:dyDescent="0.25">
      <c r="M148">
        <v>565</v>
      </c>
      <c r="N148">
        <f t="shared" si="14"/>
        <v>9.5772087819605292E-2</v>
      </c>
      <c r="Q148">
        <f t="shared" si="15"/>
        <v>0.14064415268952885</v>
      </c>
      <c r="T148">
        <f t="shared" si="16"/>
        <v>0.23802706058668907</v>
      </c>
    </row>
    <row r="149" spans="13:20" x14ac:dyDescent="0.25">
      <c r="M149">
        <v>570</v>
      </c>
      <c r="N149">
        <f t="shared" si="14"/>
        <v>9.5275744003173651E-2</v>
      </c>
      <c r="Q149">
        <f t="shared" si="15"/>
        <v>0.13992538246958669</v>
      </c>
      <c r="T149">
        <f t="shared" si="16"/>
        <v>0.2366839566031145</v>
      </c>
    </row>
    <row r="150" spans="13:20" x14ac:dyDescent="0.25">
      <c r="M150">
        <v>575</v>
      </c>
      <c r="N150">
        <f t="shared" si="14"/>
        <v>9.4785816101818576E-2</v>
      </c>
      <c r="Q150">
        <f t="shared" si="15"/>
        <v>0.13921578636583135</v>
      </c>
      <c r="T150">
        <f t="shared" si="16"/>
        <v>0.23535833150494556</v>
      </c>
    </row>
    <row r="151" spans="13:20" x14ac:dyDescent="0.25">
      <c r="M151">
        <v>580</v>
      </c>
      <c r="N151">
        <f t="shared" si="14"/>
        <v>9.4302166397156967E-2</v>
      </c>
      <c r="Q151">
        <f t="shared" si="15"/>
        <v>0.13851516919653992</v>
      </c>
      <c r="T151">
        <f t="shared" si="16"/>
        <v>0.23404981309143916</v>
      </c>
    </row>
    <row r="152" spans="13:20" x14ac:dyDescent="0.25">
      <c r="M152">
        <v>585</v>
      </c>
      <c r="N152">
        <f t="shared" si="14"/>
        <v>9.3824661294315048E-2</v>
      </c>
      <c r="Q152">
        <f t="shared" si="15"/>
        <v>0.13782334158943235</v>
      </c>
      <c r="T152">
        <f t="shared" si="16"/>
        <v>0.23275804023118218</v>
      </c>
    </row>
    <row r="153" spans="13:20" x14ac:dyDescent="0.25">
      <c r="M153">
        <v>590</v>
      </c>
      <c r="N153">
        <f t="shared" si="14"/>
        <v>9.3353171164259882E-2</v>
      </c>
      <c r="Q153">
        <f t="shared" si="15"/>
        <v>0.13714011976048376</v>
      </c>
      <c r="T153">
        <f t="shared" si="16"/>
        <v>0.23148266244063365</v>
      </c>
    </row>
    <row r="154" spans="13:20" x14ac:dyDescent="0.25">
      <c r="M154">
        <v>595</v>
      </c>
      <c r="N154">
        <f t="shared" si="14"/>
        <v>9.2887570193440475E-2</v>
      </c>
      <c r="Q154">
        <f t="shared" si="15"/>
        <v>0.13646532530295921</v>
      </c>
      <c r="T154">
        <f t="shared" si="16"/>
        <v>0.2302233394821552</v>
      </c>
    </row>
    <row r="155" spans="13:20" x14ac:dyDescent="0.25">
      <c r="M155">
        <v>600</v>
      </c>
      <c r="N155">
        <f t="shared" si="14"/>
        <v>9.2427736240343034E-2</v>
      </c>
      <c r="Q155">
        <f t="shared" si="15"/>
        <v>0.13579878498611475</v>
      </c>
      <c r="T155">
        <f t="shared" si="16"/>
        <v>0.22897974098047541</v>
      </c>
    </row>
    <row r="156" spans="13:20" x14ac:dyDescent="0.25">
      <c r="M156">
        <v>605</v>
      </c>
      <c r="N156">
        <f t="shared" si="14"/>
        <v>9.1973550698585593E-2</v>
      </c>
      <c r="Q156">
        <f t="shared" si="15"/>
        <v>0.13514033056304806</v>
      </c>
      <c r="T156">
        <f t="shared" si="16"/>
        <v>0.22775154605659387</v>
      </c>
    </row>
    <row r="157" spans="13:20" x14ac:dyDescent="0.25">
      <c r="M157">
        <v>610</v>
      </c>
      <c r="N157">
        <f t="shared" si="14"/>
        <v>9.1524898366204879E-2</v>
      </c>
      <c r="Q157">
        <f t="shared" si="15"/>
        <v>0.13448979858720872</v>
      </c>
      <c r="T157">
        <f t="shared" si="16"/>
        <v>0.22653844297819445</v>
      </c>
    </row>
    <row r="158" spans="13:20" x14ac:dyDescent="0.25">
      <c r="M158">
        <v>615</v>
      </c>
      <c r="N158">
        <f t="shared" si="14"/>
        <v>9.1081667320804763E-2</v>
      </c>
      <c r="Q158">
        <f t="shared" si="15"/>
        <v>0.13384703023711039</v>
      </c>
      <c r="T158">
        <f t="shared" si="16"/>
        <v>0.22534012882569632</v>
      </c>
    </row>
    <row r="159" spans="13:20" x14ac:dyDescent="0.25">
      <c r="M159">
        <v>620</v>
      </c>
      <c r="N159">
        <f t="shared" si="14"/>
        <v>9.0643748800259855E-2</v>
      </c>
      <c r="Q159">
        <f t="shared" si="15"/>
        <v>0.13321187114881666</v>
      </c>
      <c r="T159">
        <f t="shared" si="16"/>
        <v>0.22415630917311916</v>
      </c>
    </row>
    <row r="160" spans="13:20" x14ac:dyDescent="0.25">
      <c r="M160">
        <v>625</v>
      </c>
      <c r="N160">
        <f t="shared" si="14"/>
        <v>9.0211037088683693E-2</v>
      </c>
      <c r="Q160">
        <f t="shared" si="15"/>
        <v>0.13258417125579364</v>
      </c>
      <c r="T160">
        <f t="shared" si="16"/>
        <v>0.2229866977829929</v>
      </c>
    </row>
    <row r="161" spans="13:20" x14ac:dyDescent="0.25">
      <c r="M161">
        <v>630</v>
      </c>
      <c r="N161">
        <f t="shared" si="14"/>
        <v>8.9783429407388787E-2</v>
      </c>
      <c r="Q161">
        <f t="shared" si="15"/>
        <v>0.13196378463575056</v>
      </c>
      <c r="T161">
        <f t="shared" si="16"/>
        <v>0.22183101631458621</v>
      </c>
    </row>
    <row r="162" spans="13:20" x14ac:dyDescent="0.25">
      <c r="M162">
        <v>635</v>
      </c>
      <c r="N162">
        <f t="shared" si="14"/>
        <v>8.9360825810583008E-2</v>
      </c>
      <c r="Q162">
        <f t="shared" si="15"/>
        <v>0.13135056936411099</v>
      </c>
      <c r="T162">
        <f t="shared" si="16"/>
        <v>0.22068899404477119</v>
      </c>
    </row>
    <row r="163" spans="13:20" x14ac:dyDescent="0.25">
      <c r="M163">
        <v>640</v>
      </c>
      <c r="N163">
        <f t="shared" si="14"/>
        <v>8.8943129085560443E-2</v>
      </c>
      <c r="Q163">
        <f t="shared" si="15"/>
        <v>0.13074438737377614</v>
      </c>
      <c r="T163">
        <f t="shared" si="16"/>
        <v>0.21956036760088041</v>
      </c>
    </row>
    <row r="164" spans="13:20" x14ac:dyDescent="0.25">
      <c r="M164">
        <v>645</v>
      </c>
      <c r="N164">
        <f t="shared" si="14"/>
        <v>8.8530244657159723E-2</v>
      </c>
      <c r="Q164">
        <f t="shared" si="15"/>
        <v>0.13014510432086451</v>
      </c>
      <c r="T164">
        <f t="shared" si="16"/>
        <v>0.21844488070495505</v>
      </c>
    </row>
    <row r="165" spans="13:20" x14ac:dyDescent="0.25">
      <c r="M165">
        <v>650</v>
      </c>
      <c r="N165">
        <f t="shared" ref="N165:N228" si="17">(N$7/(N$8*$M165^2+N$9*$M165+N$10)^N$6)</f>
        <v>8.8122080496275942E-2</v>
      </c>
      <c r="Q165">
        <f t="shared" ref="Q165:Q228" si="18">(Q$7/(Q$8*$M165^2+Q$9*$M165+Q$10)^Q$6)</f>
        <v>0.12955258945612894</v>
      </c>
      <c r="T165">
        <f t="shared" ref="T165:T228" si="19">(T$7/(T$8*$M165^2+T$9*$M165+T$10)^T$6)</f>
        <v>0.21734228392880917</v>
      </c>
    </row>
    <row r="166" spans="13:20" x14ac:dyDescent="0.25">
      <c r="M166">
        <v>655</v>
      </c>
      <c r="N166">
        <f t="shared" si="17"/>
        <v>8.7718547032224453E-2</v>
      </c>
      <c r="Q166">
        <f t="shared" si="18"/>
        <v>0.12896671550176833</v>
      </c>
      <c r="T166">
        <f t="shared" si="19"/>
        <v>0.21625233445937669</v>
      </c>
    </row>
    <row r="167" spans="13:20" x14ac:dyDescent="0.25">
      <c r="M167">
        <v>660</v>
      </c>
      <c r="N167">
        <f t="shared" si="17"/>
        <v>8.7319557068765569E-2</v>
      </c>
      <c r="Q167">
        <f t="shared" si="18"/>
        <v>0.12838735853336933</v>
      </c>
      <c r="T167">
        <f t="shared" si="19"/>
        <v>0.21517479587383226</v>
      </c>
    </row>
    <row r="168" spans="13:20" x14ac:dyDescent="0.25">
      <c r="M168">
        <v>665</v>
      </c>
      <c r="N168">
        <f t="shared" si="17"/>
        <v>8.6925025703612269E-2</v>
      </c>
      <c r="Q168">
        <f t="shared" si="18"/>
        <v>0.12781439786672646</v>
      </c>
      <c r="T168">
        <f t="shared" si="19"/>
        <v>0.21410943792400849</v>
      </c>
    </row>
    <row r="169" spans="13:20" x14ac:dyDescent="0.25">
      <c r="M169">
        <v>670</v>
      </c>
      <c r="N169">
        <f t="shared" si="17"/>
        <v>8.6534870251249535E-2</v>
      </c>
      <c r="Q169">
        <f t="shared" si="18"/>
        <v>0.12724771594930462</v>
      </c>
      <c r="T169">
        <f t="shared" si="19"/>
        <v>0.21305603632965847</v>
      </c>
    </row>
    <row r="170" spans="13:20" x14ac:dyDescent="0.25">
      <c r="M170">
        <v>675</v>
      </c>
      <c r="N170">
        <f t="shared" si="17"/>
        <v>8.6149010168907247E-2</v>
      </c>
      <c r="Q170">
        <f t="shared" si="18"/>
        <v>0.12668719825612013</v>
      </c>
      <c r="T170">
        <f t="shared" si="19"/>
        <v>0.21201437258013586</v>
      </c>
    </row>
    <row r="171" spans="13:20" x14ac:dyDescent="0.25">
      <c r="M171">
        <v>680</v>
      </c>
      <c r="N171">
        <f t="shared" si="17"/>
        <v>8.5767366985533694E-2</v>
      </c>
      <c r="Q171">
        <f t="shared" si="18"/>
        <v>0.12613273318982865</v>
      </c>
      <c r="T171">
        <f t="shared" si="19"/>
        <v>0.21098423374409281</v>
      </c>
    </row>
    <row r="172" spans="13:20" x14ac:dyDescent="0.25">
      <c r="M172">
        <v>685</v>
      </c>
      <c r="N172">
        <f t="shared" si="17"/>
        <v>8.5389864233628904E-2</v>
      </c>
      <c r="Q172">
        <f t="shared" si="18"/>
        <v>0.12558421198482156</v>
      </c>
      <c r="T172">
        <f t="shared" si="19"/>
        <v>0.2099654122868112</v>
      </c>
    </row>
    <row r="173" spans="13:20" x14ac:dyDescent="0.25">
      <c r="M173">
        <v>690</v>
      </c>
      <c r="N173">
        <f t="shared" si="17"/>
        <v>8.5016427383800663E-2</v>
      </c>
      <c r="Q173">
        <f t="shared" si="18"/>
        <v>0.12504152861514051</v>
      </c>
      <c r="T173">
        <f t="shared" si="19"/>
        <v>0.20895770589481119</v>
      </c>
    </row>
    <row r="174" spans="13:20" x14ac:dyDescent="0.25">
      <c r="M174">
        <v>695</v>
      </c>
      <c r="N174">
        <f t="shared" si="17"/>
        <v>8.4646983781917234E-2</v>
      </c>
      <c r="Q174">
        <f t="shared" si="18"/>
        <v>0.12450457970603283</v>
      </c>
      <c r="T174">
        <f t="shared" si="19"/>
        <v>0.20796091730739374</v>
      </c>
    </row>
    <row r="175" spans="13:20" x14ac:dyDescent="0.25">
      <c r="M175">
        <v>700</v>
      </c>
      <c r="N175">
        <f t="shared" si="17"/>
        <v>8.4281462588734798E-2</v>
      </c>
      <c r="Q175">
        <f t="shared" si="18"/>
        <v>0.12397326444897799</v>
      </c>
      <c r="T175">
        <f t="shared" si="19"/>
        <v>0.20697485415479552</v>
      </c>
    </row>
    <row r="176" spans="13:20" x14ac:dyDescent="0.25">
      <c r="M176">
        <v>705</v>
      </c>
      <c r="N176">
        <f t="shared" si="17"/>
        <v>8.3919794721885682E-2</v>
      </c>
      <c r="Q176">
        <f t="shared" si="18"/>
        <v>0.12344748452002549</v>
      </c>
      <c r="T176">
        <f t="shared" si="19"/>
        <v>0.20599932880265356</v>
      </c>
    </row>
    <row r="177" spans="13:20" x14ac:dyDescent="0.25">
      <c r="M177">
        <v>710</v>
      </c>
      <c r="N177">
        <f t="shared" si="17"/>
        <v>8.3561912800119223E-2</v>
      </c>
      <c r="Q177">
        <f t="shared" si="18"/>
        <v>0.12292714400129233</v>
      </c>
      <c r="T177">
        <f t="shared" si="19"/>
        <v>0.20503415820248658</v>
      </c>
    </row>
    <row r="178" spans="13:20" x14ac:dyDescent="0.25">
      <c r="M178">
        <v>715</v>
      </c>
      <c r="N178">
        <f t="shared" si="17"/>
        <v>8.320775108969182E-2</v>
      </c>
      <c r="Q178">
        <f t="shared" si="18"/>
        <v>0.12241214930547668</v>
      </c>
      <c r="T178">
        <f t="shared" si="19"/>
        <v>0.20407916374792265</v>
      </c>
    </row>
    <row r="179" spans="13:20" x14ac:dyDescent="0.25">
      <c r="M179">
        <v>720</v>
      </c>
      <c r="N179">
        <f t="shared" si="17"/>
        <v>8.2857245452809578E-2</v>
      </c>
      <c r="Q179">
        <f t="shared" si="18"/>
        <v>0.12190240910325172</v>
      </c>
      <c r="T179">
        <f t="shared" si="19"/>
        <v>0.2031341711364128</v>
      </c>
    </row>
    <row r="180" spans="13:20" x14ac:dyDescent="0.25">
      <c r="M180">
        <v>725</v>
      </c>
      <c r="N180">
        <f t="shared" si="17"/>
        <v>8.2510333298031466E-2</v>
      </c>
      <c r="Q180">
        <f t="shared" si="18"/>
        <v>0.12139783425340972</v>
      </c>
      <c r="T180">
        <f t="shared" si="19"/>
        <v>0.2021990102361837</v>
      </c>
    </row>
    <row r="181" spans="13:20" x14ac:dyDescent="0.25">
      <c r="M181">
        <v>730</v>
      </c>
      <c r="N181">
        <f t="shared" si="17"/>
        <v>8.2166953532544593E-2</v>
      </c>
      <c r="Q181">
        <f t="shared" si="18"/>
        <v>0.1208983377356357</v>
      </c>
      <c r="T181">
        <f t="shared" si="19"/>
        <v>0.20127351495819679</v>
      </c>
    </row>
    <row r="182" spans="13:20" x14ac:dyDescent="0.25">
      <c r="M182">
        <v>735</v>
      </c>
      <c r="N182">
        <f t="shared" si="17"/>
        <v>8.1827046516229268E-2</v>
      </c>
      <c r="Q182">
        <f t="shared" si="18"/>
        <v>0.1204038345857921</v>
      </c>
      <c r="T182">
        <f t="shared" si="19"/>
        <v>0.20035752313289215</v>
      </c>
    </row>
    <row r="183" spans="13:20" x14ac:dyDescent="0.25">
      <c r="M183">
        <v>740</v>
      </c>
      <c r="N183">
        <f t="shared" si="17"/>
        <v>8.149055401743506E-2</v>
      </c>
      <c r="Q183">
        <f t="shared" si="18"/>
        <v>0.11991424183360626</v>
      </c>
      <c r="T183">
        <f t="shared" si="19"/>
        <v>0.19945087639150852</v>
      </c>
    </row>
    <row r="184" spans="13:20" x14ac:dyDescent="0.25">
      <c r="M184">
        <v>745</v>
      </c>
      <c r="N184">
        <f t="shared" si="17"/>
        <v>8.1157419170392819E-2</v>
      </c>
      <c r="Q184">
        <f t="shared" si="18"/>
        <v>0.11942947844265475</v>
      </c>
      <c r="T184">
        <f t="shared" si="19"/>
        <v>0.19855342005177623</v>
      </c>
    </row>
    <row r="185" spans="13:20" x14ac:dyDescent="0.25">
      <c r="M185">
        <v>750</v>
      </c>
      <c r="N185">
        <f t="shared" si="17"/>
        <v>8.082758643419137E-2</v>
      </c>
      <c r="Q185">
        <f t="shared" si="18"/>
        <v>0.11894946525254524</v>
      </c>
      <c r="T185">
        <f t="shared" si="19"/>
        <v>0.19766500300779666</v>
      </c>
    </row>
    <row r="186" spans="13:20" x14ac:dyDescent="0.25">
      <c r="M186">
        <v>755</v>
      </c>
      <c r="N186">
        <f t="shared" si="17"/>
        <v>8.0501001553251836E-2</v>
      </c>
      <c r="Q186">
        <f t="shared" si="18"/>
        <v>0.11847412492320195</v>
      </c>
      <c r="T186">
        <f t="shared" si="19"/>
        <v>0.19678547762392753</v>
      </c>
    </row>
    <row r="187" spans="13:20" x14ac:dyDescent="0.25">
      <c r="M187">
        <v>760</v>
      </c>
      <c r="N187">
        <f t="shared" si="17"/>
        <v>8.0177611519235178E-2</v>
      </c>
      <c r="Q187">
        <f t="shared" si="18"/>
        <v>0.11800338188116351</v>
      </c>
      <c r="T187">
        <f t="shared" si="19"/>
        <v>0.19591469963250102</v>
      </c>
    </row>
    <row r="188" spans="13:20" x14ac:dyDescent="0.25">
      <c r="M188">
        <v>765</v>
      </c>
      <c r="N188">
        <f t="shared" si="17"/>
        <v>7.985736453432174E-2</v>
      </c>
      <c r="Q188">
        <f t="shared" si="18"/>
        <v>0.11753716226780926</v>
      </c>
      <c r="T188">
        <f t="shared" si="19"/>
        <v>0.19505252803521347</v>
      </c>
    </row>
    <row r="189" spans="13:20" x14ac:dyDescent="0.25">
      <c r="M189">
        <v>770</v>
      </c>
      <c r="N189">
        <f t="shared" si="17"/>
        <v>7.954020997580516E-2</v>
      </c>
      <c r="Q189">
        <f t="shared" si="18"/>
        <v>0.11707539388943153</v>
      </c>
      <c r="T189">
        <f t="shared" si="19"/>
        <v>0.19419882500803162</v>
      </c>
    </row>
    <row r="190" spans="13:20" x14ac:dyDescent="0.25">
      <c r="M190">
        <v>775</v>
      </c>
      <c r="N190">
        <f t="shared" si="17"/>
        <v>7.922609836194465E-2</v>
      </c>
      <c r="Q190">
        <f t="shared" si="18"/>
        <v>0.11661800616907685</v>
      </c>
      <c r="T190">
        <f t="shared" si="19"/>
        <v>0.1933534558094667</v>
      </c>
    </row>
    <row r="191" spans="13:20" x14ac:dyDescent="0.25">
      <c r="M191">
        <v>780</v>
      </c>
      <c r="N191">
        <f t="shared" si="17"/>
        <v>7.8914981319024219E-2</v>
      </c>
      <c r="Q191">
        <f t="shared" si="18"/>
        <v>0.11616493010008261</v>
      </c>
      <c r="T191">
        <f t="shared" si="19"/>
        <v>0.19251628869207726</v>
      </c>
    </row>
    <row r="192" spans="13:20" x14ac:dyDescent="0.25">
      <c r="M192">
        <v>785</v>
      </c>
      <c r="N192">
        <f t="shared" si="17"/>
        <v>7.8606811549567612E-2</v>
      </c>
      <c r="Q192">
        <f t="shared" si="18"/>
        <v>0.11571609820123889</v>
      </c>
      <c r="T192">
        <f t="shared" si="19"/>
        <v>0.19168719481706697</v>
      </c>
    </row>
    <row r="193" spans="13:20" x14ac:dyDescent="0.25">
      <c r="M193">
        <v>790</v>
      </c>
      <c r="N193">
        <f t="shared" si="17"/>
        <v>7.830154280166203E-2</v>
      </c>
      <c r="Q193">
        <f t="shared" si="18"/>
        <v>0.11527144447350822</v>
      </c>
      <c r="T193">
        <f t="shared" si="19"/>
        <v>0.19086604817184918</v>
      </c>
    </row>
    <row r="194" spans="13:20" x14ac:dyDescent="0.25">
      <c r="M194">
        <v>795</v>
      </c>
      <c r="N194">
        <f t="shared" si="17"/>
        <v>7.7999129839344983E-2</v>
      </c>
      <c r="Q194">
        <f t="shared" si="18"/>
        <v>0.11483090435824038</v>
      </c>
      <c r="T194">
        <f t="shared" si="19"/>
        <v>0.19005272549045807</v>
      </c>
    </row>
    <row r="195" spans="13:20" x14ac:dyDescent="0.25">
      <c r="M195">
        <v>800</v>
      </c>
      <c r="N195">
        <f t="shared" si="17"/>
        <v>7.7699528414010621E-2</v>
      </c>
      <c r="Q195">
        <f t="shared" si="18"/>
        <v>0.11439441469682106</v>
      </c>
      <c r="T195">
        <f t="shared" si="19"/>
        <v>0.18924710617668994</v>
      </c>
    </row>
    <row r="196" spans="13:20" x14ac:dyDescent="0.25">
      <c r="M196">
        <v>805</v>
      </c>
      <c r="N196">
        <f t="shared" si="17"/>
        <v>7.7402695236795327E-2</v>
      </c>
      <c r="Q196">
        <f t="shared" si="18"/>
        <v>0.11396191369169664</v>
      </c>
      <c r="T196">
        <f t="shared" si="19"/>
        <v>0.18844907222986521</v>
      </c>
    </row>
    <row r="197" spans="13:20" x14ac:dyDescent="0.25">
      <c r="M197">
        <v>810</v>
      </c>
      <c r="N197">
        <f t="shared" si="17"/>
        <v>7.7108587951901952E-2</v>
      </c>
      <c r="Q197">
        <f t="shared" si="18"/>
        <v>0.1135333408687194</v>
      </c>
      <c r="T197">
        <f t="shared" si="19"/>
        <v>0.18765850817310512</v>
      </c>
    </row>
    <row r="198" spans="13:20" x14ac:dyDescent="0.25">
      <c r="M198">
        <v>815</v>
      </c>
      <c r="N198">
        <f t="shared" si="17"/>
        <v>7.6817165110825855E-2</v>
      </c>
      <c r="Q198">
        <f t="shared" si="18"/>
        <v>0.11310863704076189</v>
      </c>
      <c r="T198">
        <f t="shared" si="19"/>
        <v>0.18687530098402386</v>
      </c>
    </row>
    <row r="199" spans="13:20" x14ac:dyDescent="0.25">
      <c r="M199">
        <v>820</v>
      </c>
      <c r="N199">
        <f t="shared" si="17"/>
        <v>7.6528386147446795E-2</v>
      </c>
      <c r="Q199">
        <f t="shared" si="18"/>
        <v>0.11268774427254856</v>
      </c>
      <c r="T199">
        <f t="shared" si="19"/>
        <v>0.18609934002773959</v>
      </c>
    </row>
    <row r="200" spans="13:20" x14ac:dyDescent="0.25">
      <c r="M200">
        <v>825</v>
      </c>
      <c r="N200">
        <f t="shared" si="17"/>
        <v>7.6242211353952871E-2</v>
      </c>
      <c r="Q200">
        <f t="shared" si="18"/>
        <v>0.11227060584665778</v>
      </c>
      <c r="T200">
        <f t="shared" si="19"/>
        <v>0.18533051699211325</v>
      </c>
    </row>
    <row r="201" spans="13:20" x14ac:dyDescent="0.25">
      <c r="M201">
        <v>830</v>
      </c>
      <c r="N201">
        <f t="shared" si="17"/>
        <v>7.595860185756273E-2</v>
      </c>
      <c r="Q201">
        <f t="shared" si="18"/>
        <v>0.11185716623064831</v>
      </c>
      <c r="T201">
        <f t="shared" si="19"/>
        <v>0.1845687258251292</v>
      </c>
    </row>
    <row r="202" spans="13:20" x14ac:dyDescent="0.25">
      <c r="M202">
        <v>835</v>
      </c>
      <c r="N202">
        <f t="shared" si="17"/>
        <v>7.5677519598016635E-2</v>
      </c>
      <c r="Q202">
        <f t="shared" si="18"/>
        <v>0.11144737104526582</v>
      </c>
      <c r="T202">
        <f t="shared" si="19"/>
        <v>0.18381386267433145</v>
      </c>
    </row>
    <row r="203" spans="13:20" x14ac:dyDescent="0.25">
      <c r="M203">
        <v>840</v>
      </c>
      <c r="N203">
        <f t="shared" si="17"/>
        <v>7.5398927305804567E-2</v>
      </c>
      <c r="Q203">
        <f t="shared" si="18"/>
        <v>0.11104116703368891</v>
      </c>
      <c r="T203">
        <f t="shared" si="19"/>
        <v>0.18306582582823944</v>
      </c>
    </row>
    <row r="204" spans="13:20" x14ac:dyDescent="0.25">
      <c r="M204">
        <v>845</v>
      </c>
      <c r="N204">
        <f t="shared" si="17"/>
        <v>7.5122788481104985E-2</v>
      </c>
      <c r="Q204">
        <f t="shared" si="18"/>
        <v>0.11063850203177349</v>
      </c>
      <c r="T204">
        <f t="shared" si="19"/>
        <v>0.18232451565966515</v>
      </c>
    </row>
    <row r="205" spans="13:20" x14ac:dyDescent="0.25">
      <c r="M205">
        <v>850</v>
      </c>
      <c r="N205">
        <f t="shared" si="17"/>
        <v>7.484906737340534E-2</v>
      </c>
      <c r="Q205">
        <f t="shared" si="18"/>
        <v>0.11023932493925787</v>
      </c>
      <c r="T205">
        <f t="shared" si="19"/>
        <v>0.18158983457085887</v>
      </c>
    </row>
    <row r="206" spans="13:20" x14ac:dyDescent="0.25">
      <c r="M206">
        <v>855</v>
      </c>
      <c r="N206">
        <f t="shared" si="17"/>
        <v>7.4577728961779333E-2</v>
      </c>
      <c r="Q206">
        <f t="shared" si="18"/>
        <v>0.10984358569189269</v>
      </c>
      <c r="T206">
        <f t="shared" si="19"/>
        <v>0.18086168694041585</v>
      </c>
    </row>
    <row r="207" spans="13:20" x14ac:dyDescent="0.25">
      <c r="M207">
        <v>860</v>
      </c>
      <c r="N207">
        <f t="shared" si="17"/>
        <v>7.4308738935795787E-2</v>
      </c>
      <c r="Q207">
        <f t="shared" si="18"/>
        <v>0.10945123523445897</v>
      </c>
      <c r="T207">
        <f t="shared" si="19"/>
        <v>0.18013997907187498</v>
      </c>
    </row>
    <row r="208" spans="13:20" x14ac:dyDescent="0.25">
      <c r="M208">
        <v>865</v>
      </c>
      <c r="N208">
        <f t="shared" si="17"/>
        <v>7.4042063677035447E-2</v>
      </c>
      <c r="Q208">
        <f t="shared" si="18"/>
        <v>0.10906222549464371</v>
      </c>
      <c r="T208">
        <f t="shared" si="19"/>
        <v>0.17942461914394797</v>
      </c>
    </row>
    <row r="209" spans="13:20" x14ac:dyDescent="0.25">
      <c r="M209">
        <v>870</v>
      </c>
      <c r="N209">
        <f t="shared" si="17"/>
        <v>7.3777670241192403E-2</v>
      </c>
      <c r="Q209">
        <f t="shared" si="18"/>
        <v>0.10867650935773782</v>
      </c>
      <c r="T209">
        <f t="shared" si="19"/>
        <v>0.17871551716231712</v>
      </c>
    </row>
    <row r="210" spans="13:20" x14ac:dyDescent="0.25">
      <c r="M210">
        <v>875</v>
      </c>
      <c r="N210">
        <f t="shared" si="17"/>
        <v>7.3515526340739434E-2</v>
      </c>
      <c r="Q210">
        <f t="shared" si="18"/>
        <v>0.10829404064212882</v>
      </c>
      <c r="T210">
        <f t="shared" si="19"/>
        <v>0.178012584912944</v>
      </c>
    </row>
    <row r="211" spans="13:20" x14ac:dyDescent="0.25">
      <c r="M211">
        <v>880</v>
      </c>
      <c r="N211">
        <f t="shared" si="17"/>
        <v>7.3255600328135495E-2</v>
      </c>
      <c r="Q211">
        <f t="shared" si="18"/>
        <v>0.10791477407555698</v>
      </c>
      <c r="T211">
        <f t="shared" si="19"/>
        <v>0.17731573591683239</v>
      </c>
    </row>
    <row r="212" spans="13:20" x14ac:dyDescent="0.25">
      <c r="M212">
        <v>885</v>
      </c>
      <c r="N212">
        <f t="shared" si="17"/>
        <v>7.2997861179555576E-2</v>
      </c>
      <c r="Q212">
        <f t="shared" si="18"/>
        <v>0.10753866527210745</v>
      </c>
      <c r="T212">
        <f t="shared" si="19"/>
        <v>0.17662488538619397</v>
      </c>
    </row>
    <row r="213" spans="13:20" x14ac:dyDescent="0.25">
      <c r="M213">
        <v>890</v>
      </c>
      <c r="N213">
        <f t="shared" si="17"/>
        <v>7.2742278479124248E-2</v>
      </c>
      <c r="Q213">
        <f t="shared" si="18"/>
        <v>0.10716567070991243</v>
      </c>
      <c r="T213">
        <f t="shared" si="19"/>
        <v>0.17593995018196268</v>
      </c>
    </row>
    <row r="214" spans="13:20" x14ac:dyDescent="0.25">
      <c r="M214">
        <v>895</v>
      </c>
      <c r="N214">
        <f t="shared" si="17"/>
        <v>7.2488822403634079E-2</v>
      </c>
      <c r="Q214">
        <f t="shared" si="18"/>
        <v>0.10679574770953588</v>
      </c>
      <c r="T214">
        <f t="shared" si="19"/>
        <v>0.17526084877261239</v>
      </c>
    </row>
    <row r="215" spans="13:20" x14ac:dyDescent="0.25">
      <c r="M215">
        <v>900</v>
      </c>
      <c r="N215">
        <f t="shared" si="17"/>
        <v>7.2237463707731514E-2</v>
      </c>
      <c r="Q215">
        <f t="shared" si="18"/>
        <v>0.10642885441301778</v>
      </c>
      <c r="T215">
        <f t="shared" si="19"/>
        <v>0.17458750119422739</v>
      </c>
    </row>
    <row r="216" spans="13:20" x14ac:dyDescent="0.25">
      <c r="M216">
        <v>905</v>
      </c>
      <c r="N216">
        <f t="shared" si="17"/>
        <v>7.1988173709553877E-2</v>
      </c>
      <c r="Q216">
        <f t="shared" si="18"/>
        <v>0.10606494976355352</v>
      </c>
      <c r="T216">
        <f t="shared" si="19"/>
        <v>0.17391982901178377</v>
      </c>
    </row>
    <row r="217" spans="13:20" x14ac:dyDescent="0.25">
      <c r="M217">
        <v>910</v>
      </c>
      <c r="N217">
        <f t="shared" si="17"/>
        <v>7.1740924276800386E-2</v>
      </c>
      <c r="Q217">
        <f t="shared" si="18"/>
        <v>0.10570399348578548</v>
      </c>
      <c r="T217">
        <f t="shared" si="19"/>
        <v>0.17325775528159584</v>
      </c>
    </row>
    <row r="218" spans="13:20" x14ac:dyDescent="0.25">
      <c r="M218">
        <v>915</v>
      </c>
      <c r="N218">
        <f t="shared" si="17"/>
        <v>7.1495687813222519E-2</v>
      </c>
      <c r="Q218">
        <f t="shared" si="18"/>
        <v>0.10534594606668622</v>
      </c>
      <c r="T218">
        <f t="shared" si="19"/>
        <v>0.1726012045148885</v>
      </c>
    </row>
    <row r="219" spans="13:20" x14ac:dyDescent="0.25">
      <c r="M219">
        <v>920</v>
      </c>
      <c r="N219">
        <f t="shared" si="17"/>
        <v>7.1252437245518857E-2</v>
      </c>
      <c r="Q219">
        <f t="shared" si="18"/>
        <v>0.10499076873701053</v>
      </c>
      <c r="T219">
        <f t="shared" si="19"/>
        <v>0.1719501026424545</v>
      </c>
    </row>
    <row r="220" spans="13:20" x14ac:dyDescent="0.25">
      <c r="M220">
        <v>925</v>
      </c>
      <c r="N220">
        <f t="shared" si="17"/>
        <v>7.1011146010619558E-2</v>
      </c>
      <c r="Q220">
        <f t="shared" si="18"/>
        <v>0.10463842345329877</v>
      </c>
      <c r="T220">
        <f t="shared" si="19"/>
        <v>0.17130437698035875</v>
      </c>
    </row>
    <row r="221" spans="13:20" x14ac:dyDescent="0.25">
      <c r="M221">
        <v>930</v>
      </c>
      <c r="N221">
        <f t="shared" si="17"/>
        <v>7.0771788043347744E-2</v>
      </c>
      <c r="Q221">
        <f t="shared" si="18"/>
        <v>0.10428887288040985</v>
      </c>
      <c r="T221">
        <f t="shared" si="19"/>
        <v>0.17066395619665325</v>
      </c>
    </row>
    <row r="222" spans="13:20" x14ac:dyDescent="0.25">
      <c r="M222">
        <v>935</v>
      </c>
      <c r="N222">
        <f t="shared" si="17"/>
        <v>7.053433776444365E-2</v>
      </c>
      <c r="Q222">
        <f t="shared" si="18"/>
        <v>0.10394208037456744</v>
      </c>
      <c r="T222">
        <f t="shared" si="19"/>
        <v>0.1700287702790684</v>
      </c>
    </row>
    <row r="223" spans="13:20" x14ac:dyDescent="0.25">
      <c r="M223">
        <v>940</v>
      </c>
      <c r="N223">
        <f t="shared" si="17"/>
        <v>7.0298770068940003E-2</v>
      </c>
      <c r="Q223">
        <f t="shared" si="18"/>
        <v>0.10359800996690025</v>
      </c>
      <c r="T223">
        <f t="shared" si="19"/>
        <v>0.16939875050364461</v>
      </c>
    </row>
    <row r="224" spans="13:20" x14ac:dyDescent="0.25">
      <c r="M224">
        <v>945</v>
      </c>
      <c r="N224">
        <f t="shared" si="17"/>
        <v>7.0065060314875319E-2</v>
      </c>
      <c r="Q224">
        <f t="shared" si="18"/>
        <v>0.10325662634746043</v>
      </c>
      <c r="T224">
        <f t="shared" si="19"/>
        <v>0.16877382940427496</v>
      </c>
    </row>
    <row r="225" spans="13:20" x14ac:dyDescent="0.25">
      <c r="M225">
        <v>950</v>
      </c>
      <c r="N225">
        <f t="shared" si="17"/>
        <v>6.9833184312335234E-2</v>
      </c>
      <c r="Q225">
        <f t="shared" si="18"/>
        <v>0.10291789484970292</v>
      </c>
      <c r="T225">
        <f t="shared" si="19"/>
        <v>0.16815394074312562</v>
      </c>
    </row>
    <row r="226" spans="13:20" x14ac:dyDescent="0.25">
      <c r="M226">
        <v>955</v>
      </c>
      <c r="N226">
        <f t="shared" si="17"/>
        <v>6.9603118312808618E-2</v>
      </c>
      <c r="Q226">
        <f t="shared" si="18"/>
        <v>0.10258178143541095</v>
      </c>
      <c r="T226">
        <f t="shared" si="19"/>
        <v>0.16753901948190475</v>
      </c>
    </row>
    <row r="227" spans="13:20" x14ac:dyDescent="0.25">
      <c r="M227">
        <v>960</v>
      </c>
      <c r="N227">
        <f t="shared" si="17"/>
        <v>6.937483899884965E-2</v>
      </c>
      <c r="Q227">
        <f t="shared" si="18"/>
        <v>0.10224825268005176</v>
      </c>
      <c r="T227">
        <f t="shared" si="19"/>
        <v>0.16692900175395181</v>
      </c>
    </row>
    <row r="228" spans="13:20" x14ac:dyDescent="0.25">
      <c r="M228">
        <v>965</v>
      </c>
      <c r="N228">
        <f t="shared" si="17"/>
        <v>6.9148323474034476E-2</v>
      </c>
      <c r="Q228">
        <f t="shared" si="18"/>
        <v>0.10191727575854866</v>
      </c>
      <c r="T228">
        <f t="shared" si="19"/>
        <v>0.16632382483711888</v>
      </c>
    </row>
    <row r="229" spans="13:20" x14ac:dyDescent="0.25">
      <c r="M229">
        <v>970</v>
      </c>
      <c r="N229">
        <f t="shared" ref="N229:N292" si="20">(N$7/(N$8*$M229^2+N$9*$M229+N$10)^N$6)</f>
        <v>6.8923549253202793E-2</v>
      </c>
      <c r="Q229">
        <f t="shared" ref="Q229:Q292" si="21">(Q$7/(Q$8*$M229^2+Q$9*$M229+Q$10)^Q$6)</f>
        <v>0.10158881843145504</v>
      </c>
      <c r="T229">
        <f t="shared" ref="T229:T292" si="22">(T$7/(T$8*$M229^2+T$9*$M229+T$10)^T$6)</f>
        <v>0.16572342712741775</v>
      </c>
    </row>
    <row r="230" spans="13:20" x14ac:dyDescent="0.25">
      <c r="M230">
        <v>975</v>
      </c>
      <c r="N230">
        <f t="shared" si="20"/>
        <v>6.8700494252974934E-2</v>
      </c>
      <c r="Q230">
        <f t="shared" si="21"/>
        <v>0.10126284903151783</v>
      </c>
      <c r="T230">
        <f t="shared" si="22"/>
        <v>0.16512774811340791</v>
      </c>
    </row>
    <row r="231" spans="13:20" x14ac:dyDescent="0.25">
      <c r="M231">
        <v>980</v>
      </c>
      <c r="N231">
        <f t="shared" si="20"/>
        <v>6.8479136782535338E-2</v>
      </c>
      <c r="Q231">
        <f t="shared" si="21"/>
        <v>0.10093933645061612</v>
      </c>
      <c r="T231">
        <f t="shared" si="22"/>
        <v>0.16453672835129979</v>
      </c>
    </row>
    <row r="232" spans="13:20" x14ac:dyDescent="0.25">
      <c r="M232">
        <v>985</v>
      </c>
      <c r="N232">
        <f t="shared" si="20"/>
        <v>6.8259455534673552E-2</v>
      </c>
      <c r="Q232">
        <f t="shared" si="21"/>
        <v>0.10061825012706369</v>
      </c>
      <c r="T232">
        <f t="shared" si="22"/>
        <v>0.16395030944075081</v>
      </c>
    </row>
    <row r="233" spans="13:20" x14ac:dyDescent="0.25">
      <c r="M233">
        <v>990</v>
      </c>
      <c r="N233">
        <f t="shared" si="20"/>
        <v>6.8041429577074042E-2</v>
      </c>
      <c r="Q233">
        <f t="shared" si="21"/>
        <v>0.1002995600332634</v>
      </c>
      <c r="T233">
        <f t="shared" si="22"/>
        <v>0.16336843400133022</v>
      </c>
    </row>
    <row r="234" spans="13:20" x14ac:dyDescent="0.25">
      <c r="M234">
        <v>995</v>
      </c>
      <c r="N234">
        <f t="shared" si="20"/>
        <v>6.7825038343847163E-2</v>
      </c>
      <c r="Q234">
        <f t="shared" si="21"/>
        <v>9.9983236663701472E-2</v>
      </c>
      <c r="T234">
        <f t="shared" si="22"/>
        <v>0.16279104564963318</v>
      </c>
    </row>
    <row r="235" spans="13:20" x14ac:dyDescent="0.25">
      <c r="M235">
        <v>1000</v>
      </c>
      <c r="N235">
        <f t="shared" si="20"/>
        <v>6.7610261627293139E-2</v>
      </c>
      <c r="Q235">
        <f t="shared" si="21"/>
        <v>9.9669251023270983E-2</v>
      </c>
      <c r="T235">
        <f t="shared" si="22"/>
        <v>0.16221808897701973</v>
      </c>
    </row>
    <row r="236" spans="13:20" x14ac:dyDescent="0.25">
      <c r="M236">
        <v>1005</v>
      </c>
      <c r="N236">
        <f t="shared" si="20"/>
        <v>6.7397079569891424E-2</v>
      </c>
      <c r="Q236">
        <f t="shared" si="21"/>
        <v>9.9357574615913713E-2</v>
      </c>
      <c r="T236">
        <f t="shared" si="22"/>
        <v>0.16164950952796195</v>
      </c>
    </row>
    <row r="237" spans="13:20" x14ac:dyDescent="0.25">
      <c r="M237">
        <v>1010</v>
      </c>
      <c r="N237">
        <f t="shared" si="20"/>
        <v>6.7185472656508552E-2</v>
      </c>
      <c r="Q237">
        <f t="shared" si="21"/>
        <v>9.904817943357061E-2</v>
      </c>
      <c r="T237">
        <f t="shared" si="22"/>
        <v>0.16108525377897689</v>
      </c>
    </row>
    <row r="238" spans="13:20" x14ac:dyDescent="0.25">
      <c r="M238">
        <v>1015</v>
      </c>
      <c r="N238">
        <f t="shared" si="20"/>
        <v>6.6975421706816821E-2</v>
      </c>
      <c r="Q238">
        <f t="shared" si="21"/>
        <v>9.8741037945430515E-2</v>
      </c>
      <c r="T238">
        <f t="shared" si="22"/>
        <v>0.16052526911812906</v>
      </c>
    </row>
    <row r="239" spans="13:20" x14ac:dyDescent="0.25">
      <c r="M239">
        <v>1020</v>
      </c>
      <c r="N239">
        <f t="shared" si="20"/>
        <v>6.676690786791796E-2</v>
      </c>
      <c r="Q239">
        <f t="shared" si="21"/>
        <v>9.8436123087467645E-2</v>
      </c>
      <c r="T239">
        <f t="shared" si="22"/>
        <v>0.15996950382508154</v>
      </c>
    </row>
    <row r="240" spans="13:20" x14ac:dyDescent="0.25">
      <c r="M240">
        <v>1025</v>
      </c>
      <c r="N240">
        <f t="shared" si="20"/>
        <v>6.6559912607164595E-2</v>
      </c>
      <c r="Q240">
        <f t="shared" si="21"/>
        <v>9.8133408252259066E-2</v>
      </c>
      <c r="T240">
        <f t="shared" si="22"/>
        <v>0.15941790705168196</v>
      </c>
    </row>
    <row r="241" spans="13:20" x14ac:dyDescent="0.25">
      <c r="M241">
        <v>1030</v>
      </c>
      <c r="N241">
        <f t="shared" si="20"/>
        <v>6.6354417705173266E-2</v>
      </c>
      <c r="Q241">
        <f t="shared" si="21"/>
        <v>9.7832867279073074E-2</v>
      </c>
      <c r="T241">
        <f t="shared" si="22"/>
        <v>0.15887042880306221</v>
      </c>
    </row>
    <row r="242" spans="13:20" x14ac:dyDescent="0.25">
      <c r="M242">
        <v>1035</v>
      </c>
      <c r="N242">
        <f t="shared" si="20"/>
        <v>6.6150405249023589E-2</v>
      </c>
      <c r="Q242">
        <f t="shared" si="21"/>
        <v>9.7534474444220115E-2</v>
      </c>
      <c r="T242">
        <f t="shared" si="22"/>
        <v>0.15832701991923978</v>
      </c>
    </row>
    <row r="243" spans="13:20" x14ac:dyDescent="0.25">
      <c r="M243">
        <v>1040</v>
      </c>
      <c r="N243">
        <f t="shared" si="20"/>
        <v>6.5947857625637041E-2</v>
      </c>
      <c r="Q243">
        <f t="shared" si="21"/>
        <v>9.7238204451657803E-2</v>
      </c>
      <c r="T243">
        <f t="shared" si="22"/>
        <v>0.15778763205720309</v>
      </c>
    </row>
    <row r="244" spans="13:20" x14ac:dyDescent="0.25">
      <c r="M244">
        <v>1045</v>
      </c>
      <c r="N244">
        <f t="shared" si="20"/>
        <v>6.5746757515330156E-2</v>
      </c>
      <c r="Q244">
        <f t="shared" si="21"/>
        <v>9.6944032423842641E-2</v>
      </c>
      <c r="T244">
        <f t="shared" si="22"/>
        <v>0.15725221767346503</v>
      </c>
    </row>
    <row r="245" spans="13:20" x14ac:dyDescent="0.25">
      <c r="M245">
        <v>1050</v>
      </c>
      <c r="N245">
        <f t="shared" si="20"/>
        <v>6.5547087885536495E-2</v>
      </c>
      <c r="Q245">
        <f t="shared" si="21"/>
        <v>9.6651933892820091E-2</v>
      </c>
      <c r="T245">
        <f t="shared" si="22"/>
        <v>0.15672073000707279</v>
      </c>
    </row>
    <row r="246" spans="13:20" x14ac:dyDescent="0.25">
      <c r="M246">
        <v>1055</v>
      </c>
      <c r="N246">
        <f t="shared" si="20"/>
        <v>6.534883198469274E-2</v>
      </c>
      <c r="Q246">
        <f t="shared" si="21"/>
        <v>9.6361884791546712E-2</v>
      </c>
      <c r="T246">
        <f t="shared" si="22"/>
        <v>0.15619312306305683</v>
      </c>
    </row>
    <row r="247" spans="13:20" x14ac:dyDescent="0.25">
      <c r="M247">
        <v>1060</v>
      </c>
      <c r="N247">
        <f t="shared" si="20"/>
        <v>6.5151973336282767E-2</v>
      </c>
      <c r="Q247">
        <f t="shared" si="21"/>
        <v>9.6073861445435838E-2</v>
      </c>
      <c r="T247">
        <f t="shared" si="22"/>
        <v>0.15566935159630896</v>
      </c>
    </row>
    <row r="248" spans="13:20" x14ac:dyDescent="0.25">
      <c r="M248">
        <v>1065</v>
      </c>
      <c r="N248">
        <f t="shared" si="20"/>
        <v>6.4956495733036315E-2</v>
      </c>
      <c r="Q248">
        <f t="shared" si="21"/>
        <v>9.578784056412154E-2</v>
      </c>
      <c r="T248">
        <f t="shared" si="22"/>
        <v>0.15514937109587315</v>
      </c>
    </row>
    <row r="249" spans="13:20" x14ac:dyDescent="0.25">
      <c r="M249">
        <v>1070</v>
      </c>
      <c r="N249">
        <f t="shared" si="20"/>
        <v>6.4762383231276269E-2</v>
      </c>
      <c r="Q249">
        <f t="shared" si="21"/>
        <v>9.5503799233432995E-2</v>
      </c>
      <c r="T249">
        <f t="shared" si="22"/>
        <v>0.15463313776963908</v>
      </c>
    </row>
    <row r="250" spans="13:20" x14ac:dyDescent="0.25">
      <c r="M250">
        <v>1075</v>
      </c>
      <c r="N250">
        <f t="shared" si="20"/>
        <v>6.456962014541065E-2</v>
      </c>
      <c r="Q250">
        <f t="shared" si="21"/>
        <v>9.5221714907573862E-2</v>
      </c>
      <c r="T250">
        <f t="shared" si="22"/>
        <v>0.15412060852942458</v>
      </c>
    </row>
    <row r="251" spans="13:20" x14ac:dyDescent="0.25">
      <c r="M251">
        <v>1080</v>
      </c>
      <c r="N251">
        <f t="shared" si="20"/>
        <v>6.4378191042565217E-2</v>
      </c>
      <c r="Q251">
        <f t="shared" si="21"/>
        <v>9.4941565401499478E-2</v>
      </c>
      <c r="T251">
        <f t="shared" si="22"/>
        <v>0.15361174097643712</v>
      </c>
    </row>
    <row r="252" spans="13:20" x14ac:dyDescent="0.25">
      <c r="M252">
        <v>1085</v>
      </c>
      <c r="N252">
        <f t="shared" si="20"/>
        <v>6.4188080737351716E-2</v>
      </c>
      <c r="Q252">
        <f t="shared" si="21"/>
        <v>9.4663328883487233E-2</v>
      </c>
      <c r="T252">
        <f t="shared" si="22"/>
        <v>0.15310649338710042</v>
      </c>
    </row>
    <row r="253" spans="13:20" x14ac:dyDescent="0.25">
      <c r="M253">
        <v>1090</v>
      </c>
      <c r="N253">
        <f t="shared" si="20"/>
        <v>6.3999274286768437E-2</v>
      </c>
      <c r="Q253">
        <f t="shared" si="21"/>
        <v>9.4386983867893168E-2</v>
      </c>
      <c r="T253">
        <f t="shared" si="22"/>
        <v>0.15260482469923811</v>
      </c>
    </row>
    <row r="254" spans="13:20" x14ac:dyDescent="0.25">
      <c r="M254">
        <v>1095</v>
      </c>
      <c r="N254">
        <f t="shared" si="20"/>
        <v>6.3811756985228771E-2</v>
      </c>
      <c r="Q254">
        <f t="shared" si="21"/>
        <v>9.4112509208090042E-2</v>
      </c>
      <c r="T254">
        <f t="shared" si="22"/>
        <v>0.15210669449860198</v>
      </c>
    </row>
    <row r="255" spans="13:20" x14ac:dyDescent="0.25">
      <c r="M255">
        <v>1100</v>
      </c>
      <c r="N255">
        <f t="shared" si="20"/>
        <v>6.3625514359713906E-2</v>
      </c>
      <c r="Q255">
        <f t="shared" si="21"/>
        <v>9.3839884089581188E-2</v>
      </c>
      <c r="T255">
        <f t="shared" si="22"/>
        <v>0.15161206300573563</v>
      </c>
    </row>
    <row r="256" spans="13:20" x14ac:dyDescent="0.25">
      <c r="M256">
        <v>1105</v>
      </c>
      <c r="N256">
        <f t="shared" si="20"/>
        <v>6.3440532165046498E-2</v>
      </c>
      <c r="Q256">
        <f t="shared" si="21"/>
        <v>9.356908802328541E-2</v>
      </c>
      <c r="T256">
        <f t="shared" si="22"/>
        <v>0.15112089106316257</v>
      </c>
    </row>
    <row r="257" spans="13:20" x14ac:dyDescent="0.25">
      <c r="M257">
        <v>1110</v>
      </c>
      <c r="N257">
        <f t="shared" si="20"/>
        <v>6.3256796379281208E-2</v>
      </c>
      <c r="Q257">
        <f t="shared" si="21"/>
        <v>9.3300100838986905E-2</v>
      </c>
      <c r="T257">
        <f t="shared" si="22"/>
        <v>0.15063314012289111</v>
      </c>
    </row>
    <row r="258" spans="13:20" x14ac:dyDescent="0.25">
      <c r="M258">
        <v>1115</v>
      </c>
      <c r="N258">
        <f t="shared" si="20"/>
        <v>6.3074293199208861E-2</v>
      </c>
      <c r="Q258">
        <f t="shared" si="21"/>
        <v>9.3032902678946844E-2</v>
      </c>
      <c r="T258">
        <f t="shared" si="22"/>
        <v>0.1501487722342249</v>
      </c>
    </row>
    <row r="259" spans="13:20" x14ac:dyDescent="0.25">
      <c r="M259">
        <v>1120</v>
      </c>
      <c r="N259">
        <f t="shared" si="20"/>
        <v>6.2893009035971267E-2</v>
      </c>
      <c r="Q259">
        <f t="shared" si="21"/>
        <v>9.2767473991670846E-2</v>
      </c>
      <c r="T259">
        <f t="shared" si="22"/>
        <v>0.14966775003187205</v>
      </c>
    </row>
    <row r="260" spans="13:20" x14ac:dyDescent="0.25">
      <c r="M260">
        <v>1125</v>
      </c>
      <c r="N260">
        <f t="shared" si="20"/>
        <v>6.2712930510783013E-2</v>
      </c>
      <c r="Q260">
        <f t="shared" si="21"/>
        <v>9.2503795525828325E-2</v>
      </c>
      <c r="T260">
        <f t="shared" si="22"/>
        <v>0.14919003672434197</v>
      </c>
    </row>
    <row r="261" spans="13:20" x14ac:dyDescent="0.25">
      <c r="M261">
        <v>1130</v>
      </c>
      <c r="N261">
        <f t="shared" si="20"/>
        <v>6.2534044450757414E-2</v>
      </c>
      <c r="Q261">
        <f t="shared" si="21"/>
        <v>9.2241848324318865E-2</v>
      </c>
      <c r="T261">
        <f t="shared" si="22"/>
        <v>0.14871559608262477</v>
      </c>
    </row>
    <row r="262" spans="13:20" x14ac:dyDescent="0.25">
      <c r="M262">
        <v>1135</v>
      </c>
      <c r="N262">
        <f t="shared" si="20"/>
        <v>6.2356337884833697E-2</v>
      </c>
      <c r="Q262">
        <f t="shared" si="21"/>
        <v>9.1981613718482402E-2</v>
      </c>
      <c r="T262">
        <f t="shared" si="22"/>
        <v>0.14824439242914167</v>
      </c>
    </row>
    <row r="263" spans="13:20" x14ac:dyDescent="0.25">
      <c r="M263">
        <v>1140</v>
      </c>
      <c r="N263">
        <f t="shared" si="20"/>
        <v>6.2179798039802121E-2</v>
      </c>
      <c r="Q263">
        <f t="shared" si="21"/>
        <v>9.1723073322448154E-2</v>
      </c>
      <c r="T263">
        <f t="shared" si="22"/>
        <v>0.14777639062696221</v>
      </c>
    </row>
    <row r="264" spans="13:20" x14ac:dyDescent="0.25">
      <c r="M264">
        <v>1145</v>
      </c>
      <c r="N264">
        <f t="shared" si="20"/>
        <v>6.2004412336425091E-2</v>
      </c>
      <c r="Q264">
        <f t="shared" si="21"/>
        <v>9.1466209027618567E-2</v>
      </c>
      <c r="T264">
        <f t="shared" si="22"/>
        <v>0.14731155606927729</v>
      </c>
    </row>
    <row r="265" spans="13:20" x14ac:dyDescent="0.25">
      <c r="M265">
        <v>1150</v>
      </c>
      <c r="N265">
        <f t="shared" si="20"/>
        <v>6.183016838565035E-2</v>
      </c>
      <c r="Q265">
        <f t="shared" si="21"/>
        <v>9.1211002997284879E-2</v>
      </c>
      <c r="T265">
        <f t="shared" si="22"/>
        <v>0.14684985466912404</v>
      </c>
    </row>
    <row r="266" spans="13:20" x14ac:dyDescent="0.25">
      <c r="M266">
        <v>1155</v>
      </c>
      <c r="N266">
        <f t="shared" si="20"/>
        <v>6.1657053984914882E-2</v>
      </c>
      <c r="Q266">
        <f t="shared" si="21"/>
        <v>9.0957437661370474E-2</v>
      </c>
      <c r="T266">
        <f t="shared" si="22"/>
        <v>0.1463912528493525</v>
      </c>
    </row>
    <row r="267" spans="13:20" x14ac:dyDescent="0.25">
      <c r="M267">
        <v>1160</v>
      </c>
      <c r="N267">
        <f t="shared" si="20"/>
        <v>6.1485057114536001E-2</v>
      </c>
      <c r="Q267">
        <f t="shared" si="21"/>
        <v>9.0705495711297837E-2</v>
      </c>
      <c r="T267">
        <f t="shared" si="22"/>
        <v>0.14593571753283041</v>
      </c>
    </row>
    <row r="268" spans="13:20" x14ac:dyDescent="0.25">
      <c r="M268">
        <v>1165</v>
      </c>
      <c r="N268">
        <f t="shared" si="20"/>
        <v>6.1314165934188071E-2</v>
      </c>
      <c r="Q268">
        <f t="shared" si="21"/>
        <v>9.0455160094976783E-2</v>
      </c>
      <c r="T268">
        <f t="shared" si="22"/>
        <v>0.1454832161328759</v>
      </c>
    </row>
    <row r="269" spans="13:20" x14ac:dyDescent="0.25">
      <c r="M269">
        <v>1170</v>
      </c>
      <c r="N269">
        <f t="shared" si="20"/>
        <v>6.1144368779461292E-2</v>
      </c>
      <c r="Q269">
        <f t="shared" si="21"/>
        <v>9.0206414011909486E-2</v>
      </c>
      <c r="T269">
        <f t="shared" si="22"/>
        <v>0.14503371654391592</v>
      </c>
    </row>
    <row r="270" spans="13:20" x14ac:dyDescent="0.25">
      <c r="M270">
        <v>1175</v>
      </c>
      <c r="N270">
        <f t="shared" si="20"/>
        <v>6.0975654158501917E-2</v>
      </c>
      <c r="Q270">
        <f t="shared" si="21"/>
        <v>8.9959240908409774E-2</v>
      </c>
      <c r="T270">
        <f t="shared" si="22"/>
        <v>0.14458718713236016</v>
      </c>
    </row>
    <row r="271" spans="13:20" x14ac:dyDescent="0.25">
      <c r="M271">
        <v>1180</v>
      </c>
      <c r="N271">
        <f t="shared" si="20"/>
        <v>6.0808010748730039E-2</v>
      </c>
      <c r="Q271">
        <f t="shared" si="21"/>
        <v>8.9713624472933573E-2</v>
      </c>
      <c r="T271">
        <f t="shared" si="22"/>
        <v>0.14414359672768731</v>
      </c>
    </row>
    <row r="272" spans="13:20" x14ac:dyDescent="0.25">
      <c r="M272">
        <v>1185</v>
      </c>
      <c r="N272">
        <f t="shared" si="20"/>
        <v>6.0641427393633617E-2</v>
      </c>
      <c r="Q272">
        <f t="shared" si="21"/>
        <v>8.9469548631516696E-2</v>
      </c>
      <c r="T272">
        <f t="shared" si="22"/>
        <v>0.14370291461373697</v>
      </c>
    </row>
    <row r="273" spans="13:20" x14ac:dyDescent="0.25">
      <c r="M273">
        <v>1190</v>
      </c>
      <c r="N273">
        <f t="shared" si="20"/>
        <v>6.0475893099637065E-2</v>
      </c>
      <c r="Q273">
        <f t="shared" si="21"/>
        <v>8.9226997543318198E-2</v>
      </c>
      <c r="T273">
        <f t="shared" si="22"/>
        <v>0.14326511052020111</v>
      </c>
    </row>
    <row r="274" spans="13:20" x14ac:dyDescent="0.25">
      <c r="M274">
        <v>1195</v>
      </c>
      <c r="N274">
        <f t="shared" si="20"/>
        <v>6.0311397033041211E-2</v>
      </c>
      <c r="Q274">
        <f t="shared" si="21"/>
        <v>8.8985955596265515E-2</v>
      </c>
      <c r="T274">
        <f t="shared" si="22"/>
        <v>0.14283015461431067</v>
      </c>
    </row>
    <row r="275" spans="13:20" x14ac:dyDescent="0.25">
      <c r="M275">
        <v>1200</v>
      </c>
      <c r="N275">
        <f t="shared" si="20"/>
        <v>6.0147928517033614E-2</v>
      </c>
      <c r="Q275">
        <f t="shared" si="21"/>
        <v>8.8746407402798863E-2</v>
      </c>
      <c r="T275">
        <f t="shared" si="22"/>
        <v>0.14239801749271105</v>
      </c>
    </row>
    <row r="276" spans="13:20" x14ac:dyDescent="0.25">
      <c r="M276">
        <v>1205</v>
      </c>
      <c r="N276">
        <f t="shared" si="20"/>
        <v>5.9985477028767345E-2</v>
      </c>
      <c r="Q276">
        <f t="shared" si="21"/>
        <v>8.8508337795712808E-2</v>
      </c>
      <c r="T276">
        <f t="shared" si="22"/>
        <v>0.14196867017352219</v>
      </c>
    </row>
    <row r="277" spans="13:20" x14ac:dyDescent="0.25">
      <c r="M277">
        <v>1210</v>
      </c>
      <c r="N277">
        <f t="shared" si="20"/>
        <v>5.9824032196505811E-2</v>
      </c>
      <c r="Q277">
        <f t="shared" si="21"/>
        <v>8.8271731824091135E-2</v>
      </c>
      <c r="T277">
        <f t="shared" si="22"/>
        <v>0.14154208408857785</v>
      </c>
    </row>
    <row r="278" spans="13:20" x14ac:dyDescent="0.25">
      <c r="M278">
        <v>1215</v>
      </c>
      <c r="N278">
        <f t="shared" si="20"/>
        <v>5.9663583796832016E-2</v>
      </c>
      <c r="Q278">
        <f t="shared" si="21"/>
        <v>8.803657474933424E-2</v>
      </c>
      <c r="T278">
        <f t="shared" si="22"/>
        <v>0.14111823107583946</v>
      </c>
    </row>
    <row r="279" spans="13:20" x14ac:dyDescent="0.25">
      <c r="M279">
        <v>1220</v>
      </c>
      <c r="N279">
        <f t="shared" si="20"/>
        <v>5.950412175192131E-2</v>
      </c>
      <c r="Q279">
        <f t="shared" si="21"/>
        <v>8.7802852041274818E-2</v>
      </c>
      <c r="T279">
        <f t="shared" si="22"/>
        <v>0.14069708337197967</v>
      </c>
    </row>
    <row r="280" spans="13:20" x14ac:dyDescent="0.25">
      <c r="M280">
        <v>1225</v>
      </c>
      <c r="N280">
        <f t="shared" si="20"/>
        <v>5.9345636126874546E-2</v>
      </c>
      <c r="Q280">
        <f t="shared" si="21"/>
        <v>8.7570549374380913E-2</v>
      </c>
      <c r="T280">
        <f t="shared" si="22"/>
        <v>0.14027861360513202</v>
      </c>
    </row>
    <row r="281" spans="13:20" x14ac:dyDescent="0.25">
      <c r="M281">
        <v>1230</v>
      </c>
      <c r="N281">
        <f t="shared" si="20"/>
        <v>5.9188117127111542E-2</v>
      </c>
      <c r="Q281">
        <f t="shared" si="21"/>
        <v>8.7339652624043057E-2</v>
      </c>
      <c r="T281">
        <f t="shared" si="22"/>
        <v>0.13986279478780075</v>
      </c>
    </row>
    <row r="282" spans="13:20" x14ac:dyDescent="0.25">
      <c r="M282">
        <v>1235</v>
      </c>
      <c r="N282">
        <f t="shared" si="20"/>
        <v>5.903155509582203E-2</v>
      </c>
      <c r="Q282">
        <f t="shared" si="21"/>
        <v>8.7110147862944243E-2</v>
      </c>
      <c r="T282">
        <f t="shared" si="22"/>
        <v>0.13944960030992837</v>
      </c>
    </row>
    <row r="283" spans="13:20" x14ac:dyDescent="0.25">
      <c r="M283">
        <v>1240</v>
      </c>
      <c r="N283">
        <f t="shared" si="20"/>
        <v>5.8875940511473407E-2</v>
      </c>
      <c r="Q283">
        <f t="shared" si="21"/>
        <v>8.6882021357509276E-2</v>
      </c>
      <c r="T283">
        <f t="shared" si="22"/>
        <v>0.13903900393211496</v>
      </c>
    </row>
    <row r="284" spans="13:20" x14ac:dyDescent="0.25">
      <c r="M284">
        <v>1245</v>
      </c>
      <c r="N284">
        <f t="shared" si="20"/>
        <v>5.8721263985373293E-2</v>
      </c>
      <c r="Q284">
        <f t="shared" si="21"/>
        <v>8.6655259564432846E-2</v>
      </c>
      <c r="T284">
        <f t="shared" si="22"/>
        <v>0.13863097977898756</v>
      </c>
    </row>
    <row r="285" spans="13:20" x14ac:dyDescent="0.25">
      <c r="M285">
        <v>1250</v>
      </c>
      <c r="N285">
        <f t="shared" si="20"/>
        <v>5.8567516259285732E-2</v>
      </c>
      <c r="Q285">
        <f t="shared" si="21"/>
        <v>8.6429849127283465E-2</v>
      </c>
      <c r="T285">
        <f t="shared" si="22"/>
        <v>0.13822550233271305</v>
      </c>
    </row>
    <row r="286" spans="13:20" x14ac:dyDescent="0.25">
      <c r="M286">
        <v>1255</v>
      </c>
      <c r="N286">
        <f t="shared" si="20"/>
        <v>5.841468820309987E-2</v>
      </c>
      <c r="Q286">
        <f t="shared" si="21"/>
        <v>8.6205776873180887E-2</v>
      </c>
      <c r="T286">
        <f t="shared" si="22"/>
        <v>0.13782254642665337</v>
      </c>
    </row>
    <row r="287" spans="13:20" x14ac:dyDescent="0.25">
      <c r="M287">
        <v>1260</v>
      </c>
      <c r="N287">
        <f t="shared" si="20"/>
        <v>5.826277081254877E-2</v>
      </c>
      <c r="Q287">
        <f t="shared" si="21"/>
        <v>8.5983029809546696E-2</v>
      </c>
      <c r="T287">
        <f t="shared" si="22"/>
        <v>0.13742208723915808</v>
      </c>
    </row>
    <row r="288" spans="13:20" x14ac:dyDescent="0.25">
      <c r="M288">
        <v>1265</v>
      </c>
      <c r="N288">
        <f t="shared" si="20"/>
        <v>5.8111755206978859E-2</v>
      </c>
      <c r="Q288">
        <f t="shared" si="21"/>
        <v>8.5761595120924267E-2</v>
      </c>
      <c r="T288">
        <f t="shared" si="22"/>
        <v>0.13702410028749021</v>
      </c>
    </row>
    <row r="289" spans="13:20" x14ac:dyDescent="0.25">
      <c r="M289">
        <v>1270</v>
      </c>
      <c r="N289">
        <f t="shared" si="20"/>
        <v>5.7961632627166325E-2</v>
      </c>
      <c r="Q289">
        <f t="shared" si="21"/>
        <v>8.5541460165867916E-2</v>
      </c>
      <c r="T289">
        <f t="shared" si="22"/>
        <v>0.13662856142188373</v>
      </c>
    </row>
    <row r="290" spans="13:20" x14ac:dyDescent="0.25">
      <c r="M290">
        <v>1275</v>
      </c>
      <c r="N290">
        <f t="shared" si="20"/>
        <v>5.7812394433181785E-2</v>
      </c>
      <c r="Q290">
        <f t="shared" si="21"/>
        <v>8.5322612473898274E-2</v>
      </c>
      <c r="T290">
        <f t="shared" si="22"/>
        <v>0.13623544681972757</v>
      </c>
    </row>
    <row r="291" spans="13:20" x14ac:dyDescent="0.25">
      <c r="M291">
        <v>1280</v>
      </c>
      <c r="N291">
        <f t="shared" si="20"/>
        <v>5.7664032102299971E-2</v>
      </c>
      <c r="Q291">
        <f t="shared" si="21"/>
        <v>8.5105039742523259E-2</v>
      </c>
      <c r="T291">
        <f t="shared" si="22"/>
        <v>0.13584473297987457</v>
      </c>
    </row>
    <row r="292" spans="13:20" x14ac:dyDescent="0.25">
      <c r="M292">
        <v>1285</v>
      </c>
      <c r="N292">
        <f t="shared" si="20"/>
        <v>5.7516537226954607E-2</v>
      </c>
      <c r="Q292">
        <f t="shared" si="21"/>
        <v>8.4888729834321955E-2</v>
      </c>
      <c r="T292">
        <f t="shared" si="22"/>
        <v>0.13545639671707005</v>
      </c>
    </row>
    <row r="293" spans="13:20" x14ac:dyDescent="0.25">
      <c r="M293">
        <v>1290</v>
      </c>
      <c r="N293">
        <f t="shared" ref="N293:N323" si="23">(N$7/(N$8*$M293^2+N$9*$M293+N$10)^N$6)</f>
        <v>5.7369901512736451E-2</v>
      </c>
      <c r="Q293">
        <f t="shared" ref="Q293:Q323" si="24">(Q$7/(Q$8*$M293^2+Q$9*$M293+Q$10)^Q$6)</f>
        <v>8.4673670774090964E-2</v>
      </c>
      <c r="T293">
        <f t="shared" ref="T293:T323" si="25">(T$7/(T$8*$M293^2+T$9*$M293+T$10)^T$6)</f>
        <v>0.1350704151565004</v>
      </c>
    </row>
    <row r="294" spans="13:20" x14ac:dyDescent="0.25">
      <c r="M294">
        <v>1295</v>
      </c>
      <c r="N294">
        <f t="shared" si="23"/>
        <v>5.7224116776433867E-2</v>
      </c>
      <c r="Q294">
        <f t="shared" si="24"/>
        <v>8.4459850746050322E-2</v>
      </c>
      <c r="T294">
        <f t="shared" si="25"/>
        <v>0.13468676572845389</v>
      </c>
    </row>
    <row r="295" spans="13:20" x14ac:dyDescent="0.25">
      <c r="M295">
        <v>1300</v>
      </c>
      <c r="N295">
        <f t="shared" si="23"/>
        <v>5.7079174944115477E-2</v>
      </c>
      <c r="Q295">
        <f t="shared" si="24"/>
        <v>8.4247258091108904E-2</v>
      </c>
      <c r="T295">
        <f t="shared" si="25"/>
        <v>0.13430542616309663</v>
      </c>
    </row>
    <row r="296" spans="13:20" x14ac:dyDescent="0.25">
      <c r="M296">
        <v>1305</v>
      </c>
      <c r="N296">
        <f t="shared" si="23"/>
        <v>5.6935068049251976E-2</v>
      </c>
      <c r="Q296">
        <f t="shared" si="24"/>
        <v>8.403588130418671E-2</v>
      </c>
      <c r="T296">
        <f t="shared" si="25"/>
        <v>0.13392637448535527</v>
      </c>
    </row>
    <row r="297" spans="13:20" x14ac:dyDescent="0.25">
      <c r="M297">
        <v>1310</v>
      </c>
      <c r="N297">
        <f t="shared" si="23"/>
        <v>5.6791788230878465E-2</v>
      </c>
      <c r="Q297">
        <f t="shared" si="24"/>
        <v>8.3825709031593212E-2</v>
      </c>
      <c r="T297">
        <f t="shared" si="25"/>
        <v>0.13354958900990785</v>
      </c>
    </row>
    <row r="298" spans="13:20" x14ac:dyDescent="0.25">
      <c r="M298">
        <v>1315</v>
      </c>
      <c r="N298">
        <f t="shared" si="23"/>
        <v>5.664932773179427E-2</v>
      </c>
      <c r="Q298">
        <f t="shared" si="24"/>
        <v>8.3616730068460293E-2</v>
      </c>
      <c r="T298">
        <f t="shared" si="25"/>
        <v>0.13317504833627844</v>
      </c>
    </row>
    <row r="299" spans="13:20" x14ac:dyDescent="0.25">
      <c r="M299">
        <v>1320</v>
      </c>
      <c r="N299">
        <f t="shared" si="23"/>
        <v>5.6507678896801146E-2</v>
      </c>
      <c r="Q299">
        <f t="shared" si="24"/>
        <v>8.3408933356228288E-2</v>
      </c>
      <c r="T299">
        <f t="shared" si="25"/>
        <v>0.13280273134403292</v>
      </c>
    </row>
    <row r="300" spans="13:20" x14ac:dyDescent="0.25">
      <c r="M300">
        <v>1325</v>
      </c>
      <c r="N300">
        <f t="shared" si="23"/>
        <v>5.636683417097705E-2</v>
      </c>
      <c r="Q300">
        <f t="shared" si="24"/>
        <v>8.320230798018402E-2</v>
      </c>
      <c r="T300">
        <f t="shared" si="25"/>
        <v>0.13243261718807342</v>
      </c>
    </row>
    <row r="301" spans="13:20" x14ac:dyDescent="0.25">
      <c r="M301">
        <v>1330</v>
      </c>
      <c r="N301">
        <f t="shared" si="23"/>
        <v>5.6226786097986238E-2</v>
      </c>
      <c r="Q301">
        <f t="shared" si="24"/>
        <v>8.2996843167049458E-2</v>
      </c>
      <c r="T301">
        <f t="shared" si="25"/>
        <v>0.13206468529403087</v>
      </c>
    </row>
    <row r="302" spans="13:20" x14ac:dyDescent="0.25">
      <c r="M302">
        <v>1335</v>
      </c>
      <c r="N302">
        <f t="shared" si="23"/>
        <v>5.608752731842391E-2</v>
      </c>
      <c r="Q302">
        <f t="shared" si="24"/>
        <v>8.2792528282619571E-2</v>
      </c>
      <c r="T302">
        <f t="shared" si="25"/>
        <v>0.13169891535374997</v>
      </c>
    </row>
    <row r="303" spans="13:20" x14ac:dyDescent="0.25">
      <c r="M303">
        <v>1340</v>
      </c>
      <c r="N303">
        <f t="shared" si="23"/>
        <v>5.5949050568194811E-2</v>
      </c>
      <c r="Q303">
        <f t="shared" si="24"/>
        <v>8.2589352829448875E-2</v>
      </c>
      <c r="T303">
        <f t="shared" si="25"/>
        <v>0.13133528732086683</v>
      </c>
    </row>
    <row r="304" spans="13:20" x14ac:dyDescent="0.25">
      <c r="M304">
        <v>1345</v>
      </c>
      <c r="N304">
        <f t="shared" si="23"/>
        <v>5.5811348676924701E-2</v>
      </c>
      <c r="Q304">
        <f t="shared" si="24"/>
        <v>8.2387306444584446E-2</v>
      </c>
      <c r="T304">
        <f t="shared" si="25"/>
        <v>0.13097378140647706</v>
      </c>
    </row>
    <row r="305" spans="13:20" x14ac:dyDescent="0.25">
      <c r="M305">
        <v>1350</v>
      </c>
      <c r="N305">
        <f t="shared" si="23"/>
        <v>5.5674414566404665E-2</v>
      </c>
      <c r="Q305">
        <f t="shared" si="24"/>
        <v>8.21863788973453E-2</v>
      </c>
      <c r="T305">
        <f t="shared" si="25"/>
        <v>0.13061437807489015</v>
      </c>
    </row>
    <row r="306" spans="13:20" x14ac:dyDescent="0.25">
      <c r="M306">
        <v>1355</v>
      </c>
      <c r="N306">
        <f t="shared" si="23"/>
        <v>5.5538241249066457E-2</v>
      </c>
      <c r="Q306">
        <f t="shared" si="24"/>
        <v>8.1986560087146276E-2</v>
      </c>
      <c r="T306">
        <f t="shared" si="25"/>
        <v>0.13025705803947096</v>
      </c>
    </row>
    <row r="307" spans="13:20" x14ac:dyDescent="0.25">
      <c r="M307">
        <v>1360</v>
      </c>
      <c r="N307">
        <f t="shared" si="23"/>
        <v>5.5402821826488931E-2</v>
      </c>
      <c r="Q307">
        <f t="shared" si="24"/>
        <v>8.1787840041366133E-2</v>
      </c>
      <c r="T307">
        <f t="shared" si="25"/>
        <v>0.12990180225856252</v>
      </c>
    </row>
    <row r="308" spans="13:20" x14ac:dyDescent="0.25">
      <c r="M308">
        <v>1365</v>
      </c>
      <c r="N308">
        <f t="shared" si="23"/>
        <v>5.526814948793423E-2</v>
      </c>
      <c r="Q308">
        <f t="shared" si="24"/>
        <v>8.1590208913257772E-2</v>
      </c>
      <c r="T308">
        <f t="shared" si="25"/>
        <v>0.12954859193149287</v>
      </c>
    </row>
    <row r="309" spans="13:20" x14ac:dyDescent="0.25">
      <c r="M309">
        <v>1370</v>
      </c>
      <c r="N309">
        <f t="shared" si="23"/>
        <v>5.5134217508913792E-2</v>
      </c>
      <c r="Q309">
        <f t="shared" si="24"/>
        <v>8.1393656979900614E-2</v>
      </c>
      <c r="T309">
        <f t="shared" si="25"/>
        <v>0.12919740849465933</v>
      </c>
    </row>
    <row r="310" spans="13:20" x14ac:dyDescent="0.25">
      <c r="M310">
        <v>1375</v>
      </c>
      <c r="N310">
        <f t="shared" si="23"/>
        <v>5.5001019249782519E-2</v>
      </c>
      <c r="Q310">
        <f t="shared" si="24"/>
        <v>8.119817464019348E-2</v>
      </c>
      <c r="T310">
        <f t="shared" si="25"/>
        <v>0.12884823361769196</v>
      </c>
    </row>
    <row r="311" spans="13:20" x14ac:dyDescent="0.25">
      <c r="M311">
        <v>1380</v>
      </c>
      <c r="N311">
        <f t="shared" si="23"/>
        <v>5.4868548154361096E-2</v>
      </c>
      <c r="Q311">
        <f t="shared" si="24"/>
        <v>8.1003752412887362E-2</v>
      </c>
      <c r="T311">
        <f t="shared" si="25"/>
        <v>0.12850104919969188</v>
      </c>
    </row>
    <row r="312" spans="13:20" x14ac:dyDescent="0.25">
      <c r="M312">
        <v>1385</v>
      </c>
      <c r="N312">
        <f t="shared" si="23"/>
        <v>5.4736797748585711E-2</v>
      </c>
      <c r="Q312">
        <f t="shared" si="24"/>
        <v>8.0810380934657103E-2</v>
      </c>
      <c r="T312">
        <f t="shared" si="25"/>
        <v>0.12815583736554395</v>
      </c>
    </row>
    <row r="313" spans="13:20" x14ac:dyDescent="0.25">
      <c r="M313">
        <v>1390</v>
      </c>
      <c r="N313">
        <f t="shared" si="23"/>
        <v>5.4605761639184354E-2</v>
      </c>
      <c r="Q313">
        <f t="shared" si="24"/>
        <v>8.0618050958210563E-2</v>
      </c>
      <c r="T313">
        <f t="shared" si="25"/>
        <v>0.12781258046230282</v>
      </c>
    </row>
    <row r="314" spans="13:20" x14ac:dyDescent="0.25">
      <c r="M314">
        <v>1395</v>
      </c>
      <c r="N314">
        <f t="shared" si="23"/>
        <v>5.4475433512379226E-2</v>
      </c>
      <c r="Q314">
        <f t="shared" si="24"/>
        <v>8.0426753350435518E-2</v>
      </c>
      <c r="T314">
        <f t="shared" si="25"/>
        <v>0.12747126105564804</v>
      </c>
    </row>
    <row r="315" spans="13:20" x14ac:dyDescent="0.25">
      <c r="M315">
        <v>1400</v>
      </c>
      <c r="N315">
        <f t="shared" si="23"/>
        <v>5.4345807132614492E-2</v>
      </c>
      <c r="Q315">
        <f t="shared" si="24"/>
        <v>8.0236479090582208E-2</v>
      </c>
      <c r="T315">
        <f t="shared" si="25"/>
        <v>0.12713186192640955</v>
      </c>
    </row>
    <row r="316" spans="13:20" x14ac:dyDescent="0.25">
      <c r="M316">
        <v>1405</v>
      </c>
      <c r="N316">
        <f t="shared" si="23"/>
        <v>5.4216876341308978E-2</v>
      </c>
      <c r="Q316">
        <f t="shared" si="24"/>
        <v>8.0047219268481642E-2</v>
      </c>
      <c r="T316">
        <f t="shared" si="25"/>
        <v>0.12679436606715996</v>
      </c>
    </row>
    <row r="317" spans="13:20" x14ac:dyDescent="0.25">
      <c r="M317">
        <v>1410</v>
      </c>
      <c r="N317">
        <f t="shared" si="23"/>
        <v>5.4088635055633369E-2</v>
      </c>
      <c r="Q317">
        <f t="shared" si="24"/>
        <v>7.9858965082797911E-2</v>
      </c>
      <c r="T317">
        <f t="shared" si="25"/>
        <v>0.12645875667887291</v>
      </c>
    </row>
    <row r="318" spans="13:20" x14ac:dyDescent="0.25">
      <c r="M318">
        <v>1415</v>
      </c>
      <c r="N318">
        <f t="shared" si="23"/>
        <v>5.3961077267310399E-2</v>
      </c>
      <c r="Q318">
        <f t="shared" si="24"/>
        <v>7.9671707839315056E-2</v>
      </c>
      <c r="T318">
        <f t="shared" si="25"/>
        <v>0.1261250171676466</v>
      </c>
    </row>
    <row r="319" spans="13:20" x14ac:dyDescent="0.25">
      <c r="M319">
        <v>1420</v>
      </c>
      <c r="N319">
        <f t="shared" si="23"/>
        <v>5.3834197041439283E-2</v>
      </c>
      <c r="Q319">
        <f t="shared" si="24"/>
        <v>7.9485438949256026E-2</v>
      </c>
      <c r="T319">
        <f t="shared" si="25"/>
        <v>0.12579313114148868</v>
      </c>
    </row>
    <row r="320" spans="13:20" x14ac:dyDescent="0.25">
      <c r="M320">
        <v>1425</v>
      </c>
      <c r="N320">
        <f t="shared" si="23"/>
        <v>5.3707988515342107E-2</v>
      </c>
      <c r="Q320">
        <f t="shared" si="24"/>
        <v>7.9300149927634719E-2</v>
      </c>
      <c r="T320">
        <f t="shared" si="25"/>
        <v>0.12546308240716417</v>
      </c>
    </row>
    <row r="321" spans="13:20" x14ac:dyDescent="0.25">
      <c r="M321">
        <v>1430</v>
      </c>
      <c r="N321">
        <f t="shared" si="23"/>
        <v>5.3582445897432301E-2</v>
      </c>
      <c r="Q321">
        <f t="shared" si="24"/>
        <v>7.9115832391639052E-2</v>
      </c>
      <c r="T321">
        <f t="shared" si="25"/>
        <v>0.12513485496710314</v>
      </c>
    </row>
    <row r="322" spans="13:20" x14ac:dyDescent="0.25">
      <c r="M322">
        <v>1435</v>
      </c>
      <c r="N322">
        <f t="shared" si="23"/>
        <v>5.3457563466105237E-2</v>
      </c>
      <c r="Q322">
        <f t="shared" si="24"/>
        <v>7.8932478059044492E-2</v>
      </c>
      <c r="T322">
        <f t="shared" si="25"/>
        <v>0.12480843301636674</v>
      </c>
    </row>
    <row r="323" spans="13:20" x14ac:dyDescent="0.25">
      <c r="M323">
        <v>1440</v>
      </c>
      <c r="N323">
        <f t="shared" si="23"/>
        <v>5.3333335568649533E-2</v>
      </c>
      <c r="Q323">
        <f t="shared" si="24"/>
        <v>7.8750078746658986E-2</v>
      </c>
      <c r="T323">
        <f t="shared" si="25"/>
        <v>0.1244838009396709</v>
      </c>
    </row>
    <row r="325" spans="13:20" x14ac:dyDescent="0.25">
      <c r="N325" t="s">
        <v>37</v>
      </c>
      <c r="Q325" t="s">
        <v>37</v>
      </c>
      <c r="T325" t="s">
        <v>37</v>
      </c>
    </row>
    <row r="326" spans="13:20" x14ac:dyDescent="0.25">
      <c r="M326">
        <v>5</v>
      </c>
      <c r="N326">
        <f>N36*$M326/60</f>
        <v>9.9159498657081013E-2</v>
      </c>
      <c r="Q326">
        <f>Q36*$M326/60</f>
        <v>0.13609562124493838</v>
      </c>
      <c r="T326">
        <f>T36*$M326/60</f>
        <v>0.26144730883610795</v>
      </c>
    </row>
    <row r="327" spans="13:20" x14ac:dyDescent="0.25">
      <c r="M327">
        <v>10</v>
      </c>
      <c r="N327">
        <f t="shared" ref="N327:N390" si="26">N37*$M327/60</f>
        <v>0.13853392983300605</v>
      </c>
      <c r="Q327">
        <f t="shared" ref="Q327:Q390" si="27">Q37*$M327/60</f>
        <v>0.1922849904943823</v>
      </c>
      <c r="T327">
        <f t="shared" ref="T327:T390" si="28">T37*$M327/60</f>
        <v>0.36537807288417917</v>
      </c>
    </row>
    <row r="328" spans="13:20" x14ac:dyDescent="0.25">
      <c r="M328">
        <v>15</v>
      </c>
      <c r="N328">
        <f t="shared" si="26"/>
        <v>0.16841046430612952</v>
      </c>
      <c r="Q328">
        <f t="shared" si="27"/>
        <v>0.23528489533894881</v>
      </c>
      <c r="T328">
        <f t="shared" si="28"/>
        <v>0.44412364100826074</v>
      </c>
    </row>
    <row r="329" spans="13:20" x14ac:dyDescent="0.25">
      <c r="M329">
        <v>20</v>
      </c>
      <c r="N329">
        <f t="shared" si="26"/>
        <v>0.1933972582449153</v>
      </c>
      <c r="Q329">
        <f t="shared" si="27"/>
        <v>0.2714403369047656</v>
      </c>
      <c r="T329">
        <f t="shared" si="28"/>
        <v>0.50986801753653477</v>
      </c>
    </row>
    <row r="330" spans="13:20" x14ac:dyDescent="0.25">
      <c r="M330">
        <v>25</v>
      </c>
      <c r="N330">
        <f t="shared" si="26"/>
        <v>0.21526843369597773</v>
      </c>
      <c r="Q330">
        <f t="shared" si="27"/>
        <v>0.30321114009546157</v>
      </c>
      <c r="T330">
        <f t="shared" si="28"/>
        <v>0.56730885926168662</v>
      </c>
    </row>
    <row r="331" spans="13:20" x14ac:dyDescent="0.25">
      <c r="M331">
        <v>30</v>
      </c>
      <c r="N331">
        <f t="shared" si="26"/>
        <v>0.23493038715091064</v>
      </c>
      <c r="Q331">
        <f t="shared" si="27"/>
        <v>0.33185995818689218</v>
      </c>
      <c r="T331">
        <f t="shared" si="28"/>
        <v>0.61884918312991644</v>
      </c>
    </row>
    <row r="332" spans="13:20" x14ac:dyDescent="0.25">
      <c r="M332">
        <v>35</v>
      </c>
      <c r="N332">
        <f t="shared" si="26"/>
        <v>0.25292007787842924</v>
      </c>
      <c r="Q332">
        <f t="shared" si="27"/>
        <v>0.35813752894005868</v>
      </c>
      <c r="T332">
        <f t="shared" si="28"/>
        <v>0.66591420302543225</v>
      </c>
    </row>
    <row r="333" spans="13:20" x14ac:dyDescent="0.25">
      <c r="M333">
        <v>40</v>
      </c>
      <c r="N333">
        <f t="shared" si="26"/>
        <v>0.26958663044405212</v>
      </c>
      <c r="Q333">
        <f t="shared" si="27"/>
        <v>0.38253343707685955</v>
      </c>
      <c r="T333">
        <f t="shared" si="28"/>
        <v>0.70943159654916366</v>
      </c>
    </row>
    <row r="334" spans="13:20" x14ac:dyDescent="0.25">
      <c r="M334">
        <v>45</v>
      </c>
      <c r="N334">
        <f t="shared" si="26"/>
        <v>0.28517214689843684</v>
      </c>
      <c r="Q334">
        <f t="shared" si="27"/>
        <v>0.40538805668028821</v>
      </c>
      <c r="T334">
        <f t="shared" si="28"/>
        <v>0.7500453546006749</v>
      </c>
    </row>
    <row r="335" spans="13:20" x14ac:dyDescent="0.25">
      <c r="M335">
        <v>50</v>
      </c>
      <c r="N335">
        <f t="shared" si="26"/>
        <v>0.29985266646721942</v>
      </c>
      <c r="Q335">
        <f t="shared" si="27"/>
        <v>0.42694943827737519</v>
      </c>
      <c r="T335">
        <f t="shared" si="28"/>
        <v>0.78822423304536549</v>
      </c>
    </row>
    <row r="336" spans="13:20" x14ac:dyDescent="0.25">
      <c r="M336">
        <v>55</v>
      </c>
      <c r="N336">
        <f t="shared" si="26"/>
        <v>0.31376094147822137</v>
      </c>
      <c r="Q336">
        <f t="shared" si="27"/>
        <v>0.44740501252562687</v>
      </c>
      <c r="T336">
        <f t="shared" si="28"/>
        <v>0.82432209038164828</v>
      </c>
    </row>
    <row r="337" spans="13:20" x14ac:dyDescent="0.25">
      <c r="M337">
        <v>60</v>
      </c>
      <c r="N337">
        <f t="shared" si="26"/>
        <v>0.32700001669552686</v>
      </c>
      <c r="Q337">
        <f t="shared" si="27"/>
        <v>0.46690052976289459</v>
      </c>
      <c r="T337">
        <f t="shared" si="28"/>
        <v>0.85861388032506469</v>
      </c>
    </row>
    <row r="338" spans="13:20" x14ac:dyDescent="0.25">
      <c r="M338">
        <v>65</v>
      </c>
      <c r="N338">
        <f t="shared" si="26"/>
        <v>0.33965177946238173</v>
      </c>
      <c r="Q338">
        <f t="shared" si="27"/>
        <v>0.48555200622465994</v>
      </c>
      <c r="T338">
        <f t="shared" si="28"/>
        <v>0.89131832548998391</v>
      </c>
    </row>
    <row r="339" spans="13:20" x14ac:dyDescent="0.25">
      <c r="M339">
        <v>70</v>
      </c>
      <c r="N339">
        <f t="shared" si="26"/>
        <v>0.35178258503933152</v>
      </c>
      <c r="Q339">
        <f t="shared" si="27"/>
        <v>0.50345359629034214</v>
      </c>
      <c r="T339">
        <f t="shared" si="28"/>
        <v>0.92261284207958316</v>
      </c>
    </row>
    <row r="340" spans="13:20" x14ac:dyDescent="0.25">
      <c r="M340">
        <v>75</v>
      </c>
      <c r="N340">
        <f t="shared" si="26"/>
        <v>0.3634470940275184</v>
      </c>
      <c r="Q340">
        <f t="shared" si="27"/>
        <v>0.52068297051453916</v>
      </c>
      <c r="T340">
        <f t="shared" si="28"/>
        <v>0.95264372579150369</v>
      </c>
    </row>
    <row r="341" spans="13:20" x14ac:dyDescent="0.25">
      <c r="M341">
        <v>80</v>
      </c>
      <c r="N341">
        <f t="shared" si="26"/>
        <v>0.3746909708004123</v>
      </c>
      <c r="Q341">
        <f t="shared" si="27"/>
        <v>0.53730510248611496</v>
      </c>
      <c r="T341">
        <f t="shared" si="28"/>
        <v>0.9815333177199963</v>
      </c>
    </row>
    <row r="342" spans="13:20" x14ac:dyDescent="0.25">
      <c r="M342">
        <v>85</v>
      </c>
      <c r="N342">
        <f t="shared" si="26"/>
        <v>0.38555283067091661</v>
      </c>
      <c r="Q342">
        <f t="shared" si="27"/>
        <v>0.55337500480974833</v>
      </c>
      <c r="T342">
        <f t="shared" si="28"/>
        <v>1.0093851775546743</v>
      </c>
    </row>
    <row r="343" spans="13:20" x14ac:dyDescent="0.25">
      <c r="M343">
        <v>90</v>
      </c>
      <c r="N343">
        <f t="shared" si="26"/>
        <v>0.39606567659101249</v>
      </c>
      <c r="Q343">
        <f t="shared" si="27"/>
        <v>0.56893975018007481</v>
      </c>
      <c r="T343">
        <f t="shared" si="28"/>
        <v>1.0362879022848126</v>
      </c>
    </row>
    <row r="344" spans="13:20" x14ac:dyDescent="0.25">
      <c r="M344">
        <v>95</v>
      </c>
      <c r="N344">
        <f t="shared" si="26"/>
        <v>0.40625797997214658</v>
      </c>
      <c r="Q344">
        <f t="shared" si="27"/>
        <v>0.58403999348788993</v>
      </c>
      <c r="T344">
        <f t="shared" si="28"/>
        <v>1.0623180002589214</v>
      </c>
    </row>
    <row r="345" spans="13:20" x14ac:dyDescent="0.25">
      <c r="M345">
        <v>100</v>
      </c>
      <c r="N345">
        <f t="shared" si="26"/>
        <v>0.41615450776584911</v>
      </c>
      <c r="Q345">
        <f t="shared" si="27"/>
        <v>0.59871113778952612</v>
      </c>
      <c r="T345">
        <f t="shared" si="28"/>
        <v>1.0875420914789149</v>
      </c>
    </row>
    <row r="346" spans="13:20" x14ac:dyDescent="0.25">
      <c r="M346">
        <v>105</v>
      </c>
      <c r="N346">
        <f t="shared" si="26"/>
        <v>0.42577696501266893</v>
      </c>
      <c r="Q346">
        <f t="shared" si="27"/>
        <v>0.61298424101865723</v>
      </c>
      <c r="T346">
        <f t="shared" si="28"/>
        <v>1.112018617727967</v>
      </c>
    </row>
    <row r="347" spans="13:20" x14ac:dyDescent="0.25">
      <c r="M347">
        <v>110</v>
      </c>
      <c r="N347">
        <f t="shared" si="26"/>
        <v>0.43514450080999229</v>
      </c>
      <c r="Q347">
        <f t="shared" si="27"/>
        <v>0.62688673062783506</v>
      </c>
      <c r="T347">
        <f t="shared" si="28"/>
        <v>1.135799189775889</v>
      </c>
    </row>
    <row r="348" spans="13:20" x14ac:dyDescent="0.25">
      <c r="M348">
        <v>115</v>
      </c>
      <c r="N348">
        <f t="shared" si="26"/>
        <v>0.44427411158660557</v>
      </c>
      <c r="Q348">
        <f t="shared" si="27"/>
        <v>0.64044297368615721</v>
      </c>
      <c r="T348">
        <f t="shared" si="28"/>
        <v>1.1589296616148412</v>
      </c>
    </row>
    <row r="349" spans="13:20" x14ac:dyDescent="0.25">
      <c r="M349">
        <v>120</v>
      </c>
      <c r="N349">
        <f t="shared" si="26"/>
        <v>0.45318096606296832</v>
      </c>
      <c r="Q349">
        <f t="shared" si="27"/>
        <v>0.65367473665331899</v>
      </c>
      <c r="T349">
        <f t="shared" si="28"/>
        <v>1.1814509964562983</v>
      </c>
    </row>
    <row r="350" spans="13:20" x14ac:dyDescent="0.25">
      <c r="M350">
        <v>125</v>
      </c>
      <c r="N350">
        <f t="shared" si="26"/>
        <v>0.46187866971882291</v>
      </c>
      <c r="Q350">
        <f t="shared" si="27"/>
        <v>0.66660155986660696</v>
      </c>
      <c r="T350">
        <f t="shared" si="28"/>
        <v>1.2033999718227431</v>
      </c>
    </row>
    <row r="351" spans="13:20" x14ac:dyDescent="0.25">
      <c r="M351">
        <v>130</v>
      </c>
      <c r="N351">
        <f t="shared" si="26"/>
        <v>0.47037948198683055</v>
      </c>
      <c r="Q351">
        <f t="shared" si="27"/>
        <v>0.67924106532567774</v>
      </c>
      <c r="T351">
        <f t="shared" si="28"/>
        <v>1.2248097588523528</v>
      </c>
    </row>
    <row r="352" spans="13:20" x14ac:dyDescent="0.25">
      <c r="M352">
        <v>135</v>
      </c>
      <c r="N352">
        <f t="shared" si="26"/>
        <v>0.47869449610741088</v>
      </c>
      <c r="Q352">
        <f t="shared" si="27"/>
        <v>0.69160921175405943</v>
      </c>
      <c r="T352">
        <f t="shared" si="28"/>
        <v>1.2457104022189911</v>
      </c>
    </row>
    <row r="353" spans="13:20" x14ac:dyDescent="0.25">
      <c r="M353">
        <v>140</v>
      </c>
      <c r="N353">
        <f t="shared" si="26"/>
        <v>0.48683378920295728</v>
      </c>
      <c r="Q353">
        <f t="shared" si="27"/>
        <v>0.70372050757955773</v>
      </c>
      <c r="T353">
        <f t="shared" si="28"/>
        <v>1.2661292207586778</v>
      </c>
    </row>
    <row r="354" spans="13:20" x14ac:dyDescent="0.25">
      <c r="M354">
        <v>145</v>
      </c>
      <c r="N354">
        <f t="shared" si="26"/>
        <v>0.49480654838554494</v>
      </c>
      <c r="Q354">
        <f t="shared" si="27"/>
        <v>0.71558819002575424</v>
      </c>
      <c r="T354">
        <f t="shared" si="28"/>
        <v>1.2860911442619114</v>
      </c>
    </row>
    <row r="355" spans="13:20" x14ac:dyDescent="0.25">
      <c r="M355">
        <v>150</v>
      </c>
      <c r="N355">
        <f t="shared" si="26"/>
        <v>0.50262117741664836</v>
      </c>
      <c r="Q355">
        <f t="shared" si="27"/>
        <v>0.72722437668553819</v>
      </c>
      <c r="T355">
        <f t="shared" si="28"/>
        <v>1.3056189984496325</v>
      </c>
    </row>
    <row r="356" spans="13:20" x14ac:dyDescent="0.25">
      <c r="M356">
        <v>155</v>
      </c>
      <c r="N356">
        <f t="shared" si="26"/>
        <v>0.51028538746388541</v>
      </c>
      <c r="Q356">
        <f t="shared" si="27"/>
        <v>0.73864019457824448</v>
      </c>
      <c r="T356">
        <f t="shared" si="28"/>
        <v>1.3247337475639964</v>
      </c>
    </row>
    <row r="357" spans="13:20" x14ac:dyDescent="0.25">
      <c r="M357">
        <v>160</v>
      </c>
      <c r="N357">
        <f t="shared" si="26"/>
        <v>0.51780627476055918</v>
      </c>
      <c r="Q357">
        <f t="shared" si="27"/>
        <v>0.74984589065146046</v>
      </c>
      <c r="T357">
        <f t="shared" si="28"/>
        <v>1.3434547020404832</v>
      </c>
    </row>
    <row r="358" spans="13:20" x14ac:dyDescent="0.25">
      <c r="M358">
        <v>165</v>
      </c>
      <c r="N358">
        <f t="shared" si="26"/>
        <v>0.52519038740687152</v>
      </c>
      <c r="Q358">
        <f t="shared" si="27"/>
        <v>0.76085092689015843</v>
      </c>
      <c r="T358">
        <f t="shared" si="28"/>
        <v>1.3617996972208921</v>
      </c>
    </row>
    <row r="359" spans="13:20" x14ac:dyDescent="0.25">
      <c r="M359">
        <v>170</v>
      </c>
      <c r="N359">
        <f t="shared" si="26"/>
        <v>0.53244378311297369</v>
      </c>
      <c r="Q359">
        <f t="shared" si="27"/>
        <v>0.77166406257755915</v>
      </c>
      <c r="T359">
        <f t="shared" si="28"/>
        <v>1.3797852479002963</v>
      </c>
    </row>
    <row r="360" spans="13:20" x14ac:dyDescent="0.25">
      <c r="M360">
        <v>175</v>
      </c>
      <c r="N360">
        <f t="shared" si="26"/>
        <v>0.53957207934159102</v>
      </c>
      <c r="Q360">
        <f t="shared" si="27"/>
        <v>0.78229342576932015</v>
      </c>
      <c r="T360">
        <f t="shared" si="28"/>
        <v>1.3974266825903432</v>
      </c>
    </row>
    <row r="361" spans="13:20" x14ac:dyDescent="0.25">
      <c r="M361">
        <v>180</v>
      </c>
      <c r="N361">
        <f t="shared" si="26"/>
        <v>0.54658049703857636</v>
      </c>
      <c r="Q361">
        <f t="shared" si="27"/>
        <v>0.79274657566256779</v>
      </c>
      <c r="T361">
        <f t="shared" si="28"/>
        <v>1.4147382606646832</v>
      </c>
    </row>
    <row r="362" spans="13:20" x14ac:dyDescent="0.25">
      <c r="M362">
        <v>185</v>
      </c>
      <c r="N362">
        <f t="shared" si="26"/>
        <v>0.5534738989261887</v>
      </c>
      <c r="Q362">
        <f t="shared" si="27"/>
        <v>0.80303055723988048</v>
      </c>
      <c r="T362">
        <f t="shared" si="28"/>
        <v>1.4317332749840945</v>
      </c>
    </row>
    <row r="363" spans="13:20" x14ac:dyDescent="0.25">
      <c r="M363">
        <v>190</v>
      </c>
      <c r="N363">
        <f t="shared" si="26"/>
        <v>0.56025682316346281</v>
      </c>
      <c r="Q363">
        <f t="shared" si="27"/>
        <v>0.81315194932758972</v>
      </c>
      <c r="T363">
        <f t="shared" si="28"/>
        <v>1.4484241421452944</v>
      </c>
    </row>
    <row r="364" spans="13:20" x14ac:dyDescent="0.25">
      <c r="M364">
        <v>195</v>
      </c>
      <c r="N364">
        <f t="shared" si="26"/>
        <v>0.56693351304105455</v>
      </c>
      <c r="Q364">
        <f t="shared" si="27"/>
        <v>0.82311690701423823</v>
      </c>
      <c r="T364">
        <f t="shared" si="28"/>
        <v>1.4648224821327953</v>
      </c>
    </row>
    <row r="365" spans="13:20" x14ac:dyDescent="0.25">
      <c r="M365">
        <v>200</v>
      </c>
      <c r="N365">
        <f t="shared" si="26"/>
        <v>0.57350794326722898</v>
      </c>
      <c r="Q365">
        <f t="shared" si="27"/>
        <v>0.83293119921849967</v>
      </c>
      <c r="T365">
        <f t="shared" si="28"/>
        <v>1.4809391888583372</v>
      </c>
    </row>
    <row r="366" spans="13:20" x14ac:dyDescent="0.25">
      <c r="M366">
        <v>205</v>
      </c>
      <c r="N366">
        <f t="shared" si="26"/>
        <v>0.57998384331157604</v>
      </c>
      <c r="Q366">
        <f t="shared" si="27"/>
        <v>0.84260024206844986</v>
      </c>
      <c r="T366">
        <f t="shared" si="28"/>
        <v>1.4967844928325802</v>
      </c>
    </row>
    <row r="367" spans="13:20" x14ac:dyDescent="0.25">
      <c r="M367">
        <v>210</v>
      </c>
      <c r="N367">
        <f t="shared" si="26"/>
        <v>0.58636471819939251</v>
      </c>
      <c r="Q367">
        <f t="shared" si="27"/>
        <v>0.85212912864988977</v>
      </c>
      <c r="T367">
        <f t="shared" si="28"/>
        <v>1.5123680170175133</v>
      </c>
    </row>
    <row r="368" spans="13:20" x14ac:dyDescent="0.25">
      <c r="M368">
        <v>215</v>
      </c>
      <c r="N368">
        <f t="shared" si="26"/>
        <v>0.59265386708911572</v>
      </c>
      <c r="Q368">
        <f t="shared" si="27"/>
        <v>0.86152265559564079</v>
      </c>
      <c r="T368">
        <f t="shared" si="28"/>
        <v>1.5276988267467135</v>
      </c>
    </row>
    <row r="369" spans="13:20" x14ac:dyDescent="0.25">
      <c r="M369">
        <v>220</v>
      </c>
      <c r="N369">
        <f t="shared" si="26"/>
        <v>0.59885439991514089</v>
      </c>
      <c r="Q369">
        <f t="shared" si="27"/>
        <v>0.87078534691692078</v>
      </c>
      <c r="T369">
        <f t="shared" si="28"/>
        <v>1.542785474467218</v>
      </c>
    </row>
    <row r="370" spans="13:20" x14ac:dyDescent="0.25">
      <c r="M370">
        <v>225</v>
      </c>
      <c r="N370">
        <f t="shared" si="26"/>
        <v>0.60496925233682597</v>
      </c>
      <c r="Q370">
        <f t="shared" si="27"/>
        <v>0.87992147541898125</v>
      </c>
      <c r="T370">
        <f t="shared" si="28"/>
        <v>1.557636039946046</v>
      </c>
    </row>
    <row r="371" spans="13:20" x14ac:dyDescent="0.25">
      <c r="M371">
        <v>230</v>
      </c>
      <c r="N371">
        <f t="shared" si="26"/>
        <v>0.61100119919984042</v>
      </c>
      <c r="Q371">
        <f t="shared" si="27"/>
        <v>0.88893508199414017</v>
      </c>
      <c r="T371">
        <f t="shared" si="28"/>
        <v>1.5722581664920354</v>
      </c>
    </row>
    <row r="372" spans="13:20" x14ac:dyDescent="0.25">
      <c r="M372">
        <v>235</v>
      </c>
      <c r="N372">
        <f t="shared" si="26"/>
        <v>0.61695286668698901</v>
      </c>
      <c r="Q372">
        <f t="shared" si="27"/>
        <v>0.89782999304413846</v>
      </c>
      <c r="T372">
        <f t="shared" si="28"/>
        <v>1.5866590936662848</v>
      </c>
    </row>
    <row r="373" spans="13:20" x14ac:dyDescent="0.25">
      <c r="M373">
        <v>240</v>
      </c>
      <c r="N373">
        <f t="shared" si="26"/>
        <v>0.62282674331125043</v>
      </c>
      <c r="Q373">
        <f t="shared" si="27"/>
        <v>0.90660983624916347</v>
      </c>
      <c r="T373">
        <f t="shared" si="28"/>
        <v>1.600845686889385</v>
      </c>
    </row>
    <row r="374" spans="13:20" x14ac:dyDescent="0.25">
      <c r="M374">
        <v>245</v>
      </c>
      <c r="N374">
        <f t="shared" si="26"/>
        <v>0.62862518988315019</v>
      </c>
      <c r="Q374">
        <f t="shared" si="27"/>
        <v>0.91527805487162095</v>
      </c>
      <c r="T374">
        <f t="shared" si="28"/>
        <v>1.614824464298644</v>
      </c>
    </row>
    <row r="375" spans="13:20" x14ac:dyDescent="0.25">
      <c r="M375">
        <v>250</v>
      </c>
      <c r="N375">
        <f t="shared" si="26"/>
        <v>0.63435044856714018</v>
      </c>
      <c r="Q375">
        <f t="shared" si="27"/>
        <v>0.92383792075794269</v>
      </c>
      <c r="T375">
        <f t="shared" si="28"/>
        <v>1.6286016211619398</v>
      </c>
    </row>
    <row r="376" spans="13:20" x14ac:dyDescent="0.25">
      <c r="M376">
        <v>255</v>
      </c>
      <c r="N376">
        <f t="shared" si="26"/>
        <v>0.64000465112679417</v>
      </c>
      <c r="Q376">
        <f t="shared" si="27"/>
        <v>0.93229254618063173</v>
      </c>
      <c r="T376">
        <f t="shared" si="28"/>
        <v>1.6421830521151544</v>
      </c>
    </row>
    <row r="377" spans="13:20" x14ac:dyDescent="0.25">
      <c r="M377">
        <v>260</v>
      </c>
      <c r="N377">
        <f t="shared" si="26"/>
        <v>0.64558982644595686</v>
      </c>
      <c r="Q377">
        <f t="shared" si="27"/>
        <v>0.94064489464472589</v>
      </c>
      <c r="T377">
        <f t="shared" si="28"/>
        <v>1.65557437145632</v>
      </c>
    </row>
    <row r="378" spans="13:20" x14ac:dyDescent="0.25">
      <c r="M378">
        <v>265</v>
      </c>
      <c r="N378">
        <f t="shared" si="26"/>
        <v>0.65110790740213365</v>
      </c>
      <c r="Q378">
        <f t="shared" si="27"/>
        <v>0.94889779076743452</v>
      </c>
      <c r="T378">
        <f t="shared" si="28"/>
        <v>1.6687809317006412</v>
      </c>
    </row>
    <row r="379" spans="13:20" x14ac:dyDescent="0.25">
      <c r="M379">
        <v>270</v>
      </c>
      <c r="N379">
        <f t="shared" si="26"/>
        <v>0.65656073715907481</v>
      </c>
      <c r="Q379">
        <f t="shared" si="27"/>
        <v>0.95705392932645461</v>
      </c>
      <c r="T379">
        <f t="shared" si="28"/>
        <v>1.6818078405756156</v>
      </c>
    </row>
    <row r="380" spans="13:20" x14ac:dyDescent="0.25">
      <c r="M380">
        <v>275</v>
      </c>
      <c r="N380">
        <f t="shared" si="26"/>
        <v>0.66195007493749558</v>
      </c>
      <c r="Q380">
        <f t="shared" si="27"/>
        <v>0.96511588356103517</v>
      </c>
      <c r="T380">
        <f t="shared" si="28"/>
        <v>1.6946599766140549</v>
      </c>
    </row>
    <row r="381" spans="13:20" x14ac:dyDescent="0.25">
      <c r="M381">
        <v>280</v>
      </c>
      <c r="N381">
        <f t="shared" si="26"/>
        <v>0.6672776013159033</v>
      </c>
      <c r="Q381">
        <f t="shared" si="27"/>
        <v>0.97308611279998947</v>
      </c>
      <c r="T381">
        <f t="shared" si="28"/>
        <v>1.7073420034842453</v>
      </c>
    </row>
    <row r="382" spans="13:20" x14ac:dyDescent="0.25">
      <c r="M382">
        <v>285</v>
      </c>
      <c r="N382">
        <f t="shared" si="26"/>
        <v>0.67254492310752245</v>
      </c>
      <c r="Q382">
        <f t="shared" si="27"/>
        <v>0.98096696948229922</v>
      </c>
      <c r="T382">
        <f t="shared" si="28"/>
        <v>1.7198583831804053</v>
      </c>
    </row>
    <row r="383" spans="13:20" x14ac:dyDescent="0.25">
      <c r="M383">
        <v>290</v>
      </c>
      <c r="N383">
        <f t="shared" si="26"/>
        <v>0.67775357785405732</v>
      </c>
      <c r="Q383">
        <f t="shared" si="27"/>
        <v>0.9887607056284955</v>
      </c>
      <c r="T383">
        <f t="shared" si="28"/>
        <v>1.7322133881826498</v>
      </c>
    </row>
    <row r="384" spans="13:20" x14ac:dyDescent="0.25">
      <c r="M384">
        <v>295</v>
      </c>
      <c r="N384">
        <f t="shared" si="26"/>
        <v>0.68290503797249191</v>
      </c>
      <c r="Q384">
        <f t="shared" si="27"/>
        <v>0.99646947881454506</v>
      </c>
      <c r="T384">
        <f t="shared" si="28"/>
        <v>1.7444111126834836</v>
      </c>
    </row>
    <row r="385" spans="13:20" x14ac:dyDescent="0.25">
      <c r="M385">
        <v>300</v>
      </c>
      <c r="N385">
        <f t="shared" si="26"/>
        <v>0.68800071458715029</v>
      </c>
      <c r="Q385">
        <f t="shared" si="27"/>
        <v>1.0040953576942859</v>
      </c>
      <c r="T385">
        <f t="shared" si="28"/>
        <v>1.7564554829672152</v>
      </c>
    </row>
    <row r="386" spans="13:20" x14ac:dyDescent="0.25">
      <c r="M386">
        <v>305</v>
      </c>
      <c r="N386">
        <f t="shared" si="26"/>
        <v>0.69304196107576144</v>
      </c>
      <c r="Q386">
        <f t="shared" si="27"/>
        <v>1.0116403271115044</v>
      </c>
      <c r="T386">
        <f t="shared" si="28"/>
        <v>1.7683502670193847</v>
      </c>
    </row>
    <row r="387" spans="13:20" x14ac:dyDescent="0.25">
      <c r="M387">
        <v>310</v>
      </c>
      <c r="N387">
        <f t="shared" si="26"/>
        <v>0.69803007635521874</v>
      </c>
      <c r="Q387">
        <f t="shared" si="27"/>
        <v>1.0191062928383912</v>
      </c>
      <c r="T387">
        <f t="shared" si="28"/>
        <v>1.7800990834351273</v>
      </c>
    </row>
    <row r="388" spans="13:20" x14ac:dyDescent="0.25">
      <c r="M388">
        <v>315</v>
      </c>
      <c r="N388">
        <f t="shared" si="26"/>
        <v>0.70296630793004056</v>
      </c>
      <c r="Q388">
        <f t="shared" si="27"/>
        <v>1.0264950859732942</v>
      </c>
      <c r="T388">
        <f t="shared" si="28"/>
        <v>1.7917054096882044</v>
      </c>
    </row>
    <row r="389" spans="13:20" x14ac:dyDescent="0.25">
      <c r="M389">
        <v>320</v>
      </c>
      <c r="N389">
        <f t="shared" si="26"/>
        <v>0.70785185472416567</v>
      </c>
      <c r="Q389">
        <f t="shared" si="27"/>
        <v>1.0338084670272922</v>
      </c>
      <c r="T389">
        <f t="shared" si="28"/>
        <v>1.8031725898160902</v>
      </c>
    </row>
    <row r="390" spans="13:20" x14ac:dyDescent="0.25">
      <c r="M390">
        <v>325</v>
      </c>
      <c r="N390">
        <f t="shared" si="26"/>
        <v>0.71268786971464793</v>
      </c>
      <c r="Q390">
        <f t="shared" si="27"/>
        <v>1.0410481297261509</v>
      </c>
      <c r="T390">
        <f t="shared" si="28"/>
        <v>1.8145038415709449</v>
      </c>
    </row>
    <row r="391" spans="13:20" x14ac:dyDescent="0.25">
      <c r="M391">
        <v>330</v>
      </c>
      <c r="N391">
        <f t="shared" ref="N391:N454" si="29">N101*$M391/60</f>
        <v>0.71747546238393278</v>
      </c>
      <c r="Q391">
        <f t="shared" ref="Q391:Q454" si="30">Q101*$M391/60</f>
        <v>1.0482157045515679</v>
      </c>
      <c r="T391">
        <f t="shared" ref="T391:T454" si="31">T101*$M391/60</f>
        <v>1.8257022630813042</v>
      </c>
    </row>
    <row r="392" spans="13:20" x14ac:dyDescent="0.25">
      <c r="M392">
        <v>335</v>
      </c>
      <c r="N392">
        <f t="shared" si="29"/>
        <v>0.72221570100579202</v>
      </c>
      <c r="Q392">
        <f t="shared" si="30"/>
        <v>1.0553127620432798</v>
      </c>
      <c r="T392">
        <f t="shared" si="31"/>
        <v>1.8367708390649453</v>
      </c>
    </row>
    <row r="393" spans="13:20" x14ac:dyDescent="0.25">
      <c r="M393">
        <v>340</v>
      </c>
      <c r="N393">
        <f t="shared" si="29"/>
        <v>0.72690961477851357</v>
      </c>
      <c r="Q393">
        <f t="shared" si="30"/>
        <v>1.0623408158815308</v>
      </c>
      <c r="T393">
        <f t="shared" si="31"/>
        <v>1.8477124466295154</v>
      </c>
    </row>
    <row r="394" spans="13:20" x14ac:dyDescent="0.25">
      <c r="M394">
        <v>345</v>
      </c>
      <c r="N394">
        <f t="shared" si="29"/>
        <v>0.73155819581765757</v>
      </c>
      <c r="Q394">
        <f t="shared" si="30"/>
        <v>1.0693013257675259</v>
      </c>
      <c r="T394">
        <f t="shared" si="31"/>
        <v>1.8585298606939631</v>
      </c>
    </row>
    <row r="395" spans="13:20" x14ac:dyDescent="0.25">
      <c r="M395">
        <v>350</v>
      </c>
      <c r="N395">
        <f t="shared" si="29"/>
        <v>0.73616240101952835</v>
      </c>
      <c r="Q395">
        <f t="shared" si="30"/>
        <v>1.0761957001178677</v>
      </c>
      <c r="T395">
        <f t="shared" si="31"/>
        <v>1.869225759060795</v>
      </c>
    </row>
    <row r="396" spans="13:20" x14ac:dyDescent="0.25">
      <c r="M396">
        <v>355</v>
      </c>
      <c r="N396">
        <f t="shared" si="29"/>
        <v>0.74072315380548759</v>
      </c>
      <c r="Q396">
        <f t="shared" si="30"/>
        <v>1.0830252985874855</v>
      </c>
      <c r="T396">
        <f t="shared" si="31"/>
        <v>1.8798027271663444</v>
      </c>
    </row>
    <row r="397" spans="13:20" x14ac:dyDescent="0.25">
      <c r="M397">
        <v>360</v>
      </c>
      <c r="N397">
        <f t="shared" si="29"/>
        <v>0.74524134575629797</v>
      </c>
      <c r="Q397">
        <f t="shared" si="30"/>
        <v>1.0897914344342448</v>
      </c>
      <c r="T397">
        <f t="shared" si="31"/>
        <v>1.890263262533822</v>
      </c>
    </row>
    <row r="398" spans="13:20" x14ac:dyDescent="0.25">
      <c r="M398">
        <v>365</v>
      </c>
      <c r="N398">
        <f t="shared" si="29"/>
        <v>0.74971783814487158</v>
      </c>
      <c r="Q398">
        <f t="shared" si="30"/>
        <v>1.096495376737247</v>
      </c>
      <c r="T398">
        <f t="shared" si="31"/>
        <v>1.9006097789516316</v>
      </c>
    </row>
    <row r="399" spans="13:20" x14ac:dyDescent="0.25">
      <c r="M399">
        <v>370</v>
      </c>
      <c r="N399">
        <f t="shared" si="29"/>
        <v>0.75415346337504852</v>
      </c>
      <c r="Q399">
        <f t="shared" si="30"/>
        <v>1.1031383524797573</v>
      </c>
      <c r="T399">
        <f t="shared" si="31"/>
        <v>1.9108446103975134</v>
      </c>
    </row>
    <row r="400" spans="13:20" x14ac:dyDescent="0.25">
      <c r="M400">
        <v>375</v>
      </c>
      <c r="N400">
        <f t="shared" si="29"/>
        <v>0.75854902633335775</v>
      </c>
      <c r="Q400">
        <f t="shared" si="30"/>
        <v>1.1097215485067562</v>
      </c>
      <c r="T400">
        <f t="shared" si="31"/>
        <v>1.9209700147272186</v>
      </c>
    </row>
    <row r="401" spans="13:20" x14ac:dyDescent="0.25">
      <c r="M401">
        <v>380</v>
      </c>
      <c r="N401">
        <f t="shared" si="29"/>
        <v>0.76290530566012649</v>
      </c>
      <c r="Q401">
        <f t="shared" si="30"/>
        <v>1.1162461133662371</v>
      </c>
      <c r="T401">
        <f t="shared" si="31"/>
        <v>1.9309881771448547</v>
      </c>
    </row>
    <row r="402" spans="13:20" x14ac:dyDescent="0.25">
      <c r="M402">
        <v>385</v>
      </c>
      <c r="N402">
        <f t="shared" si="29"/>
        <v>0.76722305494574428</v>
      </c>
      <c r="Q402">
        <f t="shared" si="30"/>
        <v>1.1227131590426005</v>
      </c>
      <c r="T402">
        <f t="shared" si="31"/>
        <v>1.9409012134705563</v>
      </c>
    </row>
    <row r="403" spans="13:20" x14ac:dyDescent="0.25">
      <c r="M403">
        <v>390</v>
      </c>
      <c r="N403">
        <f t="shared" si="29"/>
        <v>0.77150300385741166</v>
      </c>
      <c r="Q403">
        <f t="shared" si="30"/>
        <v>1.1291237625898065</v>
      </c>
      <c r="T403">
        <f t="shared" si="31"/>
        <v>1.9507111732198374</v>
      </c>
    </row>
    <row r="404" spans="13:20" x14ac:dyDescent="0.25">
      <c r="M404">
        <v>395</v>
      </c>
      <c r="N404">
        <f t="shared" si="29"/>
        <v>0.77574585920125616</v>
      </c>
      <c r="Q404">
        <f t="shared" si="30"/>
        <v>1.1354789676712793</v>
      </c>
      <c r="T404">
        <f t="shared" si="31"/>
        <v>1.9604200425077829</v>
      </c>
    </row>
    <row r="405" spans="13:20" x14ac:dyDescent="0.25">
      <c r="M405">
        <v>400</v>
      </c>
      <c r="N405">
        <f t="shared" si="29"/>
        <v>0.77995230592429754</v>
      </c>
      <c r="Q405">
        <f t="shared" si="30"/>
        <v>1.1417797860130328</v>
      </c>
      <c r="T405">
        <f t="shared" si="31"/>
        <v>1.9700297467901673</v>
      </c>
    </row>
    <row r="406" spans="13:20" x14ac:dyDescent="0.25">
      <c r="M406">
        <v>405</v>
      </c>
      <c r="N406">
        <f t="shared" si="29"/>
        <v>0.78412300806037938</v>
      </c>
      <c r="Q406">
        <f t="shared" si="30"/>
        <v>1.1480271987759225</v>
      </c>
      <c r="T406">
        <f t="shared" si="31"/>
        <v>1.9795421534526096</v>
      </c>
    </row>
    <row r="407" spans="13:20" x14ac:dyDescent="0.25">
      <c r="M407">
        <v>410</v>
      </c>
      <c r="N407">
        <f t="shared" si="29"/>
        <v>0.78825860962386096</v>
      </c>
      <c r="Q407">
        <f t="shared" si="30"/>
        <v>1.1542221578524809</v>
      </c>
      <c r="T407">
        <f t="shared" si="31"/>
        <v>1.9889590742579939</v>
      </c>
    </row>
    <row r="408" spans="13:20" x14ac:dyDescent="0.25">
      <c r="M408">
        <v>415</v>
      </c>
      <c r="N408">
        <f t="shared" si="29"/>
        <v>0.79235973545455929</v>
      </c>
      <c r="Q408">
        <f t="shared" si="30"/>
        <v>1.160365587093352</v>
      </c>
      <c r="T408">
        <f t="shared" si="31"/>
        <v>1.9982822676615608</v>
      </c>
    </row>
    <row r="409" spans="13:20" x14ac:dyDescent="0.25">
      <c r="M409">
        <v>420</v>
      </c>
      <c r="N409">
        <f t="shared" si="29"/>
        <v>0.79642699201715073</v>
      </c>
      <c r="Q409">
        <f t="shared" si="30"/>
        <v>1.1664583834679594</v>
      </c>
      <c r="T409">
        <f t="shared" si="31"/>
        <v>2.0075134410023785</v>
      </c>
    </row>
    <row r="410" spans="13:20" x14ac:dyDescent="0.25">
      <c r="M410">
        <v>425</v>
      </c>
      <c r="N410">
        <f t="shared" si="29"/>
        <v>0.80046096815801526</v>
      </c>
      <c r="Q410">
        <f t="shared" si="30"/>
        <v>1.172501418163679</v>
      </c>
      <c r="T410">
        <f t="shared" si="31"/>
        <v>2.016654252579182</v>
      </c>
    </row>
    <row r="411" spans="13:20" x14ac:dyDescent="0.25">
      <c r="M411">
        <v>430</v>
      </c>
      <c r="N411">
        <f t="shared" si="29"/>
        <v>0.80446223582225784</v>
      </c>
      <c r="Q411">
        <f t="shared" si="30"/>
        <v>1.1784955376274657</v>
      </c>
      <c r="T411">
        <f t="shared" si="31"/>
        <v>2.0257063136180204</v>
      </c>
    </row>
    <row r="412" spans="13:20" x14ac:dyDescent="0.25">
      <c r="M412">
        <v>435</v>
      </c>
      <c r="N412">
        <f t="shared" si="29"/>
        <v>0.80843135073344241</v>
      </c>
      <c r="Q412">
        <f t="shared" si="30"/>
        <v>1.1844415645535866</v>
      </c>
      <c r="T412">
        <f t="shared" si="31"/>
        <v>2.034671190138543</v>
      </c>
    </row>
    <row r="413" spans="13:20" x14ac:dyDescent="0.25">
      <c r="M413">
        <v>440</v>
      </c>
      <c r="N413">
        <f t="shared" si="29"/>
        <v>0.81236885303839279</v>
      </c>
      <c r="Q413">
        <f t="shared" si="30"/>
        <v>1.1903402988208394</v>
      </c>
      <c r="T413">
        <f t="shared" si="31"/>
        <v>2.0435504047252802</v>
      </c>
    </row>
    <row r="414" spans="13:20" x14ac:dyDescent="0.25">
      <c r="M414">
        <v>445</v>
      </c>
      <c r="N414">
        <f t="shared" si="29"/>
        <v>0.81627526791922878</v>
      </c>
      <c r="Q414">
        <f t="shared" si="30"/>
        <v>1.1961925183823889</v>
      </c>
      <c r="T414">
        <f t="shared" si="31"/>
        <v>2.0523454382097901</v>
      </c>
    </row>
    <row r="415" spans="13:20" x14ac:dyDescent="0.25">
      <c r="M415">
        <v>450</v>
      </c>
      <c r="N415">
        <f t="shared" si="29"/>
        <v>0.82015110617465536</v>
      </c>
      <c r="Q415">
        <f t="shared" si="30"/>
        <v>1.2019989801111319</v>
      </c>
      <c r="T415">
        <f t="shared" si="31"/>
        <v>2.0610577312691318</v>
      </c>
    </row>
    <row r="416" spans="13:20" x14ac:dyDescent="0.25">
      <c r="M416">
        <v>455</v>
      </c>
      <c r="N416">
        <f t="shared" si="29"/>
        <v>0.82399686477238077</v>
      </c>
      <c r="Q416">
        <f t="shared" si="30"/>
        <v>1.2077604206032777</v>
      </c>
      <c r="T416">
        <f t="shared" si="31"/>
        <v>2.0696886859457218</v>
      </c>
    </row>
    <row r="417" spans="13:20" x14ac:dyDescent="0.25">
      <c r="M417">
        <v>460</v>
      </c>
      <c r="N417">
        <f t="shared" si="29"/>
        <v>0.82781302737439277</v>
      </c>
      <c r="Q417">
        <f t="shared" si="30"/>
        <v>1.2134775569426612</v>
      </c>
      <c r="T417">
        <f t="shared" si="31"/>
        <v>2.0782396670932779</v>
      </c>
    </row>
    <row r="418" spans="13:20" x14ac:dyDescent="0.25">
      <c r="M418">
        <v>465</v>
      </c>
      <c r="N418">
        <f t="shared" si="29"/>
        <v>0.83160006483671589</v>
      </c>
      <c r="Q418">
        <f t="shared" si="30"/>
        <v>1.2191510874281031</v>
      </c>
      <c r="T418">
        <f t="shared" si="31"/>
        <v>2.0867120037532163</v>
      </c>
    </row>
    <row r="419" spans="13:20" x14ac:dyDescent="0.25">
      <c r="M419">
        <v>470</v>
      </c>
      <c r="N419">
        <f t="shared" si="29"/>
        <v>0.83535843568515133</v>
      </c>
      <c r="Q419">
        <f t="shared" si="30"/>
        <v>1.2247816922660002</v>
      </c>
      <c r="T419">
        <f t="shared" si="31"/>
        <v>2.0951069904655895</v>
      </c>
    </row>
    <row r="420" spans="13:20" x14ac:dyDescent="0.25">
      <c r="M420">
        <v>475</v>
      </c>
      <c r="N420">
        <f t="shared" si="29"/>
        <v>0.83908858656839613</v>
      </c>
      <c r="Q420">
        <f t="shared" si="30"/>
        <v>1.2303700342301527</v>
      </c>
      <c r="T420">
        <f t="shared" si="31"/>
        <v>2.1034258885183283</v>
      </c>
    </row>
    <row r="421" spans="13:20" x14ac:dyDescent="0.25">
      <c r="M421">
        <v>480</v>
      </c>
      <c r="N421">
        <f t="shared" si="29"/>
        <v>0.84279095268984561</v>
      </c>
      <c r="Q421">
        <f t="shared" si="30"/>
        <v>1.2359167592907172</v>
      </c>
      <c r="T421">
        <f t="shared" si="31"/>
        <v>2.1116699271383408</v>
      </c>
    </row>
    <row r="422" spans="13:20" x14ac:dyDescent="0.25">
      <c r="M422">
        <v>485</v>
      </c>
      <c r="N422">
        <f t="shared" si="29"/>
        <v>0.84646595821929782</v>
      </c>
      <c r="Q422">
        <f t="shared" si="30"/>
        <v>1.2414224972140293</v>
      </c>
      <c r="T422">
        <f t="shared" si="31"/>
        <v>2.1198403046277661</v>
      </c>
    </row>
    <row r="423" spans="13:20" x14ac:dyDescent="0.25">
      <c r="M423">
        <v>490</v>
      </c>
      <c r="N423">
        <f t="shared" si="29"/>
        <v>0.85011401668569597</v>
      </c>
      <c r="Q423">
        <f t="shared" si="30"/>
        <v>1.2468878621349533</v>
      </c>
      <c r="T423">
        <f t="shared" si="31"/>
        <v>2.1279381894484302</v>
      </c>
    </row>
    <row r="424" spans="13:20" x14ac:dyDescent="0.25">
      <c r="M424">
        <v>495</v>
      </c>
      <c r="N424">
        <f t="shared" si="29"/>
        <v>0.8537355313519599</v>
      </c>
      <c r="Q424">
        <f t="shared" si="30"/>
        <v>1.2523134531032629</v>
      </c>
      <c r="T424">
        <f t="shared" si="31"/>
        <v>2.1359647212574107</v>
      </c>
    </row>
    <row r="425" spans="13:20" x14ac:dyDescent="0.25">
      <c r="M425">
        <v>500</v>
      </c>
      <c r="N425">
        <f t="shared" si="29"/>
        <v>0.85733089557290854</v>
      </c>
      <c r="Q425">
        <f t="shared" si="30"/>
        <v>1.2576998546055089</v>
      </c>
      <c r="T425">
        <f t="shared" si="31"/>
        <v>2.1439210118963836</v>
      </c>
    </row>
    <row r="426" spans="13:20" x14ac:dyDescent="0.25">
      <c r="M426">
        <v>505</v>
      </c>
      <c r="N426">
        <f t="shared" si="29"/>
        <v>0.86090049313718875</v>
      </c>
      <c r="Q426">
        <f t="shared" si="30"/>
        <v>1.2630476370636894</v>
      </c>
      <c r="T426">
        <f t="shared" si="31"/>
        <v>2.1518081463372534</v>
      </c>
    </row>
    <row r="427" spans="13:20" x14ac:dyDescent="0.25">
      <c r="M427">
        <v>510</v>
      </c>
      <c r="N427">
        <f t="shared" si="29"/>
        <v>0.8644446985940859</v>
      </c>
      <c r="Q427">
        <f t="shared" si="30"/>
        <v>1.2683573573119908</v>
      </c>
      <c r="T427">
        <f t="shared" si="31"/>
        <v>2.1596271835864402</v>
      </c>
    </row>
    <row r="428" spans="13:20" x14ac:dyDescent="0.25">
      <c r="M428">
        <v>515</v>
      </c>
      <c r="N428">
        <f t="shared" si="29"/>
        <v>0.86796387756602433</v>
      </c>
      <c r="Q428">
        <f t="shared" si="30"/>
        <v>1.2736295590527598</v>
      </c>
      <c r="T428">
        <f t="shared" si="31"/>
        <v>2.1673791575500081</v>
      </c>
    </row>
    <row r="429" spans="13:20" x14ac:dyDescent="0.25">
      <c r="M429">
        <v>520</v>
      </c>
      <c r="N429">
        <f t="shared" si="29"/>
        <v>0.87145838704751455</v>
      </c>
      <c r="Q429">
        <f t="shared" si="30"/>
        <v>1.2788647732928191</v>
      </c>
      <c r="T429">
        <f t="shared" si="31"/>
        <v>2.1750650778617202</v>
      </c>
    </row>
    <row r="430" spans="13:20" x14ac:dyDescent="0.25">
      <c r="M430">
        <v>525</v>
      </c>
      <c r="N430">
        <f t="shared" si="29"/>
        <v>0.87492857569126736</v>
      </c>
      <c r="Q430">
        <f t="shared" si="30"/>
        <v>1.2840635187611438</v>
      </c>
      <c r="T430">
        <f t="shared" si="31"/>
        <v>2.1826859306759365</v>
      </c>
    </row>
    <row r="431" spans="13:20" x14ac:dyDescent="0.25">
      <c r="M431">
        <v>530</v>
      </c>
      <c r="N431">
        <f t="shared" si="29"/>
        <v>0.87837478408213976</v>
      </c>
      <c r="Q431">
        <f t="shared" si="30"/>
        <v>1.289226302308879</v>
      </c>
      <c r="T431">
        <f t="shared" si="31"/>
        <v>2.190242679427183</v>
      </c>
    </row>
    <row r="432" spans="13:20" x14ac:dyDescent="0.25">
      <c r="M432">
        <v>535</v>
      </c>
      <c r="N432">
        <f t="shared" si="29"/>
        <v>0.88179734499954121</v>
      </c>
      <c r="Q432">
        <f t="shared" si="30"/>
        <v>1.2943536192925933</v>
      </c>
      <c r="T432">
        <f t="shared" si="31"/>
        <v>2.1977362655581185</v>
      </c>
    </row>
    <row r="433" spans="13:20" x14ac:dyDescent="0.25">
      <c r="M433">
        <v>540</v>
      </c>
      <c r="N433">
        <f t="shared" si="29"/>
        <v>0.88519658366889487</v>
      </c>
      <c r="Q433">
        <f t="shared" si="30"/>
        <v>1.2994459539416368</v>
      </c>
      <c r="T433">
        <f t="shared" si="31"/>
        <v>2.2051676092174661</v>
      </c>
    </row>
    <row r="434" spans="13:20" x14ac:dyDescent="0.25">
      <c r="M434">
        <v>545</v>
      </c>
      <c r="N434">
        <f t="shared" si="29"/>
        <v>0.88857281800269949</v>
      </c>
      <c r="Q434">
        <f t="shared" si="30"/>
        <v>1.3045037797103951</v>
      </c>
      <c r="T434">
        <f t="shared" si="31"/>
        <v>2.212537609929448</v>
      </c>
    </row>
    <row r="435" spans="13:20" x14ac:dyDescent="0.25">
      <c r="M435">
        <v>550</v>
      </c>
      <c r="N435">
        <f t="shared" si="29"/>
        <v>0.89192635883172477</v>
      </c>
      <c r="Q435">
        <f t="shared" si="30"/>
        <v>1.3095275596161984</v>
      </c>
      <c r="T435">
        <f t="shared" si="31"/>
        <v>2.2198471472361376</v>
      </c>
    </row>
    <row r="436" spans="13:20" x14ac:dyDescent="0.25">
      <c r="M436">
        <v>555</v>
      </c>
      <c r="N436">
        <f t="shared" si="29"/>
        <v>0.8952575101268232</v>
      </c>
      <c r="Q436">
        <f t="shared" si="30"/>
        <v>1.3145177465636009</v>
      </c>
      <c r="T436">
        <f t="shared" si="31"/>
        <v>2.2270970813140596</v>
      </c>
    </row>
    <row r="437" spans="13:20" x14ac:dyDescent="0.25">
      <c r="M437">
        <v>560</v>
      </c>
      <c r="N437">
        <f t="shared" si="29"/>
        <v>0.89856656921182476</v>
      </c>
      <c r="Q437">
        <f t="shared" si="30"/>
        <v>1.3194747836556895</v>
      </c>
      <c r="T437">
        <f t="shared" si="31"/>
        <v>2.2342882535663002</v>
      </c>
    </row>
    <row r="438" spans="13:20" x14ac:dyDescent="0.25">
      <c r="M438">
        <v>565</v>
      </c>
      <c r="N438">
        <f t="shared" si="29"/>
        <v>0.9018538269679498</v>
      </c>
      <c r="Q438">
        <f t="shared" si="30"/>
        <v>1.3243991044930634</v>
      </c>
      <c r="T438">
        <f t="shared" si="31"/>
        <v>2.2414214871913223</v>
      </c>
    </row>
    <row r="439" spans="13:20" x14ac:dyDescent="0.25">
      <c r="M439">
        <v>570</v>
      </c>
      <c r="N439">
        <f t="shared" si="29"/>
        <v>0.9051195680301497</v>
      </c>
      <c r="Q439">
        <f t="shared" si="30"/>
        <v>1.3292911334610735</v>
      </c>
      <c r="T439">
        <f t="shared" si="31"/>
        <v>2.2484975877295876</v>
      </c>
    </row>
    <row r="440" spans="13:20" x14ac:dyDescent="0.25">
      <c r="M440">
        <v>575</v>
      </c>
      <c r="N440">
        <f t="shared" si="29"/>
        <v>0.90836407097576133</v>
      </c>
      <c r="Q440">
        <f t="shared" si="30"/>
        <v>1.3341512860058837</v>
      </c>
      <c r="T440">
        <f t="shared" si="31"/>
        <v>2.2555173435890619</v>
      </c>
    </row>
    <row r="441" spans="13:20" x14ac:dyDescent="0.25">
      <c r="M441">
        <v>580</v>
      </c>
      <c r="N441">
        <f t="shared" si="29"/>
        <v>0.91158760850585074</v>
      </c>
      <c r="Q441">
        <f t="shared" si="30"/>
        <v>1.3389799688998858</v>
      </c>
      <c r="T441">
        <f t="shared" si="31"/>
        <v>2.2624815265505784</v>
      </c>
    </row>
    <row r="442" spans="13:20" x14ac:dyDescent="0.25">
      <c r="M442">
        <v>585</v>
      </c>
      <c r="N442">
        <f t="shared" si="29"/>
        <v>0.91479044761957173</v>
      </c>
      <c r="Q442">
        <f t="shared" si="30"/>
        <v>1.3437775804969654</v>
      </c>
      <c r="T442">
        <f t="shared" si="31"/>
        <v>2.2693908922540262</v>
      </c>
    </row>
    <row r="443" spans="13:20" x14ac:dyDescent="0.25">
      <c r="M443">
        <v>590</v>
      </c>
      <c r="N443">
        <f t="shared" si="29"/>
        <v>0.91797284978188876</v>
      </c>
      <c r="Q443">
        <f t="shared" si="30"/>
        <v>1.3485445109780902</v>
      </c>
      <c r="T443">
        <f t="shared" si="31"/>
        <v>2.2762461806662304</v>
      </c>
    </row>
    <row r="444" spans="13:20" x14ac:dyDescent="0.25">
      <c r="M444">
        <v>595</v>
      </c>
      <c r="N444">
        <f t="shared" si="29"/>
        <v>0.9211350710849513</v>
      </c>
      <c r="Q444">
        <f t="shared" si="30"/>
        <v>1.353281142587679</v>
      </c>
      <c r="T444">
        <f t="shared" si="31"/>
        <v>2.2830481165313725</v>
      </c>
    </row>
    <row r="445" spans="13:20" x14ac:dyDescent="0.25">
      <c r="M445">
        <v>600</v>
      </c>
      <c r="N445">
        <f t="shared" si="29"/>
        <v>0.92427736240343028</v>
      </c>
      <c r="Q445">
        <f t="shared" si="30"/>
        <v>1.3579878498611475</v>
      </c>
      <c r="T445">
        <f t="shared" si="31"/>
        <v>2.2897974098047542</v>
      </c>
    </row>
    <row r="446" spans="13:20" x14ac:dyDescent="0.25">
      <c r="M446">
        <v>605</v>
      </c>
      <c r="N446">
        <f t="shared" si="29"/>
        <v>0.92739996954407133</v>
      </c>
      <c r="Q446">
        <f t="shared" si="30"/>
        <v>1.3626649998440679</v>
      </c>
      <c r="T446">
        <f t="shared" si="31"/>
        <v>2.296494756070655</v>
      </c>
    </row>
    <row r="447" spans="13:20" x14ac:dyDescent="0.25">
      <c r="M447">
        <v>610</v>
      </c>
      <c r="N447">
        <f t="shared" si="29"/>
        <v>0.93050313338974955</v>
      </c>
      <c r="Q447">
        <f t="shared" si="30"/>
        <v>1.3673129523032885</v>
      </c>
      <c r="T447">
        <f t="shared" si="31"/>
        <v>2.3031408369449768</v>
      </c>
    </row>
    <row r="448" spans="13:20" x14ac:dyDescent="0.25">
      <c r="M448">
        <v>615</v>
      </c>
      <c r="N448">
        <f t="shared" si="29"/>
        <v>0.9335870900382488</v>
      </c>
      <c r="Q448">
        <f t="shared" si="30"/>
        <v>1.3719320599303815</v>
      </c>
      <c r="T448">
        <f t="shared" si="31"/>
        <v>2.3097363204633874</v>
      </c>
    </row>
    <row r="449" spans="13:20" x14ac:dyDescent="0.25">
      <c r="M449">
        <v>620</v>
      </c>
      <c r="N449">
        <f t="shared" si="29"/>
        <v>0.93665207093601854</v>
      </c>
      <c r="Q449">
        <f t="shared" si="30"/>
        <v>1.3765226685377721</v>
      </c>
      <c r="T449">
        <f t="shared" si="31"/>
        <v>2.3162818614555647</v>
      </c>
    </row>
    <row r="450" spans="13:20" x14ac:dyDescent="0.25">
      <c r="M450">
        <v>625</v>
      </c>
      <c r="N450">
        <f t="shared" si="29"/>
        <v>0.93969830300712176</v>
      </c>
      <c r="Q450">
        <f t="shared" si="30"/>
        <v>1.3810851172478502</v>
      </c>
      <c r="T450">
        <f t="shared" si="31"/>
        <v>2.322778101906176</v>
      </c>
    </row>
    <row r="451" spans="13:20" x14ac:dyDescent="0.25">
      <c r="M451">
        <v>630</v>
      </c>
      <c r="N451">
        <f t="shared" si="29"/>
        <v>0.94272600877758228</v>
      </c>
      <c r="Q451">
        <f t="shared" si="30"/>
        <v>1.3856197386753808</v>
      </c>
      <c r="T451">
        <f t="shared" si="31"/>
        <v>2.3292256713031554</v>
      </c>
    </row>
    <row r="452" spans="13:20" x14ac:dyDescent="0.25">
      <c r="M452">
        <v>635</v>
      </c>
      <c r="N452">
        <f t="shared" si="29"/>
        <v>0.94573540649533683</v>
      </c>
      <c r="Q452">
        <f t="shared" si="30"/>
        <v>1.3901268591035079</v>
      </c>
      <c r="T452">
        <f t="shared" si="31"/>
        <v>2.3356251869738283</v>
      </c>
    </row>
    <row r="453" spans="13:20" x14ac:dyDescent="0.25">
      <c r="M453">
        <v>640</v>
      </c>
      <c r="N453">
        <f t="shared" si="29"/>
        <v>0.9487267102459781</v>
      </c>
      <c r="Q453">
        <f t="shared" si="30"/>
        <v>1.3946067986536121</v>
      </c>
      <c r="T453">
        <f t="shared" si="31"/>
        <v>2.3419772544093913</v>
      </c>
    </row>
    <row r="454" spans="13:20" x14ac:dyDescent="0.25">
      <c r="M454">
        <v>645</v>
      </c>
      <c r="N454">
        <f t="shared" si="29"/>
        <v>0.95170013006446696</v>
      </c>
      <c r="Q454">
        <f t="shared" si="30"/>
        <v>1.3990598714492934</v>
      </c>
      <c r="T454">
        <f t="shared" si="31"/>
        <v>2.3482824675782665</v>
      </c>
    </row>
    <row r="455" spans="13:20" x14ac:dyDescent="0.25">
      <c r="M455">
        <v>650</v>
      </c>
      <c r="N455">
        <f t="shared" ref="N455:N518" si="32">N165*$M455/60</f>
        <v>0.95465587204298941</v>
      </c>
      <c r="Q455">
        <f t="shared" ref="Q455:Q518" si="33">Q165*$M455/60</f>
        <v>1.4034863857747302</v>
      </c>
      <c r="T455">
        <f t="shared" ref="T455:T518" si="34">T165*$M455/60</f>
        <v>2.3545414092287658</v>
      </c>
    </row>
    <row r="456" spans="13:20" x14ac:dyDescent="0.25">
      <c r="M456">
        <v>655</v>
      </c>
      <c r="N456">
        <f t="shared" si="32"/>
        <v>0.95759413843511687</v>
      </c>
      <c r="Q456">
        <f t="shared" si="33"/>
        <v>1.4078866442276377</v>
      </c>
      <c r="T456">
        <f t="shared" si="34"/>
        <v>2.3607546511815292</v>
      </c>
    </row>
    <row r="457" spans="13:20" x14ac:dyDescent="0.25">
      <c r="M457">
        <v>660</v>
      </c>
      <c r="N457">
        <f t="shared" si="32"/>
        <v>0.96051512775642123</v>
      </c>
      <c r="Q457">
        <f t="shared" si="33"/>
        <v>1.4122609438670628</v>
      </c>
      <c r="T457">
        <f t="shared" si="34"/>
        <v>2.3669227546121547</v>
      </c>
    </row>
    <row r="458" spans="13:20" x14ac:dyDescent="0.25">
      <c r="M458">
        <v>665</v>
      </c>
      <c r="N458">
        <f t="shared" si="32"/>
        <v>0.96341903488170266</v>
      </c>
      <c r="Q458">
        <f t="shared" si="33"/>
        <v>1.4166095763562183</v>
      </c>
      <c r="T458">
        <f t="shared" si="34"/>
        <v>2.3730462703244277</v>
      </c>
    </row>
    <row r="459" spans="13:20" x14ac:dyDescent="0.25">
      <c r="M459">
        <v>670</v>
      </c>
      <c r="N459">
        <f t="shared" si="32"/>
        <v>0.96630605113895318</v>
      </c>
      <c r="Q459">
        <f t="shared" si="33"/>
        <v>1.4209328281005682</v>
      </c>
      <c r="T459">
        <f t="shared" si="34"/>
        <v>2.3791257390145195</v>
      </c>
    </row>
    <row r="460" spans="13:20" x14ac:dyDescent="0.25">
      <c r="M460">
        <v>675</v>
      </c>
      <c r="N460">
        <f t="shared" si="32"/>
        <v>0.9691763644002066</v>
      </c>
      <c r="Q460">
        <f t="shared" si="33"/>
        <v>1.4252309803813514</v>
      </c>
      <c r="T460">
        <f t="shared" si="34"/>
        <v>2.3851616915265286</v>
      </c>
    </row>
    <row r="461" spans="13:20" x14ac:dyDescent="0.25">
      <c r="M461">
        <v>680</v>
      </c>
      <c r="N461">
        <f t="shared" si="32"/>
        <v>0.97203015916938185</v>
      </c>
      <c r="Q461">
        <f t="shared" si="33"/>
        <v>1.4295043094847246</v>
      </c>
      <c r="T461">
        <f t="shared" si="34"/>
        <v>2.3911546490997186</v>
      </c>
    </row>
    <row r="462" spans="13:20" x14ac:dyDescent="0.25">
      <c r="M462">
        <v>685</v>
      </c>
      <c r="N462">
        <f t="shared" si="32"/>
        <v>0.97486761666726329</v>
      </c>
      <c r="Q462">
        <f t="shared" si="33"/>
        <v>1.4337530868267128</v>
      </c>
      <c r="T462">
        <f t="shared" si="34"/>
        <v>2.3971051236077612</v>
      </c>
    </row>
    <row r="463" spans="13:20" x14ac:dyDescent="0.25">
      <c r="M463">
        <v>690</v>
      </c>
      <c r="N463">
        <f t="shared" si="32"/>
        <v>0.97768891491370769</v>
      </c>
      <c r="Q463">
        <f t="shared" si="33"/>
        <v>1.4379775790741158</v>
      </c>
      <c r="T463">
        <f t="shared" si="34"/>
        <v>2.4030136177903287</v>
      </c>
    </row>
    <row r="464" spans="13:20" x14ac:dyDescent="0.25">
      <c r="M464">
        <v>695</v>
      </c>
      <c r="N464">
        <f t="shared" si="32"/>
        <v>0.98049422880720793</v>
      </c>
      <c r="Q464">
        <f t="shared" si="33"/>
        <v>1.4421780482615469</v>
      </c>
      <c r="T464">
        <f t="shared" si="34"/>
        <v>2.4088806254773107</v>
      </c>
    </row>
    <row r="465" spans="13:20" x14ac:dyDescent="0.25">
      <c r="M465">
        <v>700</v>
      </c>
      <c r="N465">
        <f t="shared" si="32"/>
        <v>0.98328373020190596</v>
      </c>
      <c r="Q465">
        <f t="shared" si="33"/>
        <v>1.4463547519047433</v>
      </c>
      <c r="T465">
        <f t="shared" si="34"/>
        <v>2.4147066318059478</v>
      </c>
    </row>
    <row r="466" spans="13:20" x14ac:dyDescent="0.25">
      <c r="M466">
        <v>705</v>
      </c>
      <c r="N466">
        <f t="shared" si="32"/>
        <v>0.9860575879821567</v>
      </c>
      <c r="Q466">
        <f t="shared" si="33"/>
        <v>1.4505079431102994</v>
      </c>
      <c r="T466">
        <f t="shared" si="34"/>
        <v>2.4204921134311794</v>
      </c>
    </row>
    <row r="467" spans="13:20" x14ac:dyDescent="0.25">
      <c r="M467">
        <v>710</v>
      </c>
      <c r="N467">
        <f t="shared" si="32"/>
        <v>0.98881596813474415</v>
      </c>
      <c r="Q467">
        <f t="shared" si="33"/>
        <v>1.4546378706819594</v>
      </c>
      <c r="T467">
        <f t="shared" si="34"/>
        <v>2.4262375387294246</v>
      </c>
    </row>
    <row r="468" spans="13:20" x14ac:dyDescent="0.25">
      <c r="M468">
        <v>715</v>
      </c>
      <c r="N468">
        <f t="shared" si="32"/>
        <v>0.99155903381882748</v>
      </c>
      <c r="Q468">
        <f t="shared" si="33"/>
        <v>1.4587447792235972</v>
      </c>
      <c r="T468">
        <f t="shared" si="34"/>
        <v>2.431943367996078</v>
      </c>
    </row>
    <row r="469" spans="13:20" x14ac:dyDescent="0.25">
      <c r="M469">
        <v>720</v>
      </c>
      <c r="N469">
        <f t="shared" si="32"/>
        <v>0.99428694543371487</v>
      </c>
      <c r="Q469">
        <f t="shared" si="33"/>
        <v>1.4628289092390208</v>
      </c>
      <c r="T469">
        <f t="shared" si="34"/>
        <v>2.4376100536369534</v>
      </c>
    </row>
    <row r="470" spans="13:20" x14ac:dyDescent="0.25">
      <c r="M470">
        <v>725</v>
      </c>
      <c r="N470">
        <f t="shared" si="32"/>
        <v>0.99699986068454682</v>
      </c>
      <c r="Q470">
        <f t="shared" si="33"/>
        <v>1.4668904972287007</v>
      </c>
      <c r="T470">
        <f t="shared" si="34"/>
        <v>2.443238040353886</v>
      </c>
    </row>
    <row r="471" spans="13:20" x14ac:dyDescent="0.25">
      <c r="M471">
        <v>730</v>
      </c>
      <c r="N471">
        <f t="shared" si="32"/>
        <v>0.99969793464595924</v>
      </c>
      <c r="Q471">
        <f t="shared" si="33"/>
        <v>1.4709297757835675</v>
      </c>
      <c r="T471">
        <f t="shared" si="34"/>
        <v>2.4488277653247277</v>
      </c>
    </row>
    <row r="472" spans="13:20" x14ac:dyDescent="0.25">
      <c r="M472">
        <v>735</v>
      </c>
      <c r="N472">
        <f t="shared" si="32"/>
        <v>1.0023813198238085</v>
      </c>
      <c r="Q472">
        <f t="shared" si="33"/>
        <v>1.4749469736759531</v>
      </c>
      <c r="T472">
        <f t="shared" si="34"/>
        <v>2.4543796583779289</v>
      </c>
    </row>
    <row r="473" spans="13:20" x14ac:dyDescent="0.25">
      <c r="M473">
        <v>740</v>
      </c>
      <c r="N473">
        <f t="shared" si="32"/>
        <v>1.0050501662150324</v>
      </c>
      <c r="Q473">
        <f t="shared" si="33"/>
        <v>1.4789423159478106</v>
      </c>
      <c r="T473">
        <f t="shared" si="34"/>
        <v>2.459894142161938</v>
      </c>
    </row>
    <row r="474" spans="13:20" x14ac:dyDescent="0.25">
      <c r="M474">
        <v>745</v>
      </c>
      <c r="N474">
        <f t="shared" si="32"/>
        <v>1.0077046213657108</v>
      </c>
      <c r="Q474">
        <f t="shared" si="33"/>
        <v>1.4829160239962964</v>
      </c>
      <c r="T474">
        <f t="shared" si="34"/>
        <v>2.4653716323095547</v>
      </c>
    </row>
    <row r="475" spans="13:20" x14ac:dyDescent="0.25">
      <c r="M475">
        <v>750</v>
      </c>
      <c r="N475">
        <f t="shared" si="32"/>
        <v>1.0103448304273921</v>
      </c>
      <c r="Q475">
        <f t="shared" si="33"/>
        <v>1.4868683156568154</v>
      </c>
      <c r="T475">
        <f t="shared" si="34"/>
        <v>2.4708125375974586</v>
      </c>
    </row>
    <row r="476" spans="13:20" x14ac:dyDescent="0.25">
      <c r="M476">
        <v>755</v>
      </c>
      <c r="N476">
        <f t="shared" si="32"/>
        <v>1.0129709362117523</v>
      </c>
      <c r="Q476">
        <f t="shared" si="33"/>
        <v>1.4907994052836244</v>
      </c>
      <c r="T476">
        <f t="shared" si="34"/>
        <v>2.4762172601010879</v>
      </c>
    </row>
    <row r="477" spans="13:20" x14ac:dyDescent="0.25">
      <c r="M477">
        <v>760</v>
      </c>
      <c r="N477">
        <f t="shared" si="32"/>
        <v>1.0155830792436455</v>
      </c>
      <c r="Q477">
        <f t="shared" si="33"/>
        <v>1.4947095038280709</v>
      </c>
      <c r="T477">
        <f t="shared" si="34"/>
        <v>2.4815861953450127</v>
      </c>
    </row>
    <row r="478" spans="13:20" x14ac:dyDescent="0.25">
      <c r="M478">
        <v>765</v>
      </c>
      <c r="N478">
        <f t="shared" si="32"/>
        <v>1.0181813978126022</v>
      </c>
      <c r="Q478">
        <f t="shared" si="33"/>
        <v>1.4985988189145683</v>
      </c>
      <c r="T478">
        <f t="shared" si="34"/>
        <v>2.486919732448972</v>
      </c>
    </row>
    <row r="479" spans="13:20" x14ac:dyDescent="0.25">
      <c r="M479">
        <v>770</v>
      </c>
      <c r="N479">
        <f t="shared" si="32"/>
        <v>1.0207660280228328</v>
      </c>
      <c r="Q479">
        <f t="shared" si="33"/>
        <v>1.5024675549143713</v>
      </c>
      <c r="T479">
        <f t="shared" si="34"/>
        <v>2.4922182542697389</v>
      </c>
    </row>
    <row r="480" spans="13:20" x14ac:dyDescent="0.25">
      <c r="M480">
        <v>775</v>
      </c>
      <c r="N480">
        <f t="shared" si="32"/>
        <v>1.0233371038417851</v>
      </c>
      <c r="Q480">
        <f t="shared" si="33"/>
        <v>1.5063159130172425</v>
      </c>
      <c r="T480">
        <f t="shared" si="34"/>
        <v>2.4974821375389449</v>
      </c>
    </row>
    <row r="481" spans="13:20" x14ac:dyDescent="0.25">
      <c r="M481">
        <v>780</v>
      </c>
      <c r="N481">
        <f t="shared" si="32"/>
        <v>1.0258947571473149</v>
      </c>
      <c r="Q481">
        <f t="shared" si="33"/>
        <v>1.510144091301074</v>
      </c>
      <c r="T481">
        <f t="shared" si="34"/>
        <v>2.5027117529970044</v>
      </c>
    </row>
    <row r="482" spans="13:20" x14ac:dyDescent="0.25">
      <c r="M482">
        <v>785</v>
      </c>
      <c r="N482">
        <f t="shared" si="32"/>
        <v>1.0284391177735095</v>
      </c>
      <c r="Q482">
        <f t="shared" si="33"/>
        <v>1.5139522847995421</v>
      </c>
      <c r="T482">
        <f t="shared" si="34"/>
        <v>2.5079074655232931</v>
      </c>
    </row>
    <row r="483" spans="13:20" x14ac:dyDescent="0.25">
      <c r="M483">
        <v>790</v>
      </c>
      <c r="N483">
        <f t="shared" si="32"/>
        <v>1.0309703135552166</v>
      </c>
      <c r="Q483">
        <f t="shared" si="33"/>
        <v>1.5177406855678581</v>
      </c>
      <c r="T483">
        <f t="shared" si="34"/>
        <v>2.5130696342626808</v>
      </c>
    </row>
    <row r="484" spans="13:20" x14ac:dyDescent="0.25">
      <c r="M484">
        <v>795</v>
      </c>
      <c r="N484">
        <f t="shared" si="32"/>
        <v>1.033488470371321</v>
      </c>
      <c r="Q484">
        <f t="shared" si="33"/>
        <v>1.5215094827466848</v>
      </c>
      <c r="T484">
        <f t="shared" si="34"/>
        <v>2.5181986127485696</v>
      </c>
    </row>
    <row r="485" spans="13:20" x14ac:dyDescent="0.25">
      <c r="M485">
        <v>800</v>
      </c>
      <c r="N485">
        <f t="shared" si="32"/>
        <v>1.0359937121868084</v>
      </c>
      <c r="Q485">
        <f t="shared" si="33"/>
        <v>1.5252588626242807</v>
      </c>
      <c r="T485">
        <f t="shared" si="34"/>
        <v>2.5232947490225324</v>
      </c>
    </row>
    <row r="486" spans="13:20" x14ac:dyDescent="0.25">
      <c r="M486">
        <v>805</v>
      </c>
      <c r="N486">
        <f t="shared" si="32"/>
        <v>1.0384861610936706</v>
      </c>
      <c r="Q486">
        <f t="shared" si="33"/>
        <v>1.5289890086969298</v>
      </c>
      <c r="T486">
        <f t="shared" si="34"/>
        <v>2.5283583857506917</v>
      </c>
    </row>
    <row r="487" spans="13:20" x14ac:dyDescent="0.25">
      <c r="M487">
        <v>810</v>
      </c>
      <c r="N487">
        <f t="shared" si="32"/>
        <v>1.0409659373506763</v>
      </c>
      <c r="Q487">
        <f t="shared" si="33"/>
        <v>1.532700101727712</v>
      </c>
      <c r="T487">
        <f t="shared" si="34"/>
        <v>2.5333898603369192</v>
      </c>
    </row>
    <row r="488" spans="13:20" x14ac:dyDescent="0.25">
      <c r="M488">
        <v>815</v>
      </c>
      <c r="N488">
        <f t="shared" si="32"/>
        <v>1.0434331594220512</v>
      </c>
      <c r="Q488">
        <f t="shared" si="33"/>
        <v>1.5363923198036824</v>
      </c>
      <c r="T488">
        <f t="shared" si="34"/>
        <v>2.5383895050329905</v>
      </c>
    </row>
    <row r="489" spans="13:20" x14ac:dyDescent="0.25">
      <c r="M489">
        <v>820</v>
      </c>
      <c r="N489">
        <f t="shared" si="32"/>
        <v>1.0458879440151061</v>
      </c>
      <c r="Q489">
        <f t="shared" si="33"/>
        <v>1.5400658383914971</v>
      </c>
      <c r="T489">
        <f t="shared" si="34"/>
        <v>2.5433576470457742</v>
      </c>
    </row>
    <row r="490" spans="13:20" x14ac:dyDescent="0.25">
      <c r="M490">
        <v>825</v>
      </c>
      <c r="N490">
        <f t="shared" si="32"/>
        <v>1.0483304061168519</v>
      </c>
      <c r="Q490">
        <f t="shared" si="33"/>
        <v>1.5437208303915446</v>
      </c>
      <c r="T490">
        <f t="shared" si="34"/>
        <v>2.548294608641557</v>
      </c>
    </row>
    <row r="491" spans="13:20" x14ac:dyDescent="0.25">
      <c r="M491">
        <v>830</v>
      </c>
      <c r="N491">
        <f t="shared" si="32"/>
        <v>1.0507606590296177</v>
      </c>
      <c r="Q491">
        <f t="shared" si="33"/>
        <v>1.5473574661906351</v>
      </c>
      <c r="T491">
        <f t="shared" si="34"/>
        <v>2.5532007072476204</v>
      </c>
    </row>
    <row r="492" spans="13:20" x14ac:dyDescent="0.25">
      <c r="M492">
        <v>835</v>
      </c>
      <c r="N492">
        <f t="shared" si="32"/>
        <v>1.0531788144057315</v>
      </c>
      <c r="Q492">
        <f t="shared" si="33"/>
        <v>1.5509759137132828</v>
      </c>
      <c r="T492">
        <f t="shared" si="34"/>
        <v>2.5580762555511125</v>
      </c>
    </row>
    <row r="493" spans="13:20" x14ac:dyDescent="0.25">
      <c r="M493">
        <v>840</v>
      </c>
      <c r="N493">
        <f t="shared" si="32"/>
        <v>1.055584982281264</v>
      </c>
      <c r="Q493">
        <f t="shared" si="33"/>
        <v>1.5545763384716447</v>
      </c>
      <c r="T493">
        <f t="shared" si="34"/>
        <v>2.5629215615953522</v>
      </c>
    </row>
    <row r="494" spans="13:20" x14ac:dyDescent="0.25">
      <c r="M494">
        <v>845</v>
      </c>
      <c r="N494">
        <f t="shared" si="32"/>
        <v>1.0579792711088953</v>
      </c>
      <c r="Q494">
        <f t="shared" si="33"/>
        <v>1.5581589036141432</v>
      </c>
      <c r="T494">
        <f t="shared" si="34"/>
        <v>2.5677369288736172</v>
      </c>
    </row>
    <row r="495" spans="13:20" x14ac:dyDescent="0.25">
      <c r="M495">
        <v>850</v>
      </c>
      <c r="N495">
        <f t="shared" si="32"/>
        <v>1.060361787789909</v>
      </c>
      <c r="Q495">
        <f t="shared" si="33"/>
        <v>1.5617237699728197</v>
      </c>
      <c r="T495">
        <f t="shared" si="34"/>
        <v>2.5725226564205008</v>
      </c>
    </row>
    <row r="496" spans="13:20" x14ac:dyDescent="0.25">
      <c r="M496">
        <v>855</v>
      </c>
      <c r="N496">
        <f t="shared" si="32"/>
        <v>1.0627326377053554</v>
      </c>
      <c r="Q496">
        <f t="shared" si="33"/>
        <v>1.5652710961094707</v>
      </c>
      <c r="T496">
        <f t="shared" si="34"/>
        <v>2.5772790389009259</v>
      </c>
    </row>
    <row r="497" spans="13:20" x14ac:dyDescent="0.25">
      <c r="M497">
        <v>860</v>
      </c>
      <c r="N497">
        <f t="shared" si="32"/>
        <v>1.0650919247464061</v>
      </c>
      <c r="Q497">
        <f t="shared" si="33"/>
        <v>1.5688010383605786</v>
      </c>
      <c r="T497">
        <f t="shared" si="34"/>
        <v>2.5820063666968749</v>
      </c>
    </row>
    <row r="498" spans="13:20" x14ac:dyDescent="0.25">
      <c r="M498">
        <v>865</v>
      </c>
      <c r="N498">
        <f t="shared" si="32"/>
        <v>1.0674397513439275</v>
      </c>
      <c r="Q498">
        <f t="shared" si="33"/>
        <v>1.5723137508811136</v>
      </c>
      <c r="T498">
        <f t="shared" si="34"/>
        <v>2.5867049259919166</v>
      </c>
    </row>
    <row r="499" spans="13:20" x14ac:dyDescent="0.25">
      <c r="M499">
        <v>870</v>
      </c>
      <c r="N499">
        <f t="shared" si="32"/>
        <v>1.0697762184972899</v>
      </c>
      <c r="Q499">
        <f t="shared" si="33"/>
        <v>1.5758093856871982</v>
      </c>
      <c r="T499">
        <f t="shared" si="34"/>
        <v>2.5913749988535981</v>
      </c>
    </row>
    <row r="500" spans="13:20" x14ac:dyDescent="0.25">
      <c r="M500">
        <v>875</v>
      </c>
      <c r="N500">
        <f t="shared" si="32"/>
        <v>1.0721014258024502</v>
      </c>
      <c r="Q500">
        <f t="shared" si="33"/>
        <v>1.579288092697712</v>
      </c>
      <c r="T500">
        <f t="shared" si="34"/>
        <v>2.5960168633137664</v>
      </c>
    </row>
    <row r="501" spans="13:20" x14ac:dyDescent="0.25">
      <c r="M501">
        <v>880</v>
      </c>
      <c r="N501">
        <f t="shared" si="32"/>
        <v>1.0744154714793206</v>
      </c>
      <c r="Q501">
        <f t="shared" si="33"/>
        <v>1.5827500197748356</v>
      </c>
      <c r="T501">
        <f t="shared" si="34"/>
        <v>2.6006307934468751</v>
      </c>
    </row>
    <row r="502" spans="13:20" x14ac:dyDescent="0.25">
      <c r="M502">
        <v>885</v>
      </c>
      <c r="N502">
        <f t="shared" si="32"/>
        <v>1.0767184523984448</v>
      </c>
      <c r="Q502">
        <f t="shared" si="33"/>
        <v>1.5861953127635851</v>
      </c>
      <c r="T502">
        <f t="shared" si="34"/>
        <v>2.6052170594463613</v>
      </c>
    </row>
    <row r="503" spans="13:20" x14ac:dyDescent="0.25">
      <c r="M503">
        <v>890</v>
      </c>
      <c r="N503">
        <f t="shared" si="32"/>
        <v>1.0790104641070097</v>
      </c>
      <c r="Q503">
        <f t="shared" si="33"/>
        <v>1.5896241155303676</v>
      </c>
      <c r="T503">
        <f t="shared" si="34"/>
        <v>2.609775927699113</v>
      </c>
    </row>
    <row r="504" spans="13:20" x14ac:dyDescent="0.25">
      <c r="M504">
        <v>895</v>
      </c>
      <c r="N504">
        <f t="shared" si="32"/>
        <v>1.0812916008542084</v>
      </c>
      <c r="Q504">
        <f t="shared" si="33"/>
        <v>1.5930365700005771</v>
      </c>
      <c r="T504">
        <f t="shared" si="34"/>
        <v>2.614307660858135</v>
      </c>
    </row>
    <row r="505" spans="13:20" x14ac:dyDescent="0.25">
      <c r="M505">
        <v>900</v>
      </c>
      <c r="N505">
        <f t="shared" si="32"/>
        <v>1.0835619556159728</v>
      </c>
      <c r="Q505">
        <f t="shared" si="33"/>
        <v>1.5964328161952668</v>
      </c>
      <c r="T505">
        <f t="shared" si="34"/>
        <v>2.618812517913411</v>
      </c>
    </row>
    <row r="506" spans="13:20" x14ac:dyDescent="0.25">
      <c r="M506">
        <v>905</v>
      </c>
      <c r="N506">
        <f t="shared" si="32"/>
        <v>1.0858216201191044</v>
      </c>
      <c r="Q506">
        <f t="shared" si="33"/>
        <v>1.5998129922669324</v>
      </c>
      <c r="T506">
        <f t="shared" si="34"/>
        <v>2.6232907542610717</v>
      </c>
    </row>
    <row r="507" spans="13:20" x14ac:dyDescent="0.25">
      <c r="M507">
        <v>910</v>
      </c>
      <c r="N507">
        <f t="shared" si="32"/>
        <v>1.0880706848648058</v>
      </c>
      <c r="Q507">
        <f t="shared" si="33"/>
        <v>1.6031772345344131</v>
      </c>
      <c r="T507">
        <f t="shared" si="34"/>
        <v>2.6277426217708704</v>
      </c>
    </row>
    <row r="508" spans="13:20" x14ac:dyDescent="0.25">
      <c r="M508">
        <v>915</v>
      </c>
      <c r="N508">
        <f t="shared" si="32"/>
        <v>1.0903092391516434</v>
      </c>
      <c r="Q508">
        <f t="shared" si="33"/>
        <v>1.606525677516965</v>
      </c>
      <c r="T508">
        <f t="shared" si="34"/>
        <v>2.6321683688520494</v>
      </c>
    </row>
    <row r="509" spans="13:20" x14ac:dyDescent="0.25">
      <c r="M509">
        <v>920</v>
      </c>
      <c r="N509">
        <f t="shared" si="32"/>
        <v>1.0925373710979558</v>
      </c>
      <c r="Q509">
        <f t="shared" si="33"/>
        <v>1.6098584539674947</v>
      </c>
      <c r="T509">
        <f t="shared" si="34"/>
        <v>2.6365682405176356</v>
      </c>
    </row>
    <row r="510" spans="13:20" x14ac:dyDescent="0.25">
      <c r="M510">
        <v>925</v>
      </c>
      <c r="N510">
        <f t="shared" si="32"/>
        <v>1.0947551676637182</v>
      </c>
      <c r="Q510">
        <f t="shared" si="33"/>
        <v>1.6131756949050227</v>
      </c>
      <c r="T510">
        <f t="shared" si="34"/>
        <v>2.6409424784471978</v>
      </c>
    </row>
    <row r="511" spans="13:20" x14ac:dyDescent="0.25">
      <c r="M511">
        <v>930</v>
      </c>
      <c r="N511">
        <f t="shared" si="32"/>
        <v>1.0969627146718899</v>
      </c>
      <c r="Q511">
        <f t="shared" si="33"/>
        <v>1.6164775296463527</v>
      </c>
      <c r="T511">
        <f t="shared" si="34"/>
        <v>2.6452913210481257</v>
      </c>
    </row>
    <row r="512" spans="13:20" x14ac:dyDescent="0.25">
      <c r="M512">
        <v>935</v>
      </c>
      <c r="N512">
        <f t="shared" si="32"/>
        <v>1.099160096829247</v>
      </c>
      <c r="Q512">
        <f t="shared" si="33"/>
        <v>1.6197640858370093</v>
      </c>
      <c r="T512">
        <f t="shared" si="34"/>
        <v>2.6496150035154828</v>
      </c>
    </row>
    <row r="513" spans="13:20" x14ac:dyDescent="0.25">
      <c r="M513">
        <v>940</v>
      </c>
      <c r="N513">
        <f t="shared" si="32"/>
        <v>1.1013473977467265</v>
      </c>
      <c r="Q513">
        <f t="shared" si="33"/>
        <v>1.6230354894814372</v>
      </c>
      <c r="T513">
        <f t="shared" si="34"/>
        <v>2.6539137578904319</v>
      </c>
    </row>
    <row r="514" spans="13:20" x14ac:dyDescent="0.25">
      <c r="M514">
        <v>945</v>
      </c>
      <c r="N514">
        <f t="shared" si="32"/>
        <v>1.1035246999592863</v>
      </c>
      <c r="Q514">
        <f t="shared" si="33"/>
        <v>1.6262918649725016</v>
      </c>
      <c r="T514">
        <f t="shared" si="34"/>
        <v>2.6581878131173307</v>
      </c>
    </row>
    <row r="515" spans="13:20" x14ac:dyDescent="0.25">
      <c r="M515">
        <v>950</v>
      </c>
      <c r="N515">
        <f t="shared" si="32"/>
        <v>1.1056920849453078</v>
      </c>
      <c r="Q515">
        <f t="shared" si="33"/>
        <v>1.6295333351202961</v>
      </c>
      <c r="T515">
        <f t="shared" si="34"/>
        <v>2.6624373950994888</v>
      </c>
    </row>
    <row r="516" spans="13:20" x14ac:dyDescent="0.25">
      <c r="M516">
        <v>955</v>
      </c>
      <c r="N516">
        <f t="shared" si="32"/>
        <v>1.1078496331455372</v>
      </c>
      <c r="Q516">
        <f t="shared" si="33"/>
        <v>1.6327600211802911</v>
      </c>
      <c r="T516">
        <f t="shared" si="34"/>
        <v>2.6666627267536507</v>
      </c>
    </row>
    <row r="517" spans="13:20" x14ac:dyDescent="0.25">
      <c r="M517">
        <v>960</v>
      </c>
      <c r="N517">
        <f t="shared" si="32"/>
        <v>1.1099974239815944</v>
      </c>
      <c r="Q517">
        <f t="shared" si="33"/>
        <v>1.6359720428808282</v>
      </c>
      <c r="T517">
        <f t="shared" si="34"/>
        <v>2.670864028063229</v>
      </c>
    </row>
    <row r="518" spans="13:20" x14ac:dyDescent="0.25">
      <c r="M518">
        <v>965</v>
      </c>
      <c r="N518">
        <f t="shared" si="32"/>
        <v>1.1121355358740543</v>
      </c>
      <c r="Q518">
        <f t="shared" si="33"/>
        <v>1.6391695184499908</v>
      </c>
      <c r="T518">
        <f t="shared" si="34"/>
        <v>2.6750415161303285</v>
      </c>
    </row>
    <row r="519" spans="13:20" x14ac:dyDescent="0.25">
      <c r="M519">
        <v>970</v>
      </c>
      <c r="N519">
        <f t="shared" ref="N519:N582" si="35">N229*$M519/60</f>
        <v>1.1142640462601117</v>
      </c>
      <c r="Q519">
        <f t="shared" ref="Q519:Q582" si="36">Q229*$M519/60</f>
        <v>1.6423525646418564</v>
      </c>
      <c r="T519">
        <f t="shared" ref="T519:T582" si="37">T229*$M519/60</f>
        <v>2.6791954052265869</v>
      </c>
    </row>
    <row r="520" spans="13:20" x14ac:dyDescent="0.25">
      <c r="M520">
        <v>975</v>
      </c>
      <c r="N520">
        <f t="shared" si="35"/>
        <v>1.1163830316108425</v>
      </c>
      <c r="Q520">
        <f t="shared" si="36"/>
        <v>1.6455212967621649</v>
      </c>
      <c r="T520">
        <f t="shared" si="37"/>
        <v>2.683325906842879</v>
      </c>
    </row>
    <row r="521" spans="13:20" x14ac:dyDescent="0.25">
      <c r="M521">
        <v>980</v>
      </c>
      <c r="N521">
        <f t="shared" si="35"/>
        <v>1.118492567448077</v>
      </c>
      <c r="Q521">
        <f t="shared" si="36"/>
        <v>1.6486758286933965</v>
      </c>
      <c r="T521">
        <f t="shared" si="37"/>
        <v>2.6874332297378967</v>
      </c>
    </row>
    <row r="522" spans="13:20" x14ac:dyDescent="0.25">
      <c r="M522">
        <v>985</v>
      </c>
      <c r="N522">
        <f t="shared" si="35"/>
        <v>1.1205927283608907</v>
      </c>
      <c r="Q522">
        <f t="shared" si="36"/>
        <v>1.6518162729192953</v>
      </c>
      <c r="T522">
        <f t="shared" si="37"/>
        <v>2.6915175799856592</v>
      </c>
    </row>
    <row r="523" spans="13:20" x14ac:dyDescent="0.25">
      <c r="M523">
        <v>990</v>
      </c>
      <c r="N523">
        <f t="shared" si="35"/>
        <v>1.1226835880217216</v>
      </c>
      <c r="Q523">
        <f t="shared" si="36"/>
        <v>1.6549427405488462</v>
      </c>
      <c r="T523">
        <f t="shared" si="37"/>
        <v>2.6955791610219486</v>
      </c>
    </row>
    <row r="524" spans="13:20" x14ac:dyDescent="0.25">
      <c r="M524">
        <v>995</v>
      </c>
      <c r="N524">
        <f t="shared" si="35"/>
        <v>1.124765219202132</v>
      </c>
      <c r="Q524">
        <f t="shared" si="36"/>
        <v>1.6580553413397161</v>
      </c>
      <c r="T524">
        <f t="shared" si="37"/>
        <v>2.6996181736897502</v>
      </c>
    </row>
    <row r="525" spans="13:20" x14ac:dyDescent="0.25">
      <c r="M525">
        <v>1000</v>
      </c>
      <c r="N525">
        <f t="shared" si="35"/>
        <v>1.126837693788219</v>
      </c>
      <c r="Q525">
        <f t="shared" si="36"/>
        <v>1.6611541837211832</v>
      </c>
      <c r="T525">
        <f t="shared" si="37"/>
        <v>2.7036348162836621</v>
      </c>
    </row>
    <row r="526" spans="13:20" x14ac:dyDescent="0.25">
      <c r="M526">
        <v>1005</v>
      </c>
      <c r="N526">
        <f t="shared" si="35"/>
        <v>1.1289010827956814</v>
      </c>
      <c r="Q526">
        <f t="shared" si="36"/>
        <v>1.6642393748165547</v>
      </c>
      <c r="T526">
        <f t="shared" si="37"/>
        <v>2.7076292845933625</v>
      </c>
    </row>
    <row r="527" spans="13:20" x14ac:dyDescent="0.25">
      <c r="M527">
        <v>1010</v>
      </c>
      <c r="N527">
        <f t="shared" si="35"/>
        <v>1.1309554563845607</v>
      </c>
      <c r="Q527">
        <f t="shared" si="36"/>
        <v>1.6673110204651054</v>
      </c>
      <c r="T527">
        <f t="shared" si="37"/>
        <v>2.7116017719461114</v>
      </c>
    </row>
    <row r="528" spans="13:20" x14ac:dyDescent="0.25">
      <c r="M528">
        <v>1015</v>
      </c>
      <c r="N528">
        <f t="shared" si="35"/>
        <v>1.1330008838736514</v>
      </c>
      <c r="Q528">
        <f t="shared" si="36"/>
        <v>1.6703692252435329</v>
      </c>
      <c r="T528">
        <f t="shared" si="37"/>
        <v>2.7155524692483501</v>
      </c>
    </row>
    <row r="529" spans="13:20" x14ac:dyDescent="0.25">
      <c r="M529">
        <v>1020</v>
      </c>
      <c r="N529">
        <f t="shared" si="35"/>
        <v>1.1350374337546052</v>
      </c>
      <c r="Q529">
        <f t="shared" si="36"/>
        <v>1.6734140924869501</v>
      </c>
      <c r="T529">
        <f t="shared" si="37"/>
        <v>2.7194815650263862</v>
      </c>
    </row>
    <row r="530" spans="13:20" x14ac:dyDescent="0.25">
      <c r="M530">
        <v>1025</v>
      </c>
      <c r="N530">
        <f t="shared" si="35"/>
        <v>1.1370651737057285</v>
      </c>
      <c r="Q530">
        <f t="shared" si="36"/>
        <v>1.6764457243094255</v>
      </c>
      <c r="T530">
        <f t="shared" si="37"/>
        <v>2.7233892454662336</v>
      </c>
    </row>
    <row r="531" spans="13:20" x14ac:dyDescent="0.25">
      <c r="M531">
        <v>1030</v>
      </c>
      <c r="N531">
        <f t="shared" si="35"/>
        <v>1.1390841706054744</v>
      </c>
      <c r="Q531">
        <f t="shared" si="36"/>
        <v>1.6794642216240878</v>
      </c>
      <c r="T531">
        <f t="shared" si="37"/>
        <v>2.7272756944525676</v>
      </c>
    </row>
    <row r="532" spans="13:20" x14ac:dyDescent="0.25">
      <c r="M532">
        <v>1035</v>
      </c>
      <c r="N532">
        <f t="shared" si="35"/>
        <v>1.141094490545657</v>
      </c>
      <c r="Q532">
        <f t="shared" si="36"/>
        <v>1.6824696841627971</v>
      </c>
      <c r="T532">
        <f t="shared" si="37"/>
        <v>2.7311410936068863</v>
      </c>
    </row>
    <row r="533" spans="13:20" x14ac:dyDescent="0.25">
      <c r="M533">
        <v>1040</v>
      </c>
      <c r="N533">
        <f t="shared" si="35"/>
        <v>1.1430961988443753</v>
      </c>
      <c r="Q533">
        <f t="shared" si="36"/>
        <v>1.685462210495402</v>
      </c>
      <c r="T533">
        <f t="shared" si="37"/>
        <v>2.7349856223248539</v>
      </c>
    </row>
    <row r="534" spans="13:20" x14ac:dyDescent="0.25">
      <c r="M534">
        <v>1045</v>
      </c>
      <c r="N534">
        <f t="shared" si="35"/>
        <v>1.1450893600586669</v>
      </c>
      <c r="Q534">
        <f t="shared" si="36"/>
        <v>1.6884418980485925</v>
      </c>
      <c r="T534">
        <f t="shared" si="37"/>
        <v>2.7388094578128492</v>
      </c>
    </row>
    <row r="535" spans="13:20" x14ac:dyDescent="0.25">
      <c r="M535">
        <v>1050</v>
      </c>
      <c r="N535">
        <f t="shared" si="35"/>
        <v>1.1470740379968887</v>
      </c>
      <c r="Q535">
        <f t="shared" si="36"/>
        <v>1.6914088431243515</v>
      </c>
      <c r="T535">
        <f t="shared" si="37"/>
        <v>2.7426127751237739</v>
      </c>
    </row>
    <row r="536" spans="13:20" x14ac:dyDescent="0.25">
      <c r="M536">
        <v>1055</v>
      </c>
      <c r="N536">
        <f t="shared" si="35"/>
        <v>1.1490502957308475</v>
      </c>
      <c r="Q536">
        <f t="shared" si="36"/>
        <v>1.6943631409180295</v>
      </c>
      <c r="T536">
        <f t="shared" si="37"/>
        <v>2.7463957471920826</v>
      </c>
    </row>
    <row r="537" spans="13:20" x14ac:dyDescent="0.25">
      <c r="M537">
        <v>1060</v>
      </c>
      <c r="N537">
        <f t="shared" si="35"/>
        <v>1.1510181956076622</v>
      </c>
      <c r="Q537">
        <f t="shared" si="36"/>
        <v>1.6973048855360333</v>
      </c>
      <c r="T537">
        <f t="shared" si="37"/>
        <v>2.7501585448681252</v>
      </c>
    </row>
    <row r="538" spans="13:20" x14ac:dyDescent="0.25">
      <c r="M538">
        <v>1065</v>
      </c>
      <c r="N538">
        <f t="shared" si="35"/>
        <v>1.1529777992613945</v>
      </c>
      <c r="Q538">
        <f t="shared" si="36"/>
        <v>1.7002341700131574</v>
      </c>
      <c r="T538">
        <f t="shared" si="37"/>
        <v>2.7539013369517487</v>
      </c>
    </row>
    <row r="539" spans="13:20" x14ac:dyDescent="0.25">
      <c r="M539">
        <v>1070</v>
      </c>
      <c r="N539">
        <f t="shared" si="35"/>
        <v>1.1549291676244269</v>
      </c>
      <c r="Q539">
        <f t="shared" si="36"/>
        <v>1.7031510863295551</v>
      </c>
      <c r="T539">
        <f t="shared" si="37"/>
        <v>2.7576242902252304</v>
      </c>
    </row>
    <row r="540" spans="13:20" x14ac:dyDescent="0.25">
      <c r="M540">
        <v>1075</v>
      </c>
      <c r="N540">
        <f t="shared" si="35"/>
        <v>1.1568723609386073</v>
      </c>
      <c r="Q540">
        <f t="shared" si="36"/>
        <v>1.7060557254273649</v>
      </c>
      <c r="T540">
        <f t="shared" si="37"/>
        <v>2.7613275694855237</v>
      </c>
    </row>
    <row r="541" spans="13:20" x14ac:dyDescent="0.25">
      <c r="M541">
        <v>1080</v>
      </c>
      <c r="N541">
        <f t="shared" si="35"/>
        <v>1.158807438766174</v>
      </c>
      <c r="Q541">
        <f t="shared" si="36"/>
        <v>1.7089481772269906</v>
      </c>
      <c r="T541">
        <f t="shared" si="37"/>
        <v>2.7650113375758685</v>
      </c>
    </row>
    <row r="542" spans="13:20" x14ac:dyDescent="0.25">
      <c r="M542">
        <v>1085</v>
      </c>
      <c r="N542">
        <f t="shared" si="35"/>
        <v>1.1607344600004437</v>
      </c>
      <c r="Q542">
        <f t="shared" si="36"/>
        <v>1.7118285306430607</v>
      </c>
      <c r="T542">
        <f t="shared" si="37"/>
        <v>2.7686757554167323</v>
      </c>
    </row>
    <row r="543" spans="13:20" x14ac:dyDescent="0.25">
      <c r="M543">
        <v>1090</v>
      </c>
      <c r="N543">
        <f t="shared" si="35"/>
        <v>1.1626534828762933</v>
      </c>
      <c r="Q543">
        <f t="shared" si="36"/>
        <v>1.7146968736000592</v>
      </c>
      <c r="T543">
        <f t="shared" si="37"/>
        <v>2.7723209820361587</v>
      </c>
    </row>
    <row r="544" spans="13:20" x14ac:dyDescent="0.25">
      <c r="M544">
        <v>1095</v>
      </c>
      <c r="N544">
        <f t="shared" si="35"/>
        <v>1.164564564980425</v>
      </c>
      <c r="Q544">
        <f t="shared" si="36"/>
        <v>1.7175532930476434</v>
      </c>
      <c r="T544">
        <f t="shared" si="37"/>
        <v>2.7759471745994864</v>
      </c>
    </row>
    <row r="545" spans="13:20" x14ac:dyDescent="0.25">
      <c r="M545">
        <v>1100</v>
      </c>
      <c r="N545">
        <f t="shared" si="35"/>
        <v>1.1664677632614218</v>
      </c>
      <c r="Q545">
        <f t="shared" si="36"/>
        <v>1.7203978749756552</v>
      </c>
      <c r="T545">
        <f t="shared" si="37"/>
        <v>2.7795544884384862</v>
      </c>
    </row>
    <row r="546" spans="13:20" x14ac:dyDescent="0.25">
      <c r="M546">
        <v>1105</v>
      </c>
      <c r="N546">
        <f t="shared" si="35"/>
        <v>1.1683631340396063</v>
      </c>
      <c r="Q546">
        <f t="shared" si="36"/>
        <v>1.7232307044288397</v>
      </c>
      <c r="T546">
        <f t="shared" si="37"/>
        <v>2.7831430770799108</v>
      </c>
    </row>
    <row r="547" spans="13:20" x14ac:dyDescent="0.25">
      <c r="M547">
        <v>1110</v>
      </c>
      <c r="N547">
        <f t="shared" si="35"/>
        <v>1.1702507330167022</v>
      </c>
      <c r="Q547">
        <f t="shared" si="36"/>
        <v>1.7260518655212576</v>
      </c>
      <c r="T547">
        <f t="shared" si="37"/>
        <v>2.7867130922734855</v>
      </c>
    </row>
    <row r="548" spans="13:20" x14ac:dyDescent="0.25">
      <c r="M548">
        <v>1115</v>
      </c>
      <c r="N548">
        <f t="shared" si="35"/>
        <v>1.1721306152852979</v>
      </c>
      <c r="Q548">
        <f t="shared" si="36"/>
        <v>1.7288614414504289</v>
      </c>
      <c r="T548">
        <f t="shared" si="37"/>
        <v>2.7902646840193461</v>
      </c>
    </row>
    <row r="549" spans="13:20" x14ac:dyDescent="0.25">
      <c r="M549">
        <v>1120</v>
      </c>
      <c r="N549">
        <f t="shared" si="35"/>
        <v>1.1740028353381302</v>
      </c>
      <c r="Q549">
        <f t="shared" si="36"/>
        <v>1.731659514511189</v>
      </c>
      <c r="T549">
        <f t="shared" si="37"/>
        <v>2.7937980005949452</v>
      </c>
    </row>
    <row r="550" spans="13:20" x14ac:dyDescent="0.25">
      <c r="M550">
        <v>1125</v>
      </c>
      <c r="N550">
        <f t="shared" si="35"/>
        <v>1.1758674470771815</v>
      </c>
      <c r="Q550">
        <f t="shared" si="36"/>
        <v>1.7344461661092809</v>
      </c>
      <c r="T550">
        <f t="shared" si="37"/>
        <v>2.7973131885814122</v>
      </c>
    </row>
    <row r="551" spans="13:20" x14ac:dyDescent="0.25">
      <c r="M551">
        <v>1130</v>
      </c>
      <c r="N551">
        <f t="shared" si="35"/>
        <v>1.1777245038225981</v>
      </c>
      <c r="Q551">
        <f t="shared" si="36"/>
        <v>1.7372214767746719</v>
      </c>
      <c r="T551">
        <f t="shared" si="37"/>
        <v>2.8008103928894332</v>
      </c>
    </row>
    <row r="552" spans="13:20" x14ac:dyDescent="0.25">
      <c r="M552">
        <v>1135</v>
      </c>
      <c r="N552">
        <f t="shared" si="35"/>
        <v>1.1795740583214376</v>
      </c>
      <c r="Q552">
        <f t="shared" si="36"/>
        <v>1.7399855261746253</v>
      </c>
      <c r="T552">
        <f t="shared" si="37"/>
        <v>2.8042897567845966</v>
      </c>
    </row>
    <row r="553" spans="13:20" x14ac:dyDescent="0.25">
      <c r="M553">
        <v>1140</v>
      </c>
      <c r="N553">
        <f t="shared" si="35"/>
        <v>1.1814161627562403</v>
      </c>
      <c r="Q553">
        <f t="shared" si="36"/>
        <v>1.742738393126515</v>
      </c>
      <c r="T553">
        <f t="shared" si="37"/>
        <v>2.8077514219122817</v>
      </c>
    </row>
    <row r="554" spans="13:20" x14ac:dyDescent="0.25">
      <c r="M554">
        <v>1145</v>
      </c>
      <c r="N554">
        <f t="shared" si="35"/>
        <v>1.1832508687534455</v>
      </c>
      <c r="Q554">
        <f t="shared" si="36"/>
        <v>1.7454801556103876</v>
      </c>
      <c r="T554">
        <f t="shared" si="37"/>
        <v>2.8111955283220413</v>
      </c>
    </row>
    <row r="555" spans="13:20" x14ac:dyDescent="0.25">
      <c r="M555">
        <v>1150</v>
      </c>
      <c r="N555">
        <f t="shared" si="35"/>
        <v>1.1850782273916316</v>
      </c>
      <c r="Q555">
        <f t="shared" si="36"/>
        <v>1.7482108907812937</v>
      </c>
      <c r="T555">
        <f t="shared" si="37"/>
        <v>2.814622214491544</v>
      </c>
    </row>
    <row r="556" spans="13:20" x14ac:dyDescent="0.25">
      <c r="M556">
        <v>1155</v>
      </c>
      <c r="N556">
        <f t="shared" si="35"/>
        <v>1.1868982892096116</v>
      </c>
      <c r="Q556">
        <f t="shared" si="36"/>
        <v>1.7509306749813818</v>
      </c>
      <c r="T556">
        <f t="shared" si="37"/>
        <v>2.8180316173500359</v>
      </c>
    </row>
    <row r="557" spans="13:20" x14ac:dyDescent="0.25">
      <c r="M557">
        <v>1160</v>
      </c>
      <c r="N557">
        <f t="shared" si="35"/>
        <v>1.1887111042143628</v>
      </c>
      <c r="Q557">
        <f t="shared" si="36"/>
        <v>1.7536395837517582</v>
      </c>
      <c r="T557">
        <f t="shared" si="37"/>
        <v>2.8214238723013878</v>
      </c>
    </row>
    <row r="558" spans="13:20" x14ac:dyDescent="0.25">
      <c r="M558">
        <v>1165</v>
      </c>
      <c r="N558">
        <f t="shared" si="35"/>
        <v>1.1905167218888184</v>
      </c>
      <c r="Q558">
        <f t="shared" si="36"/>
        <v>1.7563376918441327</v>
      </c>
      <c r="T558">
        <f t="shared" si="37"/>
        <v>2.8247991132466739</v>
      </c>
    </row>
    <row r="559" spans="13:20" x14ac:dyDescent="0.25">
      <c r="M559">
        <v>1170</v>
      </c>
      <c r="N559">
        <f t="shared" si="35"/>
        <v>1.1923151911994951</v>
      </c>
      <c r="Q559">
        <f t="shared" si="36"/>
        <v>1.759025073232235</v>
      </c>
      <c r="T559">
        <f t="shared" si="37"/>
        <v>2.8281574726063607</v>
      </c>
    </row>
    <row r="560" spans="13:20" x14ac:dyDescent="0.25">
      <c r="M560">
        <v>1175</v>
      </c>
      <c r="N560">
        <f t="shared" si="35"/>
        <v>1.1941065606039958</v>
      </c>
      <c r="Q560">
        <f t="shared" si="36"/>
        <v>1.7617018011230248</v>
      </c>
      <c r="T560">
        <f t="shared" si="37"/>
        <v>2.8314990813420531</v>
      </c>
    </row>
    <row r="561" spans="13:20" x14ac:dyDescent="0.25">
      <c r="M561">
        <v>1180</v>
      </c>
      <c r="N561">
        <f t="shared" si="35"/>
        <v>1.1958908780583575</v>
      </c>
      <c r="Q561">
        <f t="shared" si="36"/>
        <v>1.7643679479676935</v>
      </c>
      <c r="T561">
        <f t="shared" si="37"/>
        <v>2.8348240689778508</v>
      </c>
    </row>
    <row r="562" spans="13:20" x14ac:dyDescent="0.25">
      <c r="M562">
        <v>1185</v>
      </c>
      <c r="N562">
        <f t="shared" si="35"/>
        <v>1.1976681910242639</v>
      </c>
      <c r="Q562">
        <f t="shared" si="36"/>
        <v>1.7670235854724547</v>
      </c>
      <c r="T562">
        <f t="shared" si="37"/>
        <v>2.8381325636213051</v>
      </c>
    </row>
    <row r="563" spans="13:20" x14ac:dyDescent="0.25">
      <c r="M563">
        <v>1190</v>
      </c>
      <c r="N563">
        <f t="shared" si="35"/>
        <v>1.199438546476135</v>
      </c>
      <c r="Q563">
        <f t="shared" si="36"/>
        <v>1.7696687846091443</v>
      </c>
      <c r="T563">
        <f t="shared" si="37"/>
        <v>2.8414246919839887</v>
      </c>
    </row>
    <row r="564" spans="13:20" x14ac:dyDescent="0.25">
      <c r="M564">
        <v>1195</v>
      </c>
      <c r="N564">
        <f t="shared" si="35"/>
        <v>1.2012019909080709</v>
      </c>
      <c r="Q564">
        <f t="shared" si="36"/>
        <v>1.7723036156256216</v>
      </c>
      <c r="T564">
        <f t="shared" si="37"/>
        <v>2.8447005794016875</v>
      </c>
    </row>
    <row r="565" spans="13:20" x14ac:dyDescent="0.25">
      <c r="M565">
        <v>1200</v>
      </c>
      <c r="N565">
        <f t="shared" si="35"/>
        <v>1.2029585703406722</v>
      </c>
      <c r="Q565">
        <f t="shared" si="36"/>
        <v>1.7749281480559773</v>
      </c>
      <c r="T565">
        <f t="shared" si="37"/>
        <v>2.8479603498542208</v>
      </c>
    </row>
    <row r="566" spans="13:20" x14ac:dyDescent="0.25">
      <c r="M566">
        <v>1205</v>
      </c>
      <c r="N566">
        <f t="shared" si="35"/>
        <v>1.2047083303277442</v>
      </c>
      <c r="Q566">
        <f t="shared" si="36"/>
        <v>1.7775424507305655</v>
      </c>
      <c r="T566">
        <f t="shared" si="37"/>
        <v>2.8512041259849039</v>
      </c>
    </row>
    <row r="567" spans="13:20" x14ac:dyDescent="0.25">
      <c r="M567">
        <v>1210</v>
      </c>
      <c r="N567">
        <f t="shared" si="35"/>
        <v>1.2064513159628671</v>
      </c>
      <c r="Q567">
        <f t="shared" si="36"/>
        <v>1.7801465917858379</v>
      </c>
      <c r="T567">
        <f t="shared" si="37"/>
        <v>2.854432029119653</v>
      </c>
    </row>
    <row r="568" spans="13:20" x14ac:dyDescent="0.25">
      <c r="M568">
        <v>1215</v>
      </c>
      <c r="N568">
        <f t="shared" si="35"/>
        <v>1.2081875718858484</v>
      </c>
      <c r="Q568">
        <f t="shared" si="36"/>
        <v>1.7827406386740183</v>
      </c>
      <c r="T568">
        <f t="shared" si="37"/>
        <v>2.857644179285749</v>
      </c>
    </row>
    <row r="569" spans="13:20" x14ac:dyDescent="0.25">
      <c r="M569">
        <v>1220</v>
      </c>
      <c r="N569">
        <f t="shared" si="35"/>
        <v>1.2099171422890664</v>
      </c>
      <c r="Q569">
        <f t="shared" si="36"/>
        <v>1.7853246581725879</v>
      </c>
      <c r="T569">
        <f t="shared" si="37"/>
        <v>2.860840695230253</v>
      </c>
    </row>
    <row r="570" spans="13:20" x14ac:dyDescent="0.25">
      <c r="M570">
        <v>1225</v>
      </c>
      <c r="N570">
        <f t="shared" si="35"/>
        <v>1.2116400709236888</v>
      </c>
      <c r="Q570">
        <f t="shared" si="36"/>
        <v>1.7878987163936102</v>
      </c>
      <c r="T570">
        <f t="shared" si="37"/>
        <v>2.8640216944381125</v>
      </c>
    </row>
    <row r="571" spans="13:20" x14ac:dyDescent="0.25">
      <c r="M571">
        <v>1230</v>
      </c>
      <c r="N571">
        <f t="shared" si="35"/>
        <v>1.2133564011057867</v>
      </c>
      <c r="Q571">
        <f t="shared" si="36"/>
        <v>1.7904628787928827</v>
      </c>
      <c r="T571">
        <f t="shared" si="37"/>
        <v>2.8671872931499158</v>
      </c>
    </row>
    <row r="572" spans="13:20" x14ac:dyDescent="0.25">
      <c r="M572">
        <v>1235</v>
      </c>
      <c r="N572">
        <f t="shared" si="35"/>
        <v>1.2150661757223369</v>
      </c>
      <c r="Q572">
        <f t="shared" si="36"/>
        <v>1.7930172101789357</v>
      </c>
      <c r="T572">
        <f t="shared" si="37"/>
        <v>2.8703376063793589</v>
      </c>
    </row>
    <row r="573" spans="13:20" x14ac:dyDescent="0.25">
      <c r="M573">
        <v>1240</v>
      </c>
      <c r="N573">
        <f t="shared" si="35"/>
        <v>1.2167694372371172</v>
      </c>
      <c r="Q573">
        <f t="shared" si="36"/>
        <v>1.7955617747218584</v>
      </c>
      <c r="T573">
        <f t="shared" si="37"/>
        <v>2.8734727479303759</v>
      </c>
    </row>
    <row r="574" spans="13:20" x14ac:dyDescent="0.25">
      <c r="M574">
        <v>1245</v>
      </c>
      <c r="N574">
        <f t="shared" si="35"/>
        <v>1.2184662276964957</v>
      </c>
      <c r="Q574">
        <f t="shared" si="36"/>
        <v>1.7980966359619817</v>
      </c>
      <c r="T574">
        <f t="shared" si="37"/>
        <v>2.8765928304139918</v>
      </c>
    </row>
    <row r="575" spans="13:20" x14ac:dyDescent="0.25">
      <c r="M575">
        <v>1250</v>
      </c>
      <c r="N575">
        <f t="shared" si="35"/>
        <v>1.2201565887351193</v>
      </c>
      <c r="Q575">
        <f t="shared" si="36"/>
        <v>1.8006218568184056</v>
      </c>
      <c r="T575">
        <f t="shared" si="37"/>
        <v>2.8796979652648553</v>
      </c>
    </row>
    <row r="576" spans="13:20" x14ac:dyDescent="0.25">
      <c r="M576">
        <v>1255</v>
      </c>
      <c r="N576">
        <f t="shared" si="35"/>
        <v>1.2218405615815056</v>
      </c>
      <c r="Q576">
        <f t="shared" si="36"/>
        <v>1.8031374995973668</v>
      </c>
      <c r="T576">
        <f t="shared" si="37"/>
        <v>2.8827882627574999</v>
      </c>
    </row>
    <row r="577" spans="13:20" x14ac:dyDescent="0.25">
      <c r="M577">
        <v>1260</v>
      </c>
      <c r="N577">
        <f t="shared" si="35"/>
        <v>1.2235181870635243</v>
      </c>
      <c r="Q577">
        <f t="shared" si="36"/>
        <v>1.8056436260004807</v>
      </c>
      <c r="T577">
        <f t="shared" si="37"/>
        <v>2.8858638320223196</v>
      </c>
    </row>
    <row r="578" spans="13:20" x14ac:dyDescent="0.25">
      <c r="M578">
        <v>1265</v>
      </c>
      <c r="N578">
        <f t="shared" si="35"/>
        <v>1.2251895056138042</v>
      </c>
      <c r="Q578">
        <f t="shared" si="36"/>
        <v>1.80814029713282</v>
      </c>
      <c r="T578">
        <f t="shared" si="37"/>
        <v>2.8889247810612515</v>
      </c>
    </row>
    <row r="579" spans="13:20" x14ac:dyDescent="0.25">
      <c r="M579">
        <v>1270</v>
      </c>
      <c r="N579">
        <f t="shared" si="35"/>
        <v>1.2268545572750207</v>
      </c>
      <c r="Q579">
        <f t="shared" si="36"/>
        <v>1.810627573510871</v>
      </c>
      <c r="T579">
        <f t="shared" si="37"/>
        <v>2.8919712167632055</v>
      </c>
    </row>
    <row r="580" spans="13:20" x14ac:dyDescent="0.25">
      <c r="M580">
        <v>1275</v>
      </c>
      <c r="N580">
        <f t="shared" si="35"/>
        <v>1.228513381705113</v>
      </c>
      <c r="Q580">
        <f t="shared" si="36"/>
        <v>1.8131055150703381</v>
      </c>
      <c r="T580">
        <f t="shared" si="37"/>
        <v>2.8950032449192107</v>
      </c>
    </row>
    <row r="581" spans="13:20" x14ac:dyDescent="0.25">
      <c r="M581">
        <v>1280</v>
      </c>
      <c r="N581">
        <f t="shared" si="35"/>
        <v>1.2301660181823992</v>
      </c>
      <c r="Q581">
        <f t="shared" si="36"/>
        <v>1.8155741811738295</v>
      </c>
      <c r="T581">
        <f t="shared" si="37"/>
        <v>2.8980209702373241</v>
      </c>
    </row>
    <row r="582" spans="13:20" x14ac:dyDescent="0.25">
      <c r="M582">
        <v>1285</v>
      </c>
      <c r="N582">
        <f t="shared" si="35"/>
        <v>1.2318125056106113</v>
      </c>
      <c r="Q582">
        <f t="shared" si="36"/>
        <v>1.8180336306183951</v>
      </c>
      <c r="T582">
        <f t="shared" si="37"/>
        <v>2.9010244963572505</v>
      </c>
    </row>
    <row r="583" spans="13:20" x14ac:dyDescent="0.25">
      <c r="M583">
        <v>1290</v>
      </c>
      <c r="N583">
        <f t="shared" ref="N583:N613" si="38">N293*$M583/60</f>
        <v>1.2334528825238338</v>
      </c>
      <c r="Q583">
        <f t="shared" ref="Q583:Q613" si="39">Q293*$M583/60</f>
        <v>1.8204839216429558</v>
      </c>
      <c r="T583">
        <f t="shared" ref="T583:T613" si="40">T293*$M583/60</f>
        <v>2.9040139258647586</v>
      </c>
    </row>
    <row r="584" spans="13:20" x14ac:dyDescent="0.25">
      <c r="M584">
        <v>1295</v>
      </c>
      <c r="N584">
        <f t="shared" si="38"/>
        <v>1.2350871870913642</v>
      </c>
      <c r="Q584">
        <f t="shared" si="39"/>
        <v>1.822925111935586</v>
      </c>
      <c r="T584">
        <f t="shared" si="40"/>
        <v>2.9069893603057966</v>
      </c>
    </row>
    <row r="585" spans="13:20" x14ac:dyDescent="0.25">
      <c r="M585">
        <v>1300</v>
      </c>
      <c r="N585">
        <f t="shared" si="38"/>
        <v>1.2367154571225021</v>
      </c>
      <c r="Q585">
        <f t="shared" si="39"/>
        <v>1.825357258640693</v>
      </c>
      <c r="T585">
        <f t="shared" si="40"/>
        <v>2.9099509002004269</v>
      </c>
    </row>
    <row r="586" spans="13:20" x14ac:dyDescent="0.25">
      <c r="M586">
        <v>1305</v>
      </c>
      <c r="N586">
        <f t="shared" si="38"/>
        <v>1.2383377300712304</v>
      </c>
      <c r="Q586">
        <f t="shared" si="39"/>
        <v>1.8277804183660609</v>
      </c>
      <c r="T586">
        <f t="shared" si="40"/>
        <v>2.9128986450564773</v>
      </c>
    </row>
    <row r="587" spans="13:20" x14ac:dyDescent="0.25">
      <c r="M587">
        <v>1310</v>
      </c>
      <c r="N587">
        <f t="shared" si="38"/>
        <v>1.2399540430408464</v>
      </c>
      <c r="Q587">
        <f t="shared" si="39"/>
        <v>1.8301946471897852</v>
      </c>
      <c r="T587">
        <f t="shared" si="40"/>
        <v>2.9158326933829879</v>
      </c>
    </row>
    <row r="588" spans="13:20" x14ac:dyDescent="0.25">
      <c r="M588">
        <v>1315</v>
      </c>
      <c r="N588">
        <f t="shared" si="38"/>
        <v>1.2415644327884909</v>
      </c>
      <c r="Q588">
        <f t="shared" si="39"/>
        <v>1.8326000006670882</v>
      </c>
      <c r="T588">
        <f t="shared" si="40"/>
        <v>2.9187531427034359</v>
      </c>
    </row>
    <row r="589" spans="13:20" x14ac:dyDescent="0.25">
      <c r="M589">
        <v>1320</v>
      </c>
      <c r="N589">
        <f t="shared" si="38"/>
        <v>1.2431689357296252</v>
      </c>
      <c r="Q589">
        <f t="shared" si="39"/>
        <v>1.8349965338370222</v>
      </c>
      <c r="T589">
        <f t="shared" si="40"/>
        <v>2.9216600895687241</v>
      </c>
    </row>
    <row r="590" spans="13:20" x14ac:dyDescent="0.25">
      <c r="M590">
        <v>1325</v>
      </c>
      <c r="N590">
        <f t="shared" si="38"/>
        <v>1.2447675879424098</v>
      </c>
      <c r="Q590">
        <f t="shared" si="39"/>
        <v>1.8373843012290638</v>
      </c>
      <c r="T590">
        <f t="shared" si="40"/>
        <v>2.9245536295699548</v>
      </c>
    </row>
    <row r="591" spans="13:20" x14ac:dyDescent="0.25">
      <c r="M591">
        <v>1330</v>
      </c>
      <c r="N591">
        <f t="shared" si="38"/>
        <v>1.2463604251720284</v>
      </c>
      <c r="Q591">
        <f t="shared" si="39"/>
        <v>1.8397633568695964</v>
      </c>
      <c r="T591">
        <f t="shared" si="40"/>
        <v>2.9274338573510179</v>
      </c>
    </row>
    <row r="592" spans="13:20" x14ac:dyDescent="0.25">
      <c r="M592">
        <v>1335</v>
      </c>
      <c r="N592">
        <f t="shared" si="38"/>
        <v>1.247947482834932</v>
      </c>
      <c r="Q592">
        <f t="shared" si="39"/>
        <v>1.8421337542882854</v>
      </c>
      <c r="T592">
        <f t="shared" si="40"/>
        <v>2.9303008666209371</v>
      </c>
    </row>
    <row r="593" spans="13:20" x14ac:dyDescent="0.25">
      <c r="M593">
        <v>1340</v>
      </c>
      <c r="N593">
        <f t="shared" si="38"/>
        <v>1.2495287960230175</v>
      </c>
      <c r="Q593">
        <f t="shared" si="39"/>
        <v>1.8444955465243582</v>
      </c>
      <c r="T593">
        <f t="shared" si="40"/>
        <v>2.9331547501660258</v>
      </c>
    </row>
    <row r="594" spans="13:20" x14ac:dyDescent="0.25">
      <c r="M594">
        <v>1345</v>
      </c>
      <c r="N594">
        <f t="shared" si="38"/>
        <v>1.2511043995077287</v>
      </c>
      <c r="Q594">
        <f t="shared" si="39"/>
        <v>1.846848786132768</v>
      </c>
      <c r="T594">
        <f t="shared" si="40"/>
        <v>2.9359955998618608</v>
      </c>
    </row>
    <row r="595" spans="13:20" x14ac:dyDescent="0.25">
      <c r="M595">
        <v>1350</v>
      </c>
      <c r="N595">
        <f t="shared" si="38"/>
        <v>1.252674327744105</v>
      </c>
      <c r="Q595">
        <f t="shared" si="39"/>
        <v>1.8491935251902694</v>
      </c>
      <c r="T595">
        <f t="shared" si="40"/>
        <v>2.9388235066850283</v>
      </c>
    </row>
    <row r="596" spans="13:20" x14ac:dyDescent="0.25">
      <c r="M596">
        <v>1355</v>
      </c>
      <c r="N596">
        <f t="shared" si="38"/>
        <v>1.2542386148747509</v>
      </c>
      <c r="Q596">
        <f t="shared" si="39"/>
        <v>1.8515298153013868</v>
      </c>
      <c r="T596">
        <f t="shared" si="40"/>
        <v>2.9416385607247193</v>
      </c>
    </row>
    <row r="597" spans="13:20" x14ac:dyDescent="0.25">
      <c r="M597">
        <v>1360</v>
      </c>
      <c r="N597">
        <f t="shared" si="38"/>
        <v>1.2557972947337492</v>
      </c>
      <c r="Q597">
        <f t="shared" si="39"/>
        <v>1.853857707604299</v>
      </c>
      <c r="T597">
        <f t="shared" si="40"/>
        <v>2.9444408511940834</v>
      </c>
    </row>
    <row r="598" spans="13:20" x14ac:dyDescent="0.25">
      <c r="M598">
        <v>1365</v>
      </c>
      <c r="N598">
        <f t="shared" si="38"/>
        <v>1.2573504008505039</v>
      </c>
      <c r="Q598">
        <f t="shared" si="39"/>
        <v>1.8561772527766143</v>
      </c>
      <c r="T598">
        <f t="shared" si="40"/>
        <v>2.9472304664414626</v>
      </c>
    </row>
    <row r="599" spans="13:20" x14ac:dyDescent="0.25">
      <c r="M599">
        <v>1370</v>
      </c>
      <c r="N599">
        <f t="shared" si="38"/>
        <v>1.2588979664535316</v>
      </c>
      <c r="Q599">
        <f t="shared" si="39"/>
        <v>1.8584885010410639</v>
      </c>
      <c r="T599">
        <f t="shared" si="40"/>
        <v>2.9500074939613881</v>
      </c>
    </row>
    <row r="600" spans="13:20" x14ac:dyDescent="0.25">
      <c r="M600">
        <v>1375</v>
      </c>
      <c r="N600">
        <f t="shared" si="38"/>
        <v>1.2604400244741827</v>
      </c>
      <c r="Q600">
        <f t="shared" si="39"/>
        <v>1.8607915021711006</v>
      </c>
      <c r="T600">
        <f t="shared" si="40"/>
        <v>2.9527720204054408</v>
      </c>
    </row>
    <row r="601" spans="13:20" x14ac:dyDescent="0.25">
      <c r="M601">
        <v>1380</v>
      </c>
      <c r="N601">
        <f t="shared" si="38"/>
        <v>1.2619766075503052</v>
      </c>
      <c r="Q601">
        <f t="shared" si="39"/>
        <v>1.8630863054964093</v>
      </c>
      <c r="T601">
        <f t="shared" si="40"/>
        <v>2.9555241315929135</v>
      </c>
    </row>
    <row r="602" spans="13:20" x14ac:dyDescent="0.25">
      <c r="M602">
        <v>1385</v>
      </c>
      <c r="N602">
        <f t="shared" si="38"/>
        <v>1.2635077480298533</v>
      </c>
      <c r="Q602">
        <f t="shared" si="39"/>
        <v>1.8653729599083348</v>
      </c>
      <c r="T602">
        <f t="shared" si="40"/>
        <v>2.9582639125213062</v>
      </c>
    </row>
    <row r="603" spans="13:20" x14ac:dyDescent="0.25">
      <c r="M603">
        <v>1390</v>
      </c>
      <c r="N603">
        <f t="shared" si="38"/>
        <v>1.2650334779744374</v>
      </c>
      <c r="Q603">
        <f t="shared" si="39"/>
        <v>1.8676515138652114</v>
      </c>
      <c r="T603">
        <f t="shared" si="40"/>
        <v>2.9609914473766823</v>
      </c>
    </row>
    <row r="604" spans="13:20" x14ac:dyDescent="0.25">
      <c r="M604">
        <v>1395</v>
      </c>
      <c r="N604">
        <f t="shared" si="38"/>
        <v>1.2665538291628169</v>
      </c>
      <c r="Q604">
        <f t="shared" si="39"/>
        <v>1.8699220153976259</v>
      </c>
      <c r="T604">
        <f t="shared" si="40"/>
        <v>2.963706819543817</v>
      </c>
    </row>
    <row r="605" spans="13:20" x14ac:dyDescent="0.25">
      <c r="M605">
        <v>1400</v>
      </c>
      <c r="N605">
        <f t="shared" si="38"/>
        <v>1.2680688330943382</v>
      </c>
      <c r="Q605">
        <f t="shared" si="39"/>
        <v>1.8721845121135847</v>
      </c>
      <c r="T605">
        <f t="shared" si="40"/>
        <v>2.9664101116162227</v>
      </c>
    </row>
    <row r="606" spans="13:20" x14ac:dyDescent="0.25">
      <c r="M606">
        <v>1405</v>
      </c>
      <c r="N606">
        <f t="shared" si="38"/>
        <v>1.2695785209923185</v>
      </c>
      <c r="Q606">
        <f t="shared" si="39"/>
        <v>1.8744390512036118</v>
      </c>
      <c r="T606">
        <f t="shared" si="40"/>
        <v>2.9691014054059957</v>
      </c>
    </row>
    <row r="607" spans="13:20" x14ac:dyDescent="0.25">
      <c r="M607">
        <v>1410</v>
      </c>
      <c r="N607">
        <f t="shared" si="38"/>
        <v>1.2710829238073842</v>
      </c>
      <c r="Q607">
        <f t="shared" si="39"/>
        <v>1.8766856794457509</v>
      </c>
      <c r="T607">
        <f t="shared" si="40"/>
        <v>2.9717807819535134</v>
      </c>
    </row>
    <row r="608" spans="13:20" x14ac:dyDescent="0.25">
      <c r="M608">
        <v>1415</v>
      </c>
      <c r="N608">
        <f t="shared" si="38"/>
        <v>1.2725820722207368</v>
      </c>
      <c r="Q608">
        <f t="shared" si="39"/>
        <v>1.8789244432105134</v>
      </c>
      <c r="T608">
        <f t="shared" si="40"/>
        <v>2.9744483215369986</v>
      </c>
    </row>
    <row r="609" spans="13:20" x14ac:dyDescent="0.25">
      <c r="M609">
        <v>1420</v>
      </c>
      <c r="N609">
        <f t="shared" si="38"/>
        <v>1.2740759966473965</v>
      </c>
      <c r="Q609">
        <f t="shared" si="39"/>
        <v>1.8811553884657259</v>
      </c>
      <c r="T609">
        <f t="shared" si="40"/>
        <v>2.9771041036818988</v>
      </c>
    </row>
    <row r="610" spans="13:20" x14ac:dyDescent="0.25">
      <c r="M610">
        <v>1425</v>
      </c>
      <c r="N610">
        <f t="shared" si="38"/>
        <v>1.2755647272393749</v>
      </c>
      <c r="Q610">
        <f t="shared" si="39"/>
        <v>1.8833785607813245</v>
      </c>
      <c r="T610">
        <f t="shared" si="40"/>
        <v>2.9797482071701489</v>
      </c>
    </row>
    <row r="611" spans="13:20" x14ac:dyDescent="0.25">
      <c r="M611">
        <v>1430</v>
      </c>
      <c r="N611">
        <f t="shared" si="38"/>
        <v>1.2770482938888033</v>
      </c>
      <c r="Q611">
        <f t="shared" si="39"/>
        <v>1.8855940053340641</v>
      </c>
      <c r="T611">
        <f t="shared" si="40"/>
        <v>2.9823807100492914</v>
      </c>
    </row>
    <row r="612" spans="13:20" x14ac:dyDescent="0.25">
      <c r="M612">
        <v>1435</v>
      </c>
      <c r="N612">
        <f t="shared" si="38"/>
        <v>1.2785267262310169</v>
      </c>
      <c r="Q612">
        <f t="shared" si="39"/>
        <v>1.8878017669121474</v>
      </c>
      <c r="T612">
        <f t="shared" si="40"/>
        <v>2.9850016896414377</v>
      </c>
    </row>
    <row r="613" spans="13:20" x14ac:dyDescent="0.25">
      <c r="M613">
        <v>1440</v>
      </c>
      <c r="N613">
        <f t="shared" si="38"/>
        <v>1.2800000536475886</v>
      </c>
      <c r="Q613">
        <f t="shared" si="39"/>
        <v>1.8900018899198157</v>
      </c>
      <c r="T613">
        <f t="shared" si="40"/>
        <v>2.9876112225521019</v>
      </c>
    </row>
    <row r="616" spans="13:20" x14ac:dyDescent="0.25">
      <c r="N616" t="s">
        <v>38</v>
      </c>
      <c r="Q616" t="s">
        <v>38</v>
      </c>
      <c r="T616" t="s">
        <v>38</v>
      </c>
    </row>
    <row r="617" spans="13:20" x14ac:dyDescent="0.25">
      <c r="M617">
        <v>5</v>
      </c>
      <c r="N617">
        <f>N326</f>
        <v>9.9159498657081013E-2</v>
      </c>
      <c r="Q617">
        <f>Q326</f>
        <v>0.13609562124493838</v>
      </c>
      <c r="T617">
        <f>T326</f>
        <v>0.26144730883610795</v>
      </c>
    </row>
    <row r="618" spans="13:20" x14ac:dyDescent="0.25">
      <c r="M618">
        <v>10</v>
      </c>
      <c r="N618">
        <f>N327-N326</f>
        <v>3.937443117592504E-2</v>
      </c>
      <c r="Q618">
        <f>Q327-Q326</f>
        <v>5.6189369249443927E-2</v>
      </c>
      <c r="T618">
        <f>T327-T326</f>
        <v>0.10393076404807122</v>
      </c>
    </row>
    <row r="619" spans="13:20" x14ac:dyDescent="0.25">
      <c r="M619">
        <v>15</v>
      </c>
      <c r="N619">
        <f t="shared" ref="N619:N682" si="41">N328-N327</f>
        <v>2.9876534473123467E-2</v>
      </c>
      <c r="Q619">
        <f t="shared" ref="Q619:Q682" si="42">Q328-Q327</f>
        <v>4.2999904844566506E-2</v>
      </c>
      <c r="T619">
        <f t="shared" ref="T619:T682" si="43">T328-T327</f>
        <v>7.8745568124081566E-2</v>
      </c>
    </row>
    <row r="620" spans="13:20" x14ac:dyDescent="0.25">
      <c r="M620">
        <v>20</v>
      </c>
      <c r="N620">
        <f t="shared" si="41"/>
        <v>2.4986793938785778E-2</v>
      </c>
      <c r="Q620">
        <f t="shared" si="42"/>
        <v>3.6155441565816793E-2</v>
      </c>
      <c r="T620">
        <f t="shared" si="43"/>
        <v>6.5744376528274029E-2</v>
      </c>
    </row>
    <row r="621" spans="13:20" x14ac:dyDescent="0.25">
      <c r="M621">
        <v>25</v>
      </c>
      <c r="N621">
        <f t="shared" si="41"/>
        <v>2.187117545106243E-2</v>
      </c>
      <c r="Q621">
        <f t="shared" si="42"/>
        <v>3.1770803190695973E-2</v>
      </c>
      <c r="T621">
        <f t="shared" si="43"/>
        <v>5.7440841725151848E-2</v>
      </c>
    </row>
    <row r="622" spans="13:20" x14ac:dyDescent="0.25">
      <c r="M622">
        <v>30</v>
      </c>
      <c r="N622">
        <f t="shared" si="41"/>
        <v>1.9661953454932907E-2</v>
      </c>
      <c r="Q622">
        <f t="shared" si="42"/>
        <v>2.8648818091430606E-2</v>
      </c>
      <c r="T622">
        <f t="shared" si="43"/>
        <v>5.154032386822982E-2</v>
      </c>
    </row>
    <row r="623" spans="13:20" x14ac:dyDescent="0.25">
      <c r="M623">
        <v>35</v>
      </c>
      <c r="N623">
        <f t="shared" si="41"/>
        <v>1.7989690727518604E-2</v>
      </c>
      <c r="Q623">
        <f t="shared" si="42"/>
        <v>2.6277570753166501E-2</v>
      </c>
      <c r="T623">
        <f t="shared" si="43"/>
        <v>4.7065019895515814E-2</v>
      </c>
    </row>
    <row r="624" spans="13:20" x14ac:dyDescent="0.25">
      <c r="M624">
        <v>40</v>
      </c>
      <c r="N624">
        <f t="shared" si="41"/>
        <v>1.6666552565622883E-2</v>
      </c>
      <c r="Q624">
        <f t="shared" si="42"/>
        <v>2.439590813680087E-2</v>
      </c>
      <c r="T624">
        <f t="shared" si="43"/>
        <v>4.3517393523731407E-2</v>
      </c>
    </row>
    <row r="625" spans="13:20" x14ac:dyDescent="0.25">
      <c r="M625">
        <v>45</v>
      </c>
      <c r="N625">
        <f t="shared" si="41"/>
        <v>1.5585516454384718E-2</v>
      </c>
      <c r="Q625">
        <f t="shared" si="42"/>
        <v>2.2854619603428661E-2</v>
      </c>
      <c r="T625">
        <f t="shared" si="43"/>
        <v>4.061375805151124E-2</v>
      </c>
    </row>
    <row r="626" spans="13:20" x14ac:dyDescent="0.25">
      <c r="M626">
        <v>50</v>
      </c>
      <c r="N626">
        <f t="shared" si="41"/>
        <v>1.468051956878258E-2</v>
      </c>
      <c r="Q626">
        <f t="shared" si="42"/>
        <v>2.1561381597086982E-2</v>
      </c>
      <c r="T626">
        <f t="shared" si="43"/>
        <v>3.8178878444690589E-2</v>
      </c>
    </row>
    <row r="627" spans="13:20" x14ac:dyDescent="0.25">
      <c r="M627">
        <v>55</v>
      </c>
      <c r="N627">
        <f t="shared" si="41"/>
        <v>1.3908275011001947E-2</v>
      </c>
      <c r="Q627">
        <f t="shared" si="42"/>
        <v>2.0455574248251673E-2</v>
      </c>
      <c r="T627">
        <f t="shared" si="43"/>
        <v>3.609785733628279E-2</v>
      </c>
    </row>
    <row r="628" spans="13:20" x14ac:dyDescent="0.25">
      <c r="M628">
        <v>60</v>
      </c>
      <c r="N628">
        <f t="shared" si="41"/>
        <v>1.3239075217305496E-2</v>
      </c>
      <c r="Q628">
        <f t="shared" si="42"/>
        <v>1.9495517237267723E-2</v>
      </c>
      <c r="T628">
        <f t="shared" si="43"/>
        <v>3.4291789943416418E-2</v>
      </c>
    </row>
    <row r="629" spans="13:20" x14ac:dyDescent="0.25">
      <c r="M629">
        <v>65</v>
      </c>
      <c r="N629">
        <f t="shared" si="41"/>
        <v>1.2651762766854868E-2</v>
      </c>
      <c r="Q629">
        <f t="shared" si="42"/>
        <v>1.8651476461765348E-2</v>
      </c>
      <c r="T629">
        <f t="shared" si="43"/>
        <v>3.2704445164919216E-2</v>
      </c>
    </row>
    <row r="630" spans="13:20" x14ac:dyDescent="0.25">
      <c r="M630">
        <v>70</v>
      </c>
      <c r="N630">
        <f t="shared" si="41"/>
        <v>1.2130805576949788E-2</v>
      </c>
      <c r="Q630">
        <f t="shared" si="42"/>
        <v>1.7901590065682205E-2</v>
      </c>
      <c r="T630">
        <f t="shared" si="43"/>
        <v>3.1294516589599253E-2</v>
      </c>
    </row>
    <row r="631" spans="13:20" x14ac:dyDescent="0.25">
      <c r="M631">
        <v>75</v>
      </c>
      <c r="N631">
        <f t="shared" si="41"/>
        <v>1.1664508988186884E-2</v>
      </c>
      <c r="Q631">
        <f t="shared" si="42"/>
        <v>1.7229374224197014E-2</v>
      </c>
      <c r="T631">
        <f t="shared" si="43"/>
        <v>3.0030883711920531E-2</v>
      </c>
    </row>
    <row r="632" spans="13:20" x14ac:dyDescent="0.25">
      <c r="M632">
        <v>80</v>
      </c>
      <c r="N632">
        <f t="shared" si="41"/>
        <v>1.1243876772893902E-2</v>
      </c>
      <c r="Q632">
        <f t="shared" si="42"/>
        <v>1.6622131971575804E-2</v>
      </c>
      <c r="T632">
        <f t="shared" si="43"/>
        <v>2.8889591928492608E-2</v>
      </c>
    </row>
    <row r="633" spans="13:20" x14ac:dyDescent="0.25">
      <c r="M633">
        <v>85</v>
      </c>
      <c r="N633">
        <f t="shared" si="41"/>
        <v>1.0861859870504309E-2</v>
      </c>
      <c r="Q633">
        <f t="shared" si="42"/>
        <v>1.6069902323633367E-2</v>
      </c>
      <c r="T633">
        <f t="shared" si="43"/>
        <v>2.7851859834677972E-2</v>
      </c>
    </row>
    <row r="634" spans="13:20" x14ac:dyDescent="0.25">
      <c r="M634">
        <v>90</v>
      </c>
      <c r="N634">
        <f t="shared" si="41"/>
        <v>1.0512845920095881E-2</v>
      </c>
      <c r="Q634">
        <f t="shared" si="42"/>
        <v>1.5564745370326483E-2</v>
      </c>
      <c r="T634">
        <f t="shared" si="43"/>
        <v>2.6902724730138328E-2</v>
      </c>
    </row>
    <row r="635" spans="13:20" x14ac:dyDescent="0.25">
      <c r="M635">
        <v>95</v>
      </c>
      <c r="N635">
        <f t="shared" si="41"/>
        <v>1.0192303381134082E-2</v>
      </c>
      <c r="Q635">
        <f t="shared" si="42"/>
        <v>1.510024330781512E-2</v>
      </c>
      <c r="T635">
        <f t="shared" si="43"/>
        <v>2.6030097974108823E-2</v>
      </c>
    </row>
    <row r="636" spans="13:20" x14ac:dyDescent="0.25">
      <c r="M636">
        <v>100</v>
      </c>
      <c r="N636">
        <f t="shared" si="41"/>
        <v>9.8965277937025364E-3</v>
      </c>
      <c r="Q636">
        <f t="shared" si="42"/>
        <v>1.4671144301636185E-2</v>
      </c>
      <c r="T636">
        <f t="shared" si="43"/>
        <v>2.5224091219993472E-2</v>
      </c>
    </row>
    <row r="637" spans="13:20" x14ac:dyDescent="0.25">
      <c r="M637">
        <v>105</v>
      </c>
      <c r="N637">
        <f t="shared" si="41"/>
        <v>9.6224572468198155E-3</v>
      </c>
      <c r="Q637">
        <f t="shared" si="42"/>
        <v>1.4273103229131112E-2</v>
      </c>
      <c r="T637">
        <f t="shared" si="43"/>
        <v>2.4476526249052055E-2</v>
      </c>
    </row>
    <row r="638" spans="13:20" x14ac:dyDescent="0.25">
      <c r="M638">
        <v>110</v>
      </c>
      <c r="N638">
        <f t="shared" si="41"/>
        <v>9.3675357973233564E-3</v>
      </c>
      <c r="Q638">
        <f t="shared" si="42"/>
        <v>1.3902489609177837E-2</v>
      </c>
      <c r="T638">
        <f t="shared" si="43"/>
        <v>2.3780572047922055E-2</v>
      </c>
    </row>
    <row r="639" spans="13:20" x14ac:dyDescent="0.25">
      <c r="M639">
        <v>115</v>
      </c>
      <c r="N639">
        <f t="shared" si="41"/>
        <v>9.1296107766132839E-3</v>
      </c>
      <c r="Q639">
        <f t="shared" si="42"/>
        <v>1.3556243058322148E-2</v>
      </c>
      <c r="T639">
        <f t="shared" si="43"/>
        <v>2.3130471838952227E-2</v>
      </c>
    </row>
    <row r="640" spans="13:20" x14ac:dyDescent="0.25">
      <c r="M640">
        <v>120</v>
      </c>
      <c r="N640">
        <f t="shared" si="41"/>
        <v>8.9068544763627466E-3</v>
      </c>
      <c r="Q640">
        <f t="shared" si="42"/>
        <v>1.3231762967161775E-2</v>
      </c>
      <c r="T640">
        <f t="shared" si="43"/>
        <v>2.2521334841457019E-2</v>
      </c>
    </row>
    <row r="641" spans="13:20" x14ac:dyDescent="0.25">
      <c r="M641">
        <v>125</v>
      </c>
      <c r="N641">
        <f t="shared" si="41"/>
        <v>8.6977036558545939E-3</v>
      </c>
      <c r="Q641">
        <f t="shared" si="42"/>
        <v>1.2926823213287975E-2</v>
      </c>
      <c r="T641">
        <f t="shared" si="43"/>
        <v>2.1948975366444801E-2</v>
      </c>
    </row>
    <row r="642" spans="13:20" x14ac:dyDescent="0.25">
      <c r="M642">
        <v>130</v>
      </c>
      <c r="N642">
        <f t="shared" si="41"/>
        <v>8.5008122680076403E-3</v>
      </c>
      <c r="Q642">
        <f t="shared" si="42"/>
        <v>1.2639505459070777E-2</v>
      </c>
      <c r="T642">
        <f t="shared" si="43"/>
        <v>2.1409787029609717E-2</v>
      </c>
    </row>
    <row r="643" spans="13:20" x14ac:dyDescent="0.25">
      <c r="M643">
        <v>135</v>
      </c>
      <c r="N643">
        <f t="shared" si="41"/>
        <v>8.315014120580333E-3</v>
      </c>
      <c r="Q643">
        <f t="shared" si="42"/>
        <v>1.2368146428381688E-2</v>
      </c>
      <c r="T643">
        <f t="shared" si="43"/>
        <v>2.0900643366638327E-2</v>
      </c>
    </row>
    <row r="644" spans="13:20" x14ac:dyDescent="0.25">
      <c r="M644">
        <v>140</v>
      </c>
      <c r="N644">
        <f t="shared" si="41"/>
        <v>8.139293095546396E-3</v>
      </c>
      <c r="Q644">
        <f t="shared" si="42"/>
        <v>1.2111295825498303E-2</v>
      </c>
      <c r="T644">
        <f t="shared" si="43"/>
        <v>2.0418818539686745E-2</v>
      </c>
    </row>
    <row r="645" spans="13:20" x14ac:dyDescent="0.25">
      <c r="M645">
        <v>145</v>
      </c>
      <c r="N645">
        <f t="shared" si="41"/>
        <v>7.9727591825876631E-3</v>
      </c>
      <c r="Q645">
        <f t="shared" si="42"/>
        <v>1.1867682446196515E-2</v>
      </c>
      <c r="T645">
        <f t="shared" si="43"/>
        <v>1.9961923503233558E-2</v>
      </c>
    </row>
    <row r="646" spans="13:20" x14ac:dyDescent="0.25">
      <c r="M646">
        <v>150</v>
      </c>
      <c r="N646">
        <f t="shared" si="41"/>
        <v>7.814629031103415E-3</v>
      </c>
      <c r="Q646">
        <f t="shared" si="42"/>
        <v>1.1636186659783943E-2</v>
      </c>
      <c r="T646">
        <f t="shared" si="43"/>
        <v>1.9527854187721072E-2</v>
      </c>
    </row>
    <row r="647" spans="13:20" x14ac:dyDescent="0.25">
      <c r="M647">
        <v>155</v>
      </c>
      <c r="N647">
        <f t="shared" si="41"/>
        <v>7.6642100472370522E-3</v>
      </c>
      <c r="Q647">
        <f t="shared" si="42"/>
        <v>1.1415817892706293E-2</v>
      </c>
      <c r="T647">
        <f t="shared" si="43"/>
        <v>1.9114749114363949E-2</v>
      </c>
    </row>
    <row r="648" spans="13:20" x14ac:dyDescent="0.25">
      <c r="M648">
        <v>160</v>
      </c>
      <c r="N648">
        <f t="shared" si="41"/>
        <v>7.5208872966737728E-3</v>
      </c>
      <c r="Q648">
        <f t="shared" si="42"/>
        <v>1.1205696073215976E-2</v>
      </c>
      <c r="T648">
        <f t="shared" si="43"/>
        <v>1.8720954476486806E-2</v>
      </c>
    </row>
    <row r="649" spans="13:20" x14ac:dyDescent="0.25">
      <c r="M649">
        <v>165</v>
      </c>
      <c r="N649">
        <f t="shared" si="41"/>
        <v>7.3841126463123352E-3</v>
      </c>
      <c r="Q649">
        <f t="shared" si="42"/>
        <v>1.1005036238697974E-2</v>
      </c>
      <c r="T649">
        <f t="shared" si="43"/>
        <v>1.8344995180408885E-2</v>
      </c>
    </row>
    <row r="650" spans="13:20" x14ac:dyDescent="0.25">
      <c r="M650">
        <v>170</v>
      </c>
      <c r="N650">
        <f t="shared" si="41"/>
        <v>7.2533957061021725E-3</v>
      </c>
      <c r="Q650">
        <f t="shared" si="42"/>
        <v>1.0813135687400721E-2</v>
      </c>
      <c r="T650">
        <f t="shared" si="43"/>
        <v>1.7985550679404216E-2</v>
      </c>
    </row>
    <row r="651" spans="13:20" x14ac:dyDescent="0.25">
      <c r="M651">
        <v>175</v>
      </c>
      <c r="N651">
        <f t="shared" si="41"/>
        <v>7.1282962286173257E-3</v>
      </c>
      <c r="Q651">
        <f t="shared" si="42"/>
        <v>1.0629363191760999E-2</v>
      </c>
      <c r="T651">
        <f t="shared" si="43"/>
        <v>1.7641434690046864E-2</v>
      </c>
    </row>
    <row r="652" spans="13:20" x14ac:dyDescent="0.25">
      <c r="M652">
        <v>180</v>
      </c>
      <c r="N652">
        <f t="shared" si="41"/>
        <v>7.0084176969853473E-3</v>
      </c>
      <c r="Q652">
        <f t="shared" si="42"/>
        <v>1.0453149893247637E-2</v>
      </c>
      <c r="T652">
        <f t="shared" si="43"/>
        <v>1.7311578074340028E-2</v>
      </c>
    </row>
    <row r="653" spans="13:20" x14ac:dyDescent="0.25">
      <c r="M653">
        <v>185</v>
      </c>
      <c r="N653">
        <f t="shared" si="41"/>
        <v>6.8934018876123382E-3</v>
      </c>
      <c r="Q653">
        <f t="shared" si="42"/>
        <v>1.0283981577312695E-2</v>
      </c>
      <c r="T653">
        <f t="shared" si="43"/>
        <v>1.6995014319411306E-2</v>
      </c>
    </row>
    <row r="654" spans="13:20" x14ac:dyDescent="0.25">
      <c r="M654">
        <v>190</v>
      </c>
      <c r="N654">
        <f t="shared" si="41"/>
        <v>6.7829242372741128E-3</v>
      </c>
      <c r="Q654">
        <f t="shared" si="42"/>
        <v>1.0121392087709236E-2</v>
      </c>
      <c r="T654">
        <f t="shared" si="43"/>
        <v>1.6690867161199829E-2</v>
      </c>
    </row>
    <row r="655" spans="13:20" x14ac:dyDescent="0.25">
      <c r="M655">
        <v>195</v>
      </c>
      <c r="N655">
        <f t="shared" si="41"/>
        <v>6.6766898775917349E-3</v>
      </c>
      <c r="Q655">
        <f t="shared" si="42"/>
        <v>9.9649576866485123E-3</v>
      </c>
      <c r="T655">
        <f t="shared" si="43"/>
        <v>1.6398339987500954E-2</v>
      </c>
    </row>
    <row r="656" spans="13:20" x14ac:dyDescent="0.25">
      <c r="M656">
        <v>200</v>
      </c>
      <c r="N656">
        <f t="shared" si="41"/>
        <v>6.5744302261744325E-3</v>
      </c>
      <c r="Q656">
        <f t="shared" si="42"/>
        <v>9.8142922042614433E-3</v>
      </c>
      <c r="T656">
        <f t="shared" si="43"/>
        <v>1.6116706725541885E-2</v>
      </c>
    </row>
    <row r="657" spans="13:20" x14ac:dyDescent="0.25">
      <c r="M657">
        <v>205</v>
      </c>
      <c r="N657">
        <f t="shared" si="41"/>
        <v>6.4759000443470605E-3</v>
      </c>
      <c r="Q657">
        <f t="shared" si="42"/>
        <v>9.6690428499501824E-3</v>
      </c>
      <c r="T657">
        <f t="shared" si="43"/>
        <v>1.5845303974242997E-2</v>
      </c>
    </row>
    <row r="658" spans="13:20" x14ac:dyDescent="0.25">
      <c r="M658">
        <v>210</v>
      </c>
      <c r="N658">
        <f t="shared" si="41"/>
        <v>6.3808748878164678E-3</v>
      </c>
      <c r="Q658">
        <f t="shared" si="42"/>
        <v>9.5288865814399104E-3</v>
      </c>
      <c r="T658">
        <f t="shared" si="43"/>
        <v>1.558352418493314E-2</v>
      </c>
    </row>
    <row r="659" spans="13:20" x14ac:dyDescent="0.25">
      <c r="M659">
        <v>215</v>
      </c>
      <c r="N659">
        <f t="shared" si="41"/>
        <v>6.2891488897232062E-3</v>
      </c>
      <c r="Q659">
        <f t="shared" si="42"/>
        <v>9.3935269457510184E-3</v>
      </c>
      <c r="T659">
        <f t="shared" si="43"/>
        <v>1.5330809729200201E-2</v>
      </c>
    </row>
    <row r="660" spans="13:20" x14ac:dyDescent="0.25">
      <c r="M660">
        <v>220</v>
      </c>
      <c r="N660">
        <f t="shared" si="41"/>
        <v>6.2005328260251735E-3</v>
      </c>
      <c r="Q660">
        <f t="shared" si="42"/>
        <v>9.2626913212799922E-3</v>
      </c>
      <c r="T660">
        <f t="shared" si="43"/>
        <v>1.5086647720504498E-2</v>
      </c>
    </row>
    <row r="661" spans="13:20" x14ac:dyDescent="0.25">
      <c r="M661">
        <v>225</v>
      </c>
      <c r="N661">
        <f t="shared" si="41"/>
        <v>6.1148524216850797E-3</v>
      </c>
      <c r="Q661">
        <f t="shared" si="42"/>
        <v>9.1361285020604699E-3</v>
      </c>
      <c r="T661">
        <f t="shared" si="43"/>
        <v>1.4850565478828015E-2</v>
      </c>
    </row>
    <row r="662" spans="13:20" x14ac:dyDescent="0.25">
      <c r="M662">
        <v>230</v>
      </c>
      <c r="N662">
        <f t="shared" si="41"/>
        <v>6.0319468630144479E-3</v>
      </c>
      <c r="Q662">
        <f t="shared" si="42"/>
        <v>9.0136065751589278E-3</v>
      </c>
      <c r="T662">
        <f t="shared" si="43"/>
        <v>1.4622126545989378E-2</v>
      </c>
    </row>
    <row r="663" spans="13:20" x14ac:dyDescent="0.25">
      <c r="M663">
        <v>235</v>
      </c>
      <c r="N663">
        <f t="shared" si="41"/>
        <v>5.9516674871485931E-3</v>
      </c>
      <c r="Q663">
        <f t="shared" si="42"/>
        <v>8.8949110499982886E-3</v>
      </c>
      <c r="T663">
        <f t="shared" si="43"/>
        <v>1.4400927174249345E-2</v>
      </c>
    </row>
    <row r="664" spans="13:20" x14ac:dyDescent="0.25">
      <c r="M664">
        <v>240</v>
      </c>
      <c r="N664">
        <f t="shared" si="41"/>
        <v>5.8738766242614204E-3</v>
      </c>
      <c r="Q664">
        <f t="shared" si="42"/>
        <v>8.7798432050250064E-3</v>
      </c>
      <c r="T664">
        <f t="shared" si="43"/>
        <v>1.418659322310023E-2</v>
      </c>
    </row>
    <row r="665" spans="13:20" x14ac:dyDescent="0.25">
      <c r="M665">
        <v>245</v>
      </c>
      <c r="N665">
        <f t="shared" si="41"/>
        <v>5.7984465718997624E-3</v>
      </c>
      <c r="Q665">
        <f t="shared" si="42"/>
        <v>8.6682186224574798E-3</v>
      </c>
      <c r="T665">
        <f t="shared" si="43"/>
        <v>1.3978777409259013E-2</v>
      </c>
    </row>
    <row r="666" spans="13:20" x14ac:dyDescent="0.25">
      <c r="M666">
        <v>250</v>
      </c>
      <c r="N666">
        <f t="shared" si="41"/>
        <v>5.7252586839899866E-3</v>
      </c>
      <c r="Q666">
        <f t="shared" si="42"/>
        <v>8.5598658863217381E-3</v>
      </c>
      <c r="T666">
        <f t="shared" si="43"/>
        <v>1.3777156863295836E-2</v>
      </c>
    </row>
    <row r="667" spans="13:20" x14ac:dyDescent="0.25">
      <c r="M667">
        <v>255</v>
      </c>
      <c r="N667">
        <f t="shared" si="41"/>
        <v>5.6542025596539869E-3</v>
      </c>
      <c r="Q667">
        <f t="shared" si="42"/>
        <v>8.4546254226890438E-3</v>
      </c>
      <c r="T667">
        <f t="shared" si="43"/>
        <v>1.3581430953214513E-2</v>
      </c>
    </row>
    <row r="668" spans="13:20" x14ac:dyDescent="0.25">
      <c r="M668">
        <v>260</v>
      </c>
      <c r="N668">
        <f t="shared" si="41"/>
        <v>5.5851753191626941E-3</v>
      </c>
      <c r="Q668">
        <f t="shared" si="42"/>
        <v>8.3523484640941614E-3</v>
      </c>
      <c r="T668">
        <f t="shared" si="43"/>
        <v>1.3391319341165664E-2</v>
      </c>
    </row>
    <row r="669" spans="13:20" x14ac:dyDescent="0.25">
      <c r="M669">
        <v>265</v>
      </c>
      <c r="N669">
        <f t="shared" si="41"/>
        <v>5.5180809561767852E-3</v>
      </c>
      <c r="Q669">
        <f t="shared" si="42"/>
        <v>8.2528961227086306E-3</v>
      </c>
      <c r="T669">
        <f t="shared" si="43"/>
        <v>1.3206560244321208E-2</v>
      </c>
    </row>
    <row r="670" spans="13:20" x14ac:dyDescent="0.25">
      <c r="M670">
        <v>270</v>
      </c>
      <c r="N670">
        <f t="shared" si="41"/>
        <v>5.4528297569411688E-3</v>
      </c>
      <c r="Q670">
        <f t="shared" si="42"/>
        <v>8.1561385590200874E-3</v>
      </c>
      <c r="T670">
        <f t="shared" si="43"/>
        <v>1.3026908874974374E-2</v>
      </c>
    </row>
    <row r="671" spans="13:20" x14ac:dyDescent="0.25">
      <c r="M671">
        <v>275</v>
      </c>
      <c r="N671">
        <f t="shared" si="41"/>
        <v>5.3893377784207663E-3</v>
      </c>
      <c r="Q671">
        <f t="shared" si="42"/>
        <v>8.0619542345805595E-3</v>
      </c>
      <c r="T671">
        <f t="shared" si="43"/>
        <v>1.2852136038439266E-2</v>
      </c>
    </row>
    <row r="672" spans="13:20" x14ac:dyDescent="0.25">
      <c r="M672">
        <v>280</v>
      </c>
      <c r="N672">
        <f t="shared" si="41"/>
        <v>5.3275263784077209E-3</v>
      </c>
      <c r="Q672">
        <f t="shared" si="42"/>
        <v>7.9702292389542961E-3</v>
      </c>
      <c r="T672">
        <f t="shared" si="43"/>
        <v>1.2682026870190377E-2</v>
      </c>
    </row>
    <row r="673" spans="13:20" x14ac:dyDescent="0.25">
      <c r="M673">
        <v>285</v>
      </c>
      <c r="N673">
        <f t="shared" si="41"/>
        <v>5.2673217916191506E-3</v>
      </c>
      <c r="Q673">
        <f t="shared" si="42"/>
        <v>7.8808566823097559E-3</v>
      </c>
      <c r="T673">
        <f t="shared" si="43"/>
        <v>1.251637969616004E-2</v>
      </c>
    </row>
    <row r="674" spans="13:20" x14ac:dyDescent="0.25">
      <c r="M674">
        <v>290</v>
      </c>
      <c r="N674">
        <f t="shared" si="41"/>
        <v>5.2086547465348687E-3</v>
      </c>
      <c r="Q674">
        <f t="shared" si="42"/>
        <v>7.7937361461962729E-3</v>
      </c>
      <c r="T674">
        <f t="shared" si="43"/>
        <v>1.2355005002244512E-2</v>
      </c>
    </row>
    <row r="675" spans="13:20" x14ac:dyDescent="0.25">
      <c r="M675">
        <v>295</v>
      </c>
      <c r="N675">
        <f t="shared" si="41"/>
        <v>5.1514601184345921E-3</v>
      </c>
      <c r="Q675">
        <f t="shared" si="42"/>
        <v>7.7087731860495667E-3</v>
      </c>
      <c r="T675">
        <f t="shared" si="43"/>
        <v>1.2197724500833784E-2</v>
      </c>
    </row>
    <row r="676" spans="13:20" x14ac:dyDescent="0.25">
      <c r="M676">
        <v>300</v>
      </c>
      <c r="N676">
        <f t="shared" si="41"/>
        <v>5.0956766146583732E-3</v>
      </c>
      <c r="Q676">
        <f t="shared" si="42"/>
        <v>7.6258788797408661E-3</v>
      </c>
      <c r="T676">
        <f t="shared" si="43"/>
        <v>1.204437028373162E-2</v>
      </c>
    </row>
    <row r="677" spans="13:20" x14ac:dyDescent="0.25">
      <c r="M677">
        <v>305</v>
      </c>
      <c r="N677">
        <f t="shared" si="41"/>
        <v>5.0412464886111508E-3</v>
      </c>
      <c r="Q677">
        <f t="shared" si="42"/>
        <v>7.5449694172184945E-3</v>
      </c>
      <c r="T677">
        <f t="shared" si="43"/>
        <v>1.1894784052169483E-2</v>
      </c>
    </row>
    <row r="678" spans="13:20" x14ac:dyDescent="0.25">
      <c r="M678">
        <v>310</v>
      </c>
      <c r="N678">
        <f t="shared" si="41"/>
        <v>4.9881152794573058E-3</v>
      </c>
      <c r="Q678">
        <f t="shared" si="42"/>
        <v>7.4659657268867363E-3</v>
      </c>
      <c r="T678">
        <f t="shared" si="43"/>
        <v>1.1748816415742658E-2</v>
      </c>
    </row>
    <row r="679" spans="13:20" x14ac:dyDescent="0.25">
      <c r="M679">
        <v>315</v>
      </c>
      <c r="N679">
        <f t="shared" si="41"/>
        <v>4.9362315748218144E-3</v>
      </c>
      <c r="Q679">
        <f t="shared" si="42"/>
        <v>7.3887931349030378E-3</v>
      </c>
      <c r="T679">
        <f t="shared" si="43"/>
        <v>1.1606326253077004E-2</v>
      </c>
    </row>
    <row r="680" spans="13:20" x14ac:dyDescent="0.25">
      <c r="M680">
        <v>320</v>
      </c>
      <c r="N680">
        <f t="shared" si="41"/>
        <v>4.8855467941251174E-3</v>
      </c>
      <c r="Q680">
        <f t="shared" si="42"/>
        <v>7.313381053998036E-3</v>
      </c>
      <c r="T680">
        <f t="shared" si="43"/>
        <v>1.1467180127885834E-2</v>
      </c>
    </row>
    <row r="681" spans="13:20" x14ac:dyDescent="0.25">
      <c r="M681">
        <v>325</v>
      </c>
      <c r="N681">
        <f t="shared" si="41"/>
        <v>4.8360149904822514E-3</v>
      </c>
      <c r="Q681">
        <f t="shared" si="42"/>
        <v>7.2396626988586732E-3</v>
      </c>
      <c r="T681">
        <f t="shared" si="43"/>
        <v>1.1331251754854721E-2</v>
      </c>
    </row>
    <row r="682" spans="13:20" x14ac:dyDescent="0.25">
      <c r="M682">
        <v>330</v>
      </c>
      <c r="N682">
        <f t="shared" si="41"/>
        <v>4.7875926692848569E-3</v>
      </c>
      <c r="Q682">
        <f t="shared" si="42"/>
        <v>7.1675748254169669E-3</v>
      </c>
      <c r="T682">
        <f t="shared" si="43"/>
        <v>1.1198421510359324E-2</v>
      </c>
    </row>
    <row r="683" spans="13:20" x14ac:dyDescent="0.25">
      <c r="M683">
        <v>335</v>
      </c>
      <c r="N683">
        <f t="shared" ref="N683:N746" si="44">N392-N391</f>
        <v>4.7402386218592385E-3</v>
      </c>
      <c r="Q683">
        <f t="shared" ref="Q683:Q746" si="45">Q392-Q391</f>
        <v>7.0970574917119666E-3</v>
      </c>
      <c r="T683">
        <f t="shared" ref="T683:T746" si="46">T392-T391</f>
        <v>1.1068575983641082E-2</v>
      </c>
    </row>
    <row r="684" spans="13:20" x14ac:dyDescent="0.25">
      <c r="M684">
        <v>340</v>
      </c>
      <c r="N684">
        <f t="shared" si="44"/>
        <v>4.6939137727215474E-3</v>
      </c>
      <c r="Q684">
        <f t="shared" si="45"/>
        <v>7.0280538382510027E-3</v>
      </c>
      <c r="T684">
        <f t="shared" si="46"/>
        <v>1.0941607564570077E-2</v>
      </c>
    </row>
    <row r="685" spans="13:20" x14ac:dyDescent="0.25">
      <c r="M685">
        <v>345</v>
      </c>
      <c r="N685">
        <f t="shared" si="44"/>
        <v>4.6485810391440063E-3</v>
      </c>
      <c r="Q685">
        <f t="shared" si="45"/>
        <v>6.9605098859950587E-3</v>
      </c>
      <c r="T685">
        <f t="shared" si="46"/>
        <v>1.0817414064447695E-2</v>
      </c>
    </row>
    <row r="686" spans="13:20" x14ac:dyDescent="0.25">
      <c r="M686">
        <v>350</v>
      </c>
      <c r="N686">
        <f t="shared" si="44"/>
        <v>4.6042052018707702E-3</v>
      </c>
      <c r="Q686">
        <f t="shared" si="45"/>
        <v>6.894374350341792E-3</v>
      </c>
      <c r="T686">
        <f t="shared" si="46"/>
        <v>1.0695898366831935E-2</v>
      </c>
    </row>
    <row r="687" spans="13:20" x14ac:dyDescent="0.25">
      <c r="M687">
        <v>355</v>
      </c>
      <c r="N687">
        <f t="shared" si="44"/>
        <v>4.5607527859592434E-3</v>
      </c>
      <c r="Q687">
        <f t="shared" si="45"/>
        <v>6.8295984696178369E-3</v>
      </c>
      <c r="T687">
        <f t="shared" si="46"/>
        <v>1.0576968105549422E-2</v>
      </c>
    </row>
    <row r="688" spans="13:20" x14ac:dyDescent="0.25">
      <c r="M688">
        <v>360</v>
      </c>
      <c r="N688">
        <f t="shared" si="44"/>
        <v>4.5181919508103796E-3</v>
      </c>
      <c r="Q688">
        <f t="shared" si="45"/>
        <v>6.7661358467592247E-3</v>
      </c>
      <c r="T688">
        <f t="shared" si="46"/>
        <v>1.0460535367477597E-2</v>
      </c>
    </row>
    <row r="689" spans="13:20" x14ac:dyDescent="0.25">
      <c r="M689">
        <v>365</v>
      </c>
      <c r="N689">
        <f t="shared" si="44"/>
        <v>4.4764923885736163E-3</v>
      </c>
      <c r="Q689">
        <f t="shared" si="45"/>
        <v>6.7039423030021972E-3</v>
      </c>
      <c r="T689">
        <f t="shared" si="46"/>
        <v>1.0346516417809593E-2</v>
      </c>
    </row>
    <row r="690" spans="13:20" x14ac:dyDescent="0.25">
      <c r="M690">
        <v>370</v>
      </c>
      <c r="N690">
        <f t="shared" si="44"/>
        <v>4.4356252301769317E-3</v>
      </c>
      <c r="Q690">
        <f t="shared" si="45"/>
        <v>6.6429757425103819E-3</v>
      </c>
      <c r="T690">
        <f t="shared" si="46"/>
        <v>1.0234831445881776E-2</v>
      </c>
    </row>
    <row r="691" spans="13:20" x14ac:dyDescent="0.25">
      <c r="M691">
        <v>375</v>
      </c>
      <c r="N691">
        <f t="shared" si="44"/>
        <v>4.3955629583092293E-3</v>
      </c>
      <c r="Q691">
        <f t="shared" si="45"/>
        <v>6.583196026998861E-3</v>
      </c>
      <c r="T691">
        <f t="shared" si="46"/>
        <v>1.0125404329705212E-2</v>
      </c>
    </row>
    <row r="692" spans="13:20" x14ac:dyDescent="0.25">
      <c r="M692">
        <v>380</v>
      </c>
      <c r="N692">
        <f t="shared" si="44"/>
        <v>4.3562793267687416E-3</v>
      </c>
      <c r="Q692">
        <f t="shared" si="45"/>
        <v>6.5245648594809413E-3</v>
      </c>
      <c r="T692">
        <f t="shared" si="46"/>
        <v>1.001816241763609E-2</v>
      </c>
    </row>
    <row r="693" spans="13:20" x14ac:dyDescent="0.25">
      <c r="M693">
        <v>385</v>
      </c>
      <c r="N693">
        <f t="shared" si="44"/>
        <v>4.317749285617789E-3</v>
      </c>
      <c r="Q693">
        <f t="shared" si="45"/>
        <v>6.4670456763633588E-3</v>
      </c>
      <c r="T693">
        <f t="shared" si="46"/>
        <v>9.9130363257016185E-3</v>
      </c>
    </row>
    <row r="694" spans="13:20" x14ac:dyDescent="0.25">
      <c r="M694">
        <v>390</v>
      </c>
      <c r="N694">
        <f t="shared" si="44"/>
        <v>4.2799489116673861E-3</v>
      </c>
      <c r="Q694">
        <f t="shared" si="45"/>
        <v>6.4106035472060174E-3</v>
      </c>
      <c r="T694">
        <f t="shared" si="46"/>
        <v>9.8099597492811164E-3</v>
      </c>
    </row>
    <row r="695" spans="13:20" x14ac:dyDescent="0.25">
      <c r="M695">
        <v>395</v>
      </c>
      <c r="N695">
        <f t="shared" si="44"/>
        <v>4.2428553438444983E-3</v>
      </c>
      <c r="Q695">
        <f t="shared" si="45"/>
        <v>6.3552050814728034E-3</v>
      </c>
      <c r="T695">
        <f t="shared" si="46"/>
        <v>9.7088692879454541E-3</v>
      </c>
    </row>
    <row r="696" spans="13:20" x14ac:dyDescent="0.25">
      <c r="M696">
        <v>400</v>
      </c>
      <c r="N696">
        <f t="shared" si="44"/>
        <v>4.2064467230413793E-3</v>
      </c>
      <c r="Q696">
        <f t="shared" si="45"/>
        <v>6.3008183417534447E-3</v>
      </c>
      <c r="T696">
        <f t="shared" si="46"/>
        <v>9.6097042823843903E-3</v>
      </c>
    </row>
    <row r="697" spans="13:20" x14ac:dyDescent="0.25">
      <c r="M697">
        <v>405</v>
      </c>
      <c r="N697">
        <f t="shared" si="44"/>
        <v>4.1707021360818386E-3</v>
      </c>
      <c r="Q697">
        <f t="shared" si="45"/>
        <v>6.2474127628897591E-3</v>
      </c>
      <c r="T697">
        <f t="shared" si="46"/>
        <v>9.512406662442352E-3</v>
      </c>
    </row>
    <row r="698" spans="13:20" x14ac:dyDescent="0.25">
      <c r="M698">
        <v>410</v>
      </c>
      <c r="N698">
        <f t="shared" si="44"/>
        <v>4.1356015634815835E-3</v>
      </c>
      <c r="Q698">
        <f t="shared" si="45"/>
        <v>6.1949590765584261E-3</v>
      </c>
      <c r="T698">
        <f t="shared" si="46"/>
        <v>9.4169208053842546E-3</v>
      </c>
    </row>
    <row r="699" spans="13:20" x14ac:dyDescent="0.25">
      <c r="M699">
        <v>415</v>
      </c>
      <c r="N699">
        <f t="shared" si="44"/>
        <v>4.1011258306983267E-3</v>
      </c>
      <c r="Q699">
        <f t="shared" si="45"/>
        <v>6.1434292408710789E-3</v>
      </c>
      <c r="T699">
        <f t="shared" si="46"/>
        <v>9.3231934035669095E-3</v>
      </c>
    </row>
    <row r="700" spans="13:20" x14ac:dyDescent="0.25">
      <c r="M700">
        <v>420</v>
      </c>
      <c r="N700">
        <f t="shared" si="44"/>
        <v>4.067256562591437E-3</v>
      </c>
      <c r="Q700">
        <f t="shared" si="45"/>
        <v>6.0927963746073566E-3</v>
      </c>
      <c r="T700">
        <f t="shared" si="46"/>
        <v>9.2311733408176888E-3</v>
      </c>
    </row>
    <row r="701" spans="13:20" x14ac:dyDescent="0.25">
      <c r="M701">
        <v>425</v>
      </c>
      <c r="N701">
        <f t="shared" si="44"/>
        <v>4.0339761408645369E-3</v>
      </c>
      <c r="Q701">
        <f t="shared" si="45"/>
        <v>6.0430346957196512E-3</v>
      </c>
      <c r="T701">
        <f t="shared" si="46"/>
        <v>9.1408115768034648E-3</v>
      </c>
    </row>
    <row r="702" spans="13:20" x14ac:dyDescent="0.25">
      <c r="M702">
        <v>430</v>
      </c>
      <c r="N702">
        <f t="shared" si="44"/>
        <v>4.0012676642425804E-3</v>
      </c>
      <c r="Q702">
        <f t="shared" si="45"/>
        <v>5.9941194637866957E-3</v>
      </c>
      <c r="T702">
        <f t="shared" si="46"/>
        <v>9.0520610388384881E-3</v>
      </c>
    </row>
    <row r="703" spans="13:20" x14ac:dyDescent="0.25">
      <c r="M703">
        <v>435</v>
      </c>
      <c r="N703">
        <f t="shared" si="44"/>
        <v>3.9691149111845681E-3</v>
      </c>
      <c r="Q703">
        <f t="shared" si="45"/>
        <v>5.9460269261208953E-3</v>
      </c>
      <c r="T703">
        <f t="shared" si="46"/>
        <v>8.96487652052258E-3</v>
      </c>
    </row>
    <row r="704" spans="13:20" x14ac:dyDescent="0.25">
      <c r="M704">
        <v>440</v>
      </c>
      <c r="N704">
        <f t="shared" si="44"/>
        <v>3.9375023049503799E-3</v>
      </c>
      <c r="Q704">
        <f t="shared" si="45"/>
        <v>5.8987342672527365E-3</v>
      </c>
      <c r="T704">
        <f t="shared" si="46"/>
        <v>8.8792145867371275E-3</v>
      </c>
    </row>
    <row r="705" spans="13:20" x14ac:dyDescent="0.25">
      <c r="M705">
        <v>445</v>
      </c>
      <c r="N705">
        <f t="shared" si="44"/>
        <v>3.9064148808359844E-3</v>
      </c>
      <c r="Q705">
        <f t="shared" si="45"/>
        <v>5.8522195615495765E-3</v>
      </c>
      <c r="T705">
        <f t="shared" si="46"/>
        <v>8.7950334845099398E-3</v>
      </c>
    </row>
    <row r="706" spans="13:20" x14ac:dyDescent="0.25">
      <c r="M706">
        <v>450</v>
      </c>
      <c r="N706">
        <f t="shared" si="44"/>
        <v>3.8758382554265891E-3</v>
      </c>
      <c r="Q706">
        <f t="shared" si="45"/>
        <v>5.8064617287429954E-3</v>
      </c>
      <c r="T706">
        <f t="shared" si="46"/>
        <v>8.7122930593417358E-3</v>
      </c>
    </row>
    <row r="707" spans="13:20" x14ac:dyDescent="0.25">
      <c r="M707">
        <v>455</v>
      </c>
      <c r="N707">
        <f t="shared" si="44"/>
        <v>3.8457585977254016E-3</v>
      </c>
      <c r="Q707">
        <f t="shared" si="45"/>
        <v>5.7614404921457751E-3</v>
      </c>
      <c r="T707">
        <f t="shared" si="46"/>
        <v>8.6309546765899192E-3</v>
      </c>
    </row>
    <row r="708" spans="13:20" x14ac:dyDescent="0.25">
      <c r="M708">
        <v>460</v>
      </c>
      <c r="N708">
        <f t="shared" si="44"/>
        <v>3.8161626020120076E-3</v>
      </c>
      <c r="Q708">
        <f t="shared" si="45"/>
        <v>5.7171363393835328E-3</v>
      </c>
      <c r="T708">
        <f t="shared" si="46"/>
        <v>8.550981147556147E-3</v>
      </c>
    </row>
    <row r="709" spans="13:20" x14ac:dyDescent="0.25">
      <c r="M709">
        <v>465</v>
      </c>
      <c r="N709">
        <f t="shared" si="44"/>
        <v>3.7870374623231173E-3</v>
      </c>
      <c r="Q709">
        <f t="shared" si="45"/>
        <v>5.6735304854418356E-3</v>
      </c>
      <c r="T709">
        <f t="shared" si="46"/>
        <v>8.4723366599384065E-3</v>
      </c>
    </row>
    <row r="710" spans="13:20" x14ac:dyDescent="0.25">
      <c r="M710">
        <v>470</v>
      </c>
      <c r="N710">
        <f t="shared" si="44"/>
        <v>3.7583708484354439E-3</v>
      </c>
      <c r="Q710">
        <f t="shared" si="45"/>
        <v>5.6306048378971241E-3</v>
      </c>
      <c r="T710">
        <f t="shared" si="46"/>
        <v>8.3949867123731536E-3</v>
      </c>
    </row>
    <row r="711" spans="13:20" x14ac:dyDescent="0.25">
      <c r="M711">
        <v>475</v>
      </c>
      <c r="N711">
        <f t="shared" si="44"/>
        <v>3.7301508832447983E-3</v>
      </c>
      <c r="Q711">
        <f t="shared" si="45"/>
        <v>5.5883419641524767E-3</v>
      </c>
      <c r="T711">
        <f t="shared" si="46"/>
        <v>8.3188980527388878E-3</v>
      </c>
    </row>
    <row r="712" spans="13:20" x14ac:dyDescent="0.25">
      <c r="M712">
        <v>480</v>
      </c>
      <c r="N712">
        <f t="shared" si="44"/>
        <v>3.7023661214494741E-3</v>
      </c>
      <c r="Q712">
        <f t="shared" si="45"/>
        <v>5.546725060564528E-3</v>
      </c>
      <c r="T712">
        <f t="shared" si="46"/>
        <v>8.2440386200124394E-3</v>
      </c>
    </row>
    <row r="713" spans="13:20" x14ac:dyDescent="0.25">
      <c r="M713">
        <v>485</v>
      </c>
      <c r="N713">
        <f t="shared" si="44"/>
        <v>3.6750055294522133E-3</v>
      </c>
      <c r="Q713">
        <f t="shared" si="45"/>
        <v>5.505737923312104E-3</v>
      </c>
      <c r="T713">
        <f t="shared" si="46"/>
        <v>8.1703774894252845E-3</v>
      </c>
    </row>
    <row r="714" spans="13:20" x14ac:dyDescent="0.25">
      <c r="M714">
        <v>490</v>
      </c>
      <c r="N714">
        <f t="shared" si="44"/>
        <v>3.6480584663981519E-3</v>
      </c>
      <c r="Q714">
        <f t="shared" si="45"/>
        <v>5.4653649209239763E-3</v>
      </c>
      <c r="T714">
        <f t="shared" si="46"/>
        <v>8.0978848206640919E-3</v>
      </c>
    </row>
    <row r="715" spans="13:20" x14ac:dyDescent="0.25">
      <c r="M715">
        <v>495</v>
      </c>
      <c r="N715">
        <f t="shared" si="44"/>
        <v>3.6215146662639253E-3</v>
      </c>
      <c r="Q715">
        <f t="shared" si="45"/>
        <v>5.4255909683096348E-3</v>
      </c>
      <c r="T715">
        <f t="shared" si="46"/>
        <v>8.0265318089804971E-3</v>
      </c>
    </row>
    <row r="716" spans="13:20" x14ac:dyDescent="0.25">
      <c r="M716">
        <v>500</v>
      </c>
      <c r="N716">
        <f t="shared" si="44"/>
        <v>3.5953642209486381E-3</v>
      </c>
      <c r="Q716">
        <f t="shared" si="45"/>
        <v>5.3864015022460077E-3</v>
      </c>
      <c r="T716">
        <f t="shared" si="46"/>
        <v>7.9562906389729626E-3</v>
      </c>
    </row>
    <row r="717" spans="13:20" x14ac:dyDescent="0.25">
      <c r="M717">
        <v>505</v>
      </c>
      <c r="N717">
        <f t="shared" si="44"/>
        <v>3.5695975642802136E-3</v>
      </c>
      <c r="Q717">
        <f t="shared" si="45"/>
        <v>5.3477824581804612E-3</v>
      </c>
      <c r="T717">
        <f t="shared" si="46"/>
        <v>7.8871344408697475E-3</v>
      </c>
    </row>
    <row r="718" spans="13:20" x14ac:dyDescent="0.25">
      <c r="M718">
        <v>510</v>
      </c>
      <c r="N718">
        <f t="shared" si="44"/>
        <v>3.5442054568971537E-3</v>
      </c>
      <c r="Q718">
        <f t="shared" si="45"/>
        <v>5.3097202483014527E-3</v>
      </c>
      <c r="T718">
        <f t="shared" si="46"/>
        <v>7.8190372491868665E-3</v>
      </c>
    </row>
    <row r="719" spans="13:20" x14ac:dyDescent="0.25">
      <c r="M719">
        <v>515</v>
      </c>
      <c r="N719">
        <f t="shared" si="44"/>
        <v>3.5191789719384303E-3</v>
      </c>
      <c r="Q719">
        <f t="shared" si="45"/>
        <v>5.2722017407689226E-3</v>
      </c>
      <c r="T719">
        <f t="shared" si="46"/>
        <v>7.7519739635678597E-3</v>
      </c>
    </row>
    <row r="720" spans="13:20" x14ac:dyDescent="0.25">
      <c r="M720">
        <v>520</v>
      </c>
      <c r="N720">
        <f t="shared" si="44"/>
        <v>3.4945094814902156E-3</v>
      </c>
      <c r="Q720">
        <f t="shared" si="45"/>
        <v>5.2352142400593493E-3</v>
      </c>
      <c r="T720">
        <f t="shared" si="46"/>
        <v>7.6859203117121133E-3</v>
      </c>
    </row>
    <row r="721" spans="13:20" x14ac:dyDescent="0.25">
      <c r="M721">
        <v>525</v>
      </c>
      <c r="N721">
        <f t="shared" si="44"/>
        <v>3.470188643752814E-3</v>
      </c>
      <c r="Q721">
        <f t="shared" si="45"/>
        <v>5.1987454683246614E-3</v>
      </c>
      <c r="T721">
        <f t="shared" si="46"/>
        <v>7.6208528142163168E-3</v>
      </c>
    </row>
    <row r="722" spans="13:20" x14ac:dyDescent="0.25">
      <c r="M722">
        <v>530</v>
      </c>
      <c r="N722">
        <f t="shared" si="44"/>
        <v>3.4462083908723962E-3</v>
      </c>
      <c r="Q722">
        <f t="shared" si="45"/>
        <v>5.1627835477352502E-3</v>
      </c>
      <c r="T722">
        <f t="shared" si="46"/>
        <v>7.556748751246456E-3</v>
      </c>
    </row>
    <row r="723" spans="13:20" x14ac:dyDescent="0.25">
      <c r="M723">
        <v>535</v>
      </c>
      <c r="N723">
        <f t="shared" si="44"/>
        <v>3.4225609174014515E-3</v>
      </c>
      <c r="Q723">
        <f t="shared" si="45"/>
        <v>5.1273169837142696E-3</v>
      </c>
      <c r="T723">
        <f t="shared" si="46"/>
        <v>7.4935861309355367E-3</v>
      </c>
    </row>
    <row r="724" spans="13:20" x14ac:dyDescent="0.25">
      <c r="M724">
        <v>540</v>
      </c>
      <c r="N724">
        <f t="shared" si="44"/>
        <v>3.3992386693536547E-3</v>
      </c>
      <c r="Q724">
        <f t="shared" si="45"/>
        <v>5.0923346490434618E-3</v>
      </c>
      <c r="T724">
        <f t="shared" si="46"/>
        <v>7.4313436593476112E-3</v>
      </c>
    </row>
    <row r="725" spans="13:20" x14ac:dyDescent="0.25">
      <c r="M725">
        <v>545</v>
      </c>
      <c r="N725">
        <f t="shared" si="44"/>
        <v>3.3762343338046286E-3</v>
      </c>
      <c r="Q725">
        <f t="shared" si="45"/>
        <v>5.0578257687583505E-3</v>
      </c>
      <c r="T725">
        <f t="shared" si="46"/>
        <v>7.3700007119819055E-3</v>
      </c>
    </row>
    <row r="726" spans="13:20" x14ac:dyDescent="0.25">
      <c r="M726">
        <v>550</v>
      </c>
      <c r="N726">
        <f t="shared" si="44"/>
        <v>3.3535408290252811E-3</v>
      </c>
      <c r="Q726">
        <f t="shared" si="45"/>
        <v>5.0237799058032717E-3</v>
      </c>
      <c r="T726">
        <f t="shared" si="46"/>
        <v>7.3095373066895952E-3</v>
      </c>
    </row>
    <row r="727" spans="13:20" x14ac:dyDescent="0.25">
      <c r="M727">
        <v>555</v>
      </c>
      <c r="N727">
        <f t="shared" si="44"/>
        <v>3.3311512950984223E-3</v>
      </c>
      <c r="Q727">
        <f t="shared" si="45"/>
        <v>4.9901869474024974E-3</v>
      </c>
      <c r="T727">
        <f t="shared" si="46"/>
        <v>7.2499340779219601E-3</v>
      </c>
    </row>
    <row r="728" spans="13:20" x14ac:dyDescent="0.25">
      <c r="M728">
        <v>560</v>
      </c>
      <c r="N728">
        <f t="shared" si="44"/>
        <v>3.3090590850015644E-3</v>
      </c>
      <c r="Q728">
        <f t="shared" si="45"/>
        <v>4.957037092088612E-3</v>
      </c>
      <c r="T728">
        <f t="shared" si="46"/>
        <v>7.1911722522406407E-3</v>
      </c>
    </row>
    <row r="729" spans="13:20" x14ac:dyDescent="0.25">
      <c r="M729">
        <v>565</v>
      </c>
      <c r="N729">
        <f t="shared" si="44"/>
        <v>3.2872577561250393E-3</v>
      </c>
      <c r="Q729">
        <f t="shared" si="45"/>
        <v>4.92432083737393E-3</v>
      </c>
      <c r="T729">
        <f t="shared" si="46"/>
        <v>7.1332336250220507E-3</v>
      </c>
    </row>
    <row r="730" spans="13:20" x14ac:dyDescent="0.25">
      <c r="M730">
        <v>570</v>
      </c>
      <c r="N730">
        <f t="shared" si="44"/>
        <v>3.2657410621999006E-3</v>
      </c>
      <c r="Q730">
        <f t="shared" si="45"/>
        <v>4.8920289680101092E-3</v>
      </c>
      <c r="T730">
        <f t="shared" si="46"/>
        <v>7.0761005382653508E-3</v>
      </c>
    </row>
    <row r="731" spans="13:20" x14ac:dyDescent="0.25">
      <c r="M731">
        <v>575</v>
      </c>
      <c r="N731">
        <f t="shared" si="44"/>
        <v>3.244502945611627E-3</v>
      </c>
      <c r="Q731">
        <f t="shared" si="45"/>
        <v>4.8601525448102034E-3</v>
      </c>
      <c r="T731">
        <f t="shared" si="46"/>
        <v>7.0197558594742304E-3</v>
      </c>
    </row>
    <row r="732" spans="13:20" x14ac:dyDescent="0.25">
      <c r="M732">
        <v>580</v>
      </c>
      <c r="N732">
        <f t="shared" si="44"/>
        <v>3.2235375300894153E-3</v>
      </c>
      <c r="Q732">
        <f t="shared" si="45"/>
        <v>4.8286828940020676E-3</v>
      </c>
      <c r="T732">
        <f t="shared" si="46"/>
        <v>6.964182961516574E-3</v>
      </c>
    </row>
    <row r="733" spans="13:20" x14ac:dyDescent="0.25">
      <c r="M733">
        <v>585</v>
      </c>
      <c r="N733">
        <f t="shared" si="44"/>
        <v>3.2028391137209899E-3</v>
      </c>
      <c r="Q733">
        <f t="shared" si="45"/>
        <v>4.7976115970795874E-3</v>
      </c>
      <c r="T733">
        <f t="shared" si="46"/>
        <v>6.9093657034478007E-3</v>
      </c>
    </row>
    <row r="734" spans="13:20" x14ac:dyDescent="0.25">
      <c r="M734">
        <v>590</v>
      </c>
      <c r="N734">
        <f t="shared" si="44"/>
        <v>3.1824021623170218E-3</v>
      </c>
      <c r="Q734">
        <f t="shared" si="45"/>
        <v>4.7669304811248647E-3</v>
      </c>
      <c r="T734">
        <f t="shared" si="46"/>
        <v>6.8552884122041746E-3</v>
      </c>
    </row>
    <row r="735" spans="13:20" x14ac:dyDescent="0.25">
      <c r="M735">
        <v>595</v>
      </c>
      <c r="N735">
        <f t="shared" si="44"/>
        <v>3.1622213030625401E-3</v>
      </c>
      <c r="Q735">
        <f t="shared" si="45"/>
        <v>4.736631609588704E-3</v>
      </c>
      <c r="T735">
        <f t="shared" si="46"/>
        <v>6.8019358651421058E-3</v>
      </c>
    </row>
    <row r="736" spans="13:20" x14ac:dyDescent="0.25">
      <c r="M736">
        <v>600</v>
      </c>
      <c r="N736">
        <f t="shared" si="44"/>
        <v>3.1422913184789847E-3</v>
      </c>
      <c r="Q736">
        <f t="shared" si="45"/>
        <v>4.7067072734685578E-3</v>
      </c>
      <c r="T736">
        <f t="shared" si="46"/>
        <v>6.7492932733816957E-3</v>
      </c>
    </row>
    <row r="737" spans="13:20" x14ac:dyDescent="0.25">
      <c r="M737">
        <v>605</v>
      </c>
      <c r="N737">
        <f t="shared" si="44"/>
        <v>3.1226071406410538E-3</v>
      </c>
      <c r="Q737">
        <f t="shared" si="45"/>
        <v>4.6771499829203478E-3</v>
      </c>
      <c r="T737">
        <f t="shared" si="46"/>
        <v>6.6973462659007943E-3</v>
      </c>
    </row>
    <row r="738" spans="13:20" x14ac:dyDescent="0.25">
      <c r="M738">
        <v>610</v>
      </c>
      <c r="N738">
        <f t="shared" si="44"/>
        <v>3.103163845678214E-3</v>
      </c>
      <c r="Q738">
        <f t="shared" si="45"/>
        <v>4.6479524592206722E-3</v>
      </c>
      <c r="T738">
        <f t="shared" si="46"/>
        <v>6.6460808743218358E-3</v>
      </c>
    </row>
    <row r="739" spans="13:20" x14ac:dyDescent="0.25">
      <c r="M739">
        <v>615</v>
      </c>
      <c r="N739">
        <f t="shared" si="44"/>
        <v>3.0839566484992531E-3</v>
      </c>
      <c r="Q739">
        <f t="shared" si="45"/>
        <v>4.6191076270929443E-3</v>
      </c>
      <c r="T739">
        <f t="shared" si="46"/>
        <v>6.5954835184105498E-3</v>
      </c>
    </row>
    <row r="740" spans="13:20" x14ac:dyDescent="0.25">
      <c r="M740">
        <v>620</v>
      </c>
      <c r="N740">
        <f t="shared" si="44"/>
        <v>3.0649808977697424E-3</v>
      </c>
      <c r="Q740">
        <f t="shared" si="45"/>
        <v>4.5906086073905783E-3</v>
      </c>
      <c r="T740">
        <f t="shared" si="46"/>
        <v>6.5455409921773011E-3</v>
      </c>
    </row>
    <row r="741" spans="13:20" x14ac:dyDescent="0.25">
      <c r="M741">
        <v>625</v>
      </c>
      <c r="N741">
        <f t="shared" si="44"/>
        <v>3.0462320711032165E-3</v>
      </c>
      <c r="Q741">
        <f t="shared" si="45"/>
        <v>4.5624487100781597E-3</v>
      </c>
      <c r="T741">
        <f t="shared" si="46"/>
        <v>6.496240450611257E-3</v>
      </c>
    </row>
    <row r="742" spans="13:20" x14ac:dyDescent="0.25">
      <c r="M742">
        <v>630</v>
      </c>
      <c r="N742">
        <f t="shared" si="44"/>
        <v>3.0277057704605204E-3</v>
      </c>
      <c r="Q742">
        <f t="shared" si="45"/>
        <v>4.5346214275305829E-3</v>
      </c>
      <c r="T742">
        <f t="shared" si="46"/>
        <v>6.4475693969794357E-3</v>
      </c>
    </row>
    <row r="743" spans="13:20" x14ac:dyDescent="0.25">
      <c r="M743">
        <v>635</v>
      </c>
      <c r="N743">
        <f t="shared" si="44"/>
        <v>3.0093977177545472E-3</v>
      </c>
      <c r="Q743">
        <f t="shared" si="45"/>
        <v>4.5071204281270649E-3</v>
      </c>
      <c r="T743">
        <f t="shared" si="46"/>
        <v>6.3995156706728729E-3</v>
      </c>
    </row>
    <row r="744" spans="13:20" x14ac:dyDescent="0.25">
      <c r="M744">
        <v>640</v>
      </c>
      <c r="N744">
        <f t="shared" si="44"/>
        <v>2.9913037506412721E-3</v>
      </c>
      <c r="Q744">
        <f t="shared" si="45"/>
        <v>4.4799395501042838E-3</v>
      </c>
      <c r="T744">
        <f t="shared" si="46"/>
        <v>6.3520674355630469E-3</v>
      </c>
    </row>
    <row r="745" spans="13:20" x14ac:dyDescent="0.25">
      <c r="M745">
        <v>645</v>
      </c>
      <c r="N745">
        <f t="shared" si="44"/>
        <v>2.9734198184888649E-3</v>
      </c>
      <c r="Q745">
        <f t="shared" si="45"/>
        <v>4.453072795681301E-3</v>
      </c>
      <c r="T745">
        <f t="shared" si="46"/>
        <v>6.3052131688752233E-3</v>
      </c>
    </row>
    <row r="746" spans="13:20" x14ac:dyDescent="0.25">
      <c r="M746">
        <v>650</v>
      </c>
      <c r="N746">
        <f t="shared" si="44"/>
        <v>2.9557419785224415E-3</v>
      </c>
      <c r="Q746">
        <f t="shared" si="45"/>
        <v>4.4265143254367256E-3</v>
      </c>
      <c r="T746">
        <f t="shared" si="46"/>
        <v>6.2589416504992279E-3</v>
      </c>
    </row>
    <row r="747" spans="13:20" x14ac:dyDescent="0.25">
      <c r="M747">
        <v>655</v>
      </c>
      <c r="N747">
        <f t="shared" ref="N747:N810" si="47">N456-N455</f>
        <v>2.9382663921274643E-3</v>
      </c>
      <c r="Q747">
        <f t="shared" ref="Q747:Q810" si="48">Q456-Q455</f>
        <v>4.4002584529074795E-3</v>
      </c>
      <c r="T747">
        <f t="shared" ref="T747:T810" si="49">T456-T455</f>
        <v>6.2132419527634042E-3</v>
      </c>
    </row>
    <row r="748" spans="13:20" x14ac:dyDescent="0.25">
      <c r="M748">
        <v>660</v>
      </c>
      <c r="N748">
        <f t="shared" si="47"/>
        <v>2.920989321304357E-3</v>
      </c>
      <c r="Q748">
        <f t="shared" si="48"/>
        <v>4.3742996394251499E-3</v>
      </c>
      <c r="T748">
        <f t="shared" si="49"/>
        <v>6.1681034306255711E-3</v>
      </c>
    </row>
    <row r="749" spans="13:20" x14ac:dyDescent="0.25">
      <c r="M749">
        <v>665</v>
      </c>
      <c r="N749">
        <f t="shared" si="47"/>
        <v>2.9039071252814352E-3</v>
      </c>
      <c r="Q749">
        <f t="shared" si="48"/>
        <v>4.3486324891555128E-3</v>
      </c>
      <c r="T749">
        <f t="shared" si="49"/>
        <v>6.1235157122729866E-3</v>
      </c>
    </row>
    <row r="750" spans="13:20" x14ac:dyDescent="0.25">
      <c r="M750">
        <v>670</v>
      </c>
      <c r="N750">
        <f t="shared" si="47"/>
        <v>2.8870162572505187E-3</v>
      </c>
      <c r="Q750">
        <f t="shared" si="48"/>
        <v>4.3232517443498875E-3</v>
      </c>
      <c r="T750">
        <f t="shared" si="49"/>
        <v>6.0794686900917938E-3</v>
      </c>
    </row>
    <row r="751" spans="13:20" x14ac:dyDescent="0.25">
      <c r="M751">
        <v>675</v>
      </c>
      <c r="N751">
        <f t="shared" si="47"/>
        <v>2.870313261253421E-3</v>
      </c>
      <c r="Q751">
        <f t="shared" si="48"/>
        <v>4.2981522807832295E-3</v>
      </c>
      <c r="T751">
        <f t="shared" si="49"/>
        <v>6.0359525120090574E-3</v>
      </c>
    </row>
    <row r="752" spans="13:20" x14ac:dyDescent="0.25">
      <c r="M752">
        <v>680</v>
      </c>
      <c r="N752">
        <f t="shared" si="47"/>
        <v>2.8537947691752441E-3</v>
      </c>
      <c r="Q752">
        <f t="shared" si="48"/>
        <v>4.2733291033731913E-3</v>
      </c>
      <c r="T752">
        <f t="shared" si="49"/>
        <v>5.9929575731900719E-3</v>
      </c>
    </row>
    <row r="753" spans="13:20" x14ac:dyDescent="0.25">
      <c r="M753">
        <v>685</v>
      </c>
      <c r="N753">
        <f t="shared" si="47"/>
        <v>2.837457497881446E-3</v>
      </c>
      <c r="Q753">
        <f t="shared" si="48"/>
        <v>4.2487773419881414E-3</v>
      </c>
      <c r="T753">
        <f t="shared" si="49"/>
        <v>5.9504745080425359E-3</v>
      </c>
    </row>
    <row r="754" spans="13:20" x14ac:dyDescent="0.25">
      <c r="M754">
        <v>690</v>
      </c>
      <c r="N754">
        <f t="shared" si="47"/>
        <v>2.8212982464443925E-3</v>
      </c>
      <c r="Q754">
        <f t="shared" si="48"/>
        <v>4.2244922474030666E-3</v>
      </c>
      <c r="T754">
        <f t="shared" si="49"/>
        <v>5.9084941825675585E-3</v>
      </c>
    </row>
    <row r="755" spans="13:20" x14ac:dyDescent="0.25">
      <c r="M755">
        <v>695</v>
      </c>
      <c r="N755">
        <f t="shared" si="47"/>
        <v>2.8053138935002497E-3</v>
      </c>
      <c r="Q755">
        <f t="shared" si="48"/>
        <v>4.2004691874311106E-3</v>
      </c>
      <c r="T755">
        <f t="shared" si="49"/>
        <v>5.8670076869820065E-3</v>
      </c>
    </row>
    <row r="756" spans="13:20" x14ac:dyDescent="0.25">
      <c r="M756">
        <v>700</v>
      </c>
      <c r="N756">
        <f t="shared" si="47"/>
        <v>2.7895013946980241E-3</v>
      </c>
      <c r="Q756">
        <f t="shared" si="48"/>
        <v>4.1767036431963334E-3</v>
      </c>
      <c r="T756">
        <f t="shared" si="49"/>
        <v>5.8260063286370567E-3</v>
      </c>
    </row>
    <row r="757" spans="13:20" x14ac:dyDescent="0.25">
      <c r="M757">
        <v>705</v>
      </c>
      <c r="N757">
        <f t="shared" si="47"/>
        <v>2.7738577802507436E-3</v>
      </c>
      <c r="Q757">
        <f t="shared" si="48"/>
        <v>4.1531912055561282E-3</v>
      </c>
      <c r="T757">
        <f t="shared" si="49"/>
        <v>5.7854816252316255E-3</v>
      </c>
    </row>
    <row r="758" spans="13:20" x14ac:dyDescent="0.25">
      <c r="M758">
        <v>710</v>
      </c>
      <c r="N758">
        <f t="shared" si="47"/>
        <v>2.7583801525874474E-3</v>
      </c>
      <c r="Q758">
        <f t="shared" si="48"/>
        <v>4.1299275716599748E-3</v>
      </c>
      <c r="T758">
        <f t="shared" si="49"/>
        <v>5.745425298245177E-3</v>
      </c>
    </row>
    <row r="759" spans="13:20" x14ac:dyDescent="0.25">
      <c r="M759">
        <v>715</v>
      </c>
      <c r="N759">
        <f t="shared" si="47"/>
        <v>2.7430656840833345E-3</v>
      </c>
      <c r="Q759">
        <f t="shared" si="48"/>
        <v>4.1069085416378659E-3</v>
      </c>
      <c r="T759">
        <f t="shared" si="49"/>
        <v>5.7058292666534172E-3</v>
      </c>
    </row>
    <row r="760" spans="13:20" x14ac:dyDescent="0.25">
      <c r="M760">
        <v>720</v>
      </c>
      <c r="N760">
        <f t="shared" si="47"/>
        <v>2.7279116148873905E-3</v>
      </c>
      <c r="Q760">
        <f t="shared" si="48"/>
        <v>4.0841300154235149E-3</v>
      </c>
      <c r="T760">
        <f t="shared" si="49"/>
        <v>5.6666856408753574E-3</v>
      </c>
    </row>
    <row r="761" spans="13:20" x14ac:dyDescent="0.25">
      <c r="M761">
        <v>725</v>
      </c>
      <c r="N761">
        <f t="shared" si="47"/>
        <v>2.7129152508319487E-3</v>
      </c>
      <c r="Q761">
        <f t="shared" si="48"/>
        <v>4.0615879896799267E-3</v>
      </c>
      <c r="T761">
        <f t="shared" si="49"/>
        <v>5.6279867169326536E-3</v>
      </c>
    </row>
    <row r="762" spans="13:20" x14ac:dyDescent="0.25">
      <c r="M762">
        <v>730</v>
      </c>
      <c r="N762">
        <f t="shared" si="47"/>
        <v>2.6980739614124172E-3</v>
      </c>
      <c r="Q762">
        <f t="shared" si="48"/>
        <v>4.0392785548668542E-3</v>
      </c>
      <c r="T762">
        <f t="shared" si="49"/>
        <v>5.5897249708416474E-3</v>
      </c>
    </row>
    <row r="763" spans="13:20" x14ac:dyDescent="0.25">
      <c r="M763">
        <v>735</v>
      </c>
      <c r="N763">
        <f t="shared" si="47"/>
        <v>2.6833851778492734E-3</v>
      </c>
      <c r="Q763">
        <f t="shared" si="48"/>
        <v>4.0171978923855267E-3</v>
      </c>
      <c r="T763">
        <f t="shared" si="49"/>
        <v>5.5518930532012511E-3</v>
      </c>
    </row>
    <row r="764" spans="13:20" x14ac:dyDescent="0.25">
      <c r="M764">
        <v>740</v>
      </c>
      <c r="N764">
        <f t="shared" si="47"/>
        <v>2.6688463912238891E-3</v>
      </c>
      <c r="Q764">
        <f t="shared" si="48"/>
        <v>3.9953422718574938E-3</v>
      </c>
      <c r="T764">
        <f t="shared" si="49"/>
        <v>5.5144837840090943E-3</v>
      </c>
    </row>
    <row r="765" spans="13:20" x14ac:dyDescent="0.25">
      <c r="M765">
        <v>745</v>
      </c>
      <c r="N765">
        <f t="shared" si="47"/>
        <v>2.6544551506784142E-3</v>
      </c>
      <c r="Q765">
        <f t="shared" si="48"/>
        <v>3.9737080484858467E-3</v>
      </c>
      <c r="T765">
        <f t="shared" si="49"/>
        <v>5.4774901476166704E-3</v>
      </c>
    </row>
    <row r="766" spans="13:20" x14ac:dyDescent="0.25">
      <c r="M766">
        <v>750</v>
      </c>
      <c r="N766">
        <f t="shared" si="47"/>
        <v>2.6402090616812757E-3</v>
      </c>
      <c r="Q766">
        <f t="shared" si="48"/>
        <v>3.952291660519025E-3</v>
      </c>
      <c r="T766">
        <f t="shared" si="49"/>
        <v>5.4409052879038633E-3</v>
      </c>
    </row>
    <row r="767" spans="13:20" x14ac:dyDescent="0.25">
      <c r="M767">
        <v>755</v>
      </c>
      <c r="N767">
        <f t="shared" si="47"/>
        <v>2.6261057843601776E-3</v>
      </c>
      <c r="Q767">
        <f t="shared" si="48"/>
        <v>3.9310896268089923E-3</v>
      </c>
      <c r="T767">
        <f t="shared" si="49"/>
        <v>5.4047225036293334E-3</v>
      </c>
    </row>
    <row r="768" spans="13:20" x14ac:dyDescent="0.25">
      <c r="M768">
        <v>760</v>
      </c>
      <c r="N768">
        <f t="shared" si="47"/>
        <v>2.612143031893277E-3</v>
      </c>
      <c r="Q768">
        <f t="shared" si="48"/>
        <v>3.9100985444464609E-3</v>
      </c>
      <c r="T768">
        <f t="shared" si="49"/>
        <v>5.3689352439247884E-3</v>
      </c>
    </row>
    <row r="769" spans="13:20" x14ac:dyDescent="0.25">
      <c r="M769">
        <v>765</v>
      </c>
      <c r="N769">
        <f t="shared" si="47"/>
        <v>2.5983185689566479E-3</v>
      </c>
      <c r="Q769">
        <f t="shared" si="48"/>
        <v>3.8893150864973691E-3</v>
      </c>
      <c r="T769">
        <f t="shared" si="49"/>
        <v>5.3335371039593404E-3</v>
      </c>
    </row>
    <row r="770" spans="13:20" x14ac:dyDescent="0.25">
      <c r="M770">
        <v>770</v>
      </c>
      <c r="N770">
        <f t="shared" si="47"/>
        <v>2.5846302102305874E-3</v>
      </c>
      <c r="Q770">
        <f t="shared" si="48"/>
        <v>3.8687359998030857E-3</v>
      </c>
      <c r="T770">
        <f t="shared" si="49"/>
        <v>5.2985218207668439E-3</v>
      </c>
    </row>
    <row r="771" spans="13:20" x14ac:dyDescent="0.25">
      <c r="M771">
        <v>775</v>
      </c>
      <c r="N771">
        <f t="shared" si="47"/>
        <v>2.5710758189523286E-3</v>
      </c>
      <c r="Q771">
        <f t="shared" si="48"/>
        <v>3.8483581028712077E-3</v>
      </c>
      <c r="T771">
        <f t="shared" si="49"/>
        <v>5.2638832692060156E-3</v>
      </c>
    </row>
    <row r="772" spans="13:20" x14ac:dyDescent="0.25">
      <c r="M772">
        <v>780</v>
      </c>
      <c r="N772">
        <f t="shared" si="47"/>
        <v>2.5576533055298167E-3</v>
      </c>
      <c r="Q772">
        <f t="shared" si="48"/>
        <v>3.8281782838314182E-3</v>
      </c>
      <c r="T772">
        <f t="shared" si="49"/>
        <v>5.2296154580595555E-3</v>
      </c>
    </row>
    <row r="773" spans="13:20" x14ac:dyDescent="0.25">
      <c r="M773">
        <v>785</v>
      </c>
      <c r="N773">
        <f t="shared" si="47"/>
        <v>2.5443606261945639E-3</v>
      </c>
      <c r="Q773">
        <f t="shared" si="48"/>
        <v>3.8081934984681709E-3</v>
      </c>
      <c r="T773">
        <f t="shared" si="49"/>
        <v>5.1957125262886983E-3</v>
      </c>
    </row>
    <row r="774" spans="13:20" x14ac:dyDescent="0.25">
      <c r="M774">
        <v>790</v>
      </c>
      <c r="N774">
        <f t="shared" si="47"/>
        <v>2.5311957817071296E-3</v>
      </c>
      <c r="Q774">
        <f t="shared" si="48"/>
        <v>3.7884007683159915E-3</v>
      </c>
      <c r="T774">
        <f t="shared" si="49"/>
        <v>5.1621687393876847E-3</v>
      </c>
    </row>
    <row r="775" spans="13:20" x14ac:dyDescent="0.25">
      <c r="M775">
        <v>795</v>
      </c>
      <c r="N775">
        <f t="shared" si="47"/>
        <v>2.5181568161043444E-3</v>
      </c>
      <c r="Q775">
        <f t="shared" si="48"/>
        <v>3.7687971788267216E-3</v>
      </c>
      <c r="T775">
        <f t="shared" si="49"/>
        <v>5.1289784858887799E-3</v>
      </c>
    </row>
    <row r="776" spans="13:20" x14ac:dyDescent="0.25">
      <c r="M776">
        <v>800</v>
      </c>
      <c r="N776">
        <f t="shared" si="47"/>
        <v>2.5052418154873912E-3</v>
      </c>
      <c r="Q776">
        <f t="shared" si="48"/>
        <v>3.7493798775958265E-3</v>
      </c>
      <c r="T776">
        <f t="shared" si="49"/>
        <v>5.0961362739627702E-3</v>
      </c>
    </row>
    <row r="777" spans="13:20" x14ac:dyDescent="0.25">
      <c r="M777">
        <v>805</v>
      </c>
      <c r="N777">
        <f t="shared" si="47"/>
        <v>2.4924489068622879E-3</v>
      </c>
      <c r="Q777">
        <f t="shared" si="48"/>
        <v>3.7301460726490987E-3</v>
      </c>
      <c r="T777">
        <f t="shared" si="49"/>
        <v>5.0636367281593486E-3</v>
      </c>
    </row>
    <row r="778" spans="13:20" x14ac:dyDescent="0.25">
      <c r="M778">
        <v>810</v>
      </c>
      <c r="N778">
        <f t="shared" si="47"/>
        <v>2.4797762570056836E-3</v>
      </c>
      <c r="Q778">
        <f t="shared" si="48"/>
        <v>3.7110930307822088E-3</v>
      </c>
      <c r="T778">
        <f t="shared" si="49"/>
        <v>5.0314745862274357E-3</v>
      </c>
    </row>
    <row r="779" spans="13:20" x14ac:dyDescent="0.25">
      <c r="M779">
        <v>815</v>
      </c>
      <c r="N779">
        <f t="shared" si="47"/>
        <v>2.4672220713748416E-3</v>
      </c>
      <c r="Q779">
        <f t="shared" si="48"/>
        <v>3.6922180759704215E-3</v>
      </c>
      <c r="T779">
        <f t="shared" si="49"/>
        <v>4.9996446960713925E-3</v>
      </c>
    </row>
    <row r="780" spans="13:20" x14ac:dyDescent="0.25">
      <c r="M780">
        <v>820</v>
      </c>
      <c r="N780">
        <f t="shared" si="47"/>
        <v>2.4547845930549261E-3</v>
      </c>
      <c r="Q780">
        <f t="shared" si="48"/>
        <v>3.6735185878147281E-3</v>
      </c>
      <c r="T780">
        <f t="shared" si="49"/>
        <v>4.9681420127836162E-3</v>
      </c>
    </row>
    <row r="781" spans="13:20" x14ac:dyDescent="0.25">
      <c r="M781">
        <v>825</v>
      </c>
      <c r="N781">
        <f t="shared" si="47"/>
        <v>2.4424621017458126E-3</v>
      </c>
      <c r="Q781">
        <f t="shared" si="48"/>
        <v>3.6549920000474856E-3</v>
      </c>
      <c r="T781">
        <f t="shared" si="49"/>
        <v>4.9369615957828294E-3</v>
      </c>
    </row>
    <row r="782" spans="13:20" x14ac:dyDescent="0.25">
      <c r="M782">
        <v>830</v>
      </c>
      <c r="N782">
        <f t="shared" si="47"/>
        <v>2.4302529127657735E-3</v>
      </c>
      <c r="Q782">
        <f t="shared" si="48"/>
        <v>3.6366357990904596E-3</v>
      </c>
      <c r="T782">
        <f t="shared" si="49"/>
        <v>4.9060986060633915E-3</v>
      </c>
    </row>
    <row r="783" spans="13:20" x14ac:dyDescent="0.25">
      <c r="M783">
        <v>835</v>
      </c>
      <c r="N783">
        <f t="shared" si="47"/>
        <v>2.4181553761137842E-3</v>
      </c>
      <c r="Q783">
        <f t="shared" si="48"/>
        <v>3.6184475226477275E-3</v>
      </c>
      <c r="T783">
        <f t="shared" si="49"/>
        <v>4.8755483034921276E-3</v>
      </c>
    </row>
    <row r="784" spans="13:20" x14ac:dyDescent="0.25">
      <c r="M784">
        <v>840</v>
      </c>
      <c r="N784">
        <f t="shared" si="47"/>
        <v>2.4061678755324944E-3</v>
      </c>
      <c r="Q784">
        <f t="shared" si="48"/>
        <v>3.6004247583618643E-3</v>
      </c>
      <c r="T784">
        <f t="shared" si="49"/>
        <v>4.8453060442397167E-3</v>
      </c>
    </row>
    <row r="785" spans="13:20" x14ac:dyDescent="0.25">
      <c r="M785">
        <v>845</v>
      </c>
      <c r="N785">
        <f t="shared" si="47"/>
        <v>2.3942888276313745E-3</v>
      </c>
      <c r="Q785">
        <f t="shared" si="48"/>
        <v>3.5825651424985505E-3</v>
      </c>
      <c r="T785">
        <f t="shared" si="49"/>
        <v>4.8153672782649259E-3</v>
      </c>
    </row>
    <row r="786" spans="13:20" x14ac:dyDescent="0.25">
      <c r="M786">
        <v>850</v>
      </c>
      <c r="N786">
        <f t="shared" si="47"/>
        <v>2.3825166810136356E-3</v>
      </c>
      <c r="Q786">
        <f t="shared" si="48"/>
        <v>3.5648663586764773E-3</v>
      </c>
      <c r="T786">
        <f t="shared" si="49"/>
        <v>4.7857275468836669E-3</v>
      </c>
    </row>
    <row r="787" spans="13:20" x14ac:dyDescent="0.25">
      <c r="M787">
        <v>855</v>
      </c>
      <c r="N787">
        <f t="shared" si="47"/>
        <v>2.3708499154464491E-3</v>
      </c>
      <c r="Q787">
        <f t="shared" si="48"/>
        <v>3.5473261366509856E-3</v>
      </c>
      <c r="T787">
        <f t="shared" si="49"/>
        <v>4.756382480425092E-3</v>
      </c>
    </row>
    <row r="788" spans="13:20" x14ac:dyDescent="0.25">
      <c r="M788">
        <v>860</v>
      </c>
      <c r="N788">
        <f t="shared" si="47"/>
        <v>2.3592870410507061E-3</v>
      </c>
      <c r="Q788">
        <f t="shared" si="48"/>
        <v>3.5299422511079204E-3</v>
      </c>
      <c r="T788">
        <f t="shared" si="49"/>
        <v>4.7273277959489768E-3</v>
      </c>
    </row>
    <row r="789" spans="13:20" x14ac:dyDescent="0.25">
      <c r="M789">
        <v>865</v>
      </c>
      <c r="N789">
        <f t="shared" si="47"/>
        <v>2.3478265975214185E-3</v>
      </c>
      <c r="Q789">
        <f t="shared" si="48"/>
        <v>3.5127125205349774E-3</v>
      </c>
      <c r="T789">
        <f t="shared" si="49"/>
        <v>4.6985592950417043E-3</v>
      </c>
    </row>
    <row r="790" spans="13:20" x14ac:dyDescent="0.25">
      <c r="M790">
        <v>870</v>
      </c>
      <c r="N790">
        <f t="shared" si="47"/>
        <v>2.3364671533623316E-3</v>
      </c>
      <c r="Q790">
        <f t="shared" si="48"/>
        <v>3.4956348060846132E-3</v>
      </c>
      <c r="T790">
        <f t="shared" si="49"/>
        <v>4.670072861681529E-3</v>
      </c>
    </row>
    <row r="791" spans="13:20" x14ac:dyDescent="0.25">
      <c r="M791">
        <v>875</v>
      </c>
      <c r="N791">
        <f t="shared" si="47"/>
        <v>2.3252073051602817E-3</v>
      </c>
      <c r="Q791">
        <f t="shared" si="48"/>
        <v>3.4787070105137818E-3</v>
      </c>
      <c r="T791">
        <f t="shared" si="49"/>
        <v>4.6418644601682324E-3</v>
      </c>
    </row>
    <row r="792" spans="13:20" x14ac:dyDescent="0.25">
      <c r="M792">
        <v>880</v>
      </c>
      <c r="N792">
        <f t="shared" si="47"/>
        <v>2.3140456768704354E-3</v>
      </c>
      <c r="Q792">
        <f t="shared" si="48"/>
        <v>3.4619270771236721E-3</v>
      </c>
      <c r="T792">
        <f t="shared" si="49"/>
        <v>4.6139301331087346E-3</v>
      </c>
    </row>
    <row r="793" spans="13:20" x14ac:dyDescent="0.25">
      <c r="M793">
        <v>885</v>
      </c>
      <c r="N793">
        <f t="shared" si="47"/>
        <v>2.3029809191241757E-3</v>
      </c>
      <c r="Q793">
        <f t="shared" si="48"/>
        <v>3.4452929887494044E-3</v>
      </c>
      <c r="T793">
        <f t="shared" si="49"/>
        <v>4.5862659994861943E-3</v>
      </c>
    </row>
    <row r="794" spans="13:20" x14ac:dyDescent="0.25">
      <c r="M794">
        <v>890</v>
      </c>
      <c r="N794">
        <f t="shared" si="47"/>
        <v>2.2920117085649672E-3</v>
      </c>
      <c r="Q794">
        <f t="shared" si="48"/>
        <v>3.4288027667825904E-3</v>
      </c>
      <c r="T794">
        <f t="shared" si="49"/>
        <v>4.5588682527517577E-3</v>
      </c>
    </row>
    <row r="795" spans="13:20" x14ac:dyDescent="0.25">
      <c r="M795">
        <v>895</v>
      </c>
      <c r="N795">
        <f t="shared" si="47"/>
        <v>2.2811367471986532E-3</v>
      </c>
      <c r="Q795">
        <f t="shared" si="48"/>
        <v>3.4124544702094362E-3</v>
      </c>
      <c r="T795">
        <f t="shared" si="49"/>
        <v>4.531733159022E-3</v>
      </c>
    </row>
    <row r="796" spans="13:20" x14ac:dyDescent="0.25">
      <c r="M796">
        <v>900</v>
      </c>
      <c r="N796">
        <f t="shared" si="47"/>
        <v>2.2703547617644038E-3</v>
      </c>
      <c r="Q796">
        <f t="shared" si="48"/>
        <v>3.3962461946897005E-3</v>
      </c>
      <c r="T796">
        <f t="shared" si="49"/>
        <v>4.5048570552759237E-3</v>
      </c>
    </row>
    <row r="797" spans="13:20" x14ac:dyDescent="0.25">
      <c r="M797">
        <v>905</v>
      </c>
      <c r="N797">
        <f t="shared" si="47"/>
        <v>2.259664503131642E-3</v>
      </c>
      <c r="Q797">
        <f t="shared" si="48"/>
        <v>3.3801760716656304E-3</v>
      </c>
      <c r="T797">
        <f t="shared" si="49"/>
        <v>4.4782363476607578E-3</v>
      </c>
    </row>
    <row r="798" spans="13:20" x14ac:dyDescent="0.25">
      <c r="M798">
        <v>910</v>
      </c>
      <c r="N798">
        <f t="shared" si="47"/>
        <v>2.2490647457014123E-3</v>
      </c>
      <c r="Q798">
        <f t="shared" si="48"/>
        <v>3.364242267480666E-3</v>
      </c>
      <c r="T798">
        <f t="shared" si="49"/>
        <v>4.451867509798646E-3</v>
      </c>
    </row>
    <row r="799" spans="13:20" x14ac:dyDescent="0.25">
      <c r="M799">
        <v>915</v>
      </c>
      <c r="N799">
        <f t="shared" si="47"/>
        <v>2.2385542868375019E-3</v>
      </c>
      <c r="Q799">
        <f t="shared" si="48"/>
        <v>3.3484429825518802E-3</v>
      </c>
      <c r="T799">
        <f t="shared" si="49"/>
        <v>4.4257470811790434E-3</v>
      </c>
    </row>
    <row r="800" spans="13:20" x14ac:dyDescent="0.25">
      <c r="M800">
        <v>920</v>
      </c>
      <c r="N800">
        <f t="shared" si="47"/>
        <v>2.2281319463124394E-3</v>
      </c>
      <c r="Q800">
        <f t="shared" si="48"/>
        <v>3.3327764505297619E-3</v>
      </c>
      <c r="T800">
        <f t="shared" si="49"/>
        <v>4.3998716655861969E-3</v>
      </c>
    </row>
    <row r="801" spans="13:20" x14ac:dyDescent="0.25">
      <c r="M801">
        <v>925</v>
      </c>
      <c r="N801">
        <f t="shared" si="47"/>
        <v>2.2177965657623755E-3</v>
      </c>
      <c r="Q801">
        <f t="shared" si="48"/>
        <v>3.3172409375279432E-3</v>
      </c>
      <c r="T801">
        <f t="shared" si="49"/>
        <v>4.3742379295621525E-3</v>
      </c>
    </row>
    <row r="802" spans="13:20" x14ac:dyDescent="0.25">
      <c r="M802">
        <v>930</v>
      </c>
      <c r="N802">
        <f t="shared" si="47"/>
        <v>2.2075470081717175E-3</v>
      </c>
      <c r="Q802">
        <f t="shared" si="48"/>
        <v>3.3018347413300564E-3</v>
      </c>
      <c r="T802">
        <f t="shared" si="49"/>
        <v>4.348842600927938E-3</v>
      </c>
    </row>
    <row r="803" spans="13:20" x14ac:dyDescent="0.25">
      <c r="M803">
        <v>935</v>
      </c>
      <c r="N803">
        <f t="shared" si="47"/>
        <v>2.1973821573570973E-3</v>
      </c>
      <c r="Q803">
        <f t="shared" si="48"/>
        <v>3.2865561906565421E-3</v>
      </c>
      <c r="T803">
        <f t="shared" si="49"/>
        <v>4.3236824673571483E-3</v>
      </c>
    </row>
    <row r="804" spans="13:20" x14ac:dyDescent="0.25">
      <c r="M804">
        <v>940</v>
      </c>
      <c r="N804">
        <f t="shared" si="47"/>
        <v>2.1873009174795399E-3</v>
      </c>
      <c r="Q804">
        <f t="shared" si="48"/>
        <v>3.271403644427906E-3</v>
      </c>
      <c r="T804">
        <f t="shared" si="49"/>
        <v>4.2987543749490875E-3</v>
      </c>
    </row>
    <row r="805" spans="13:20" x14ac:dyDescent="0.25">
      <c r="M805">
        <v>945</v>
      </c>
      <c r="N805">
        <f t="shared" si="47"/>
        <v>2.1773022125597397E-3</v>
      </c>
      <c r="Q805">
        <f t="shared" si="48"/>
        <v>3.2563754910643894E-3</v>
      </c>
      <c r="T805">
        <f t="shared" si="49"/>
        <v>4.2740552268987209E-3</v>
      </c>
    </row>
    <row r="806" spans="13:20" x14ac:dyDescent="0.25">
      <c r="M806">
        <v>950</v>
      </c>
      <c r="N806">
        <f t="shared" si="47"/>
        <v>2.1673849860215366E-3</v>
      </c>
      <c r="Q806">
        <f t="shared" si="48"/>
        <v>3.2414701477945229E-3</v>
      </c>
      <c r="T806">
        <f t="shared" si="49"/>
        <v>4.2495819821581904E-3</v>
      </c>
    </row>
    <row r="807" spans="13:20" x14ac:dyDescent="0.25">
      <c r="M807">
        <v>955</v>
      </c>
      <c r="N807">
        <f t="shared" si="47"/>
        <v>2.1575482002293978E-3</v>
      </c>
      <c r="Q807">
        <f t="shared" si="48"/>
        <v>3.2266860599949876E-3</v>
      </c>
      <c r="T807">
        <f t="shared" si="49"/>
        <v>4.2253316541618346E-3</v>
      </c>
    </row>
    <row r="808" spans="13:20" x14ac:dyDescent="0.25">
      <c r="M808">
        <v>960</v>
      </c>
      <c r="N808">
        <f t="shared" si="47"/>
        <v>2.1477908360572062E-3</v>
      </c>
      <c r="Q808">
        <f t="shared" si="48"/>
        <v>3.2120217005371376E-3</v>
      </c>
      <c r="T808">
        <f t="shared" si="49"/>
        <v>4.2013013095782981E-3</v>
      </c>
    </row>
    <row r="809" spans="13:20" x14ac:dyDescent="0.25">
      <c r="M809">
        <v>965</v>
      </c>
      <c r="N809">
        <f t="shared" si="47"/>
        <v>2.1381118924599374E-3</v>
      </c>
      <c r="Q809">
        <f t="shared" si="48"/>
        <v>3.1974755691626111E-3</v>
      </c>
      <c r="T809">
        <f t="shared" si="49"/>
        <v>4.1774880670994996E-3</v>
      </c>
    </row>
    <row r="810" spans="13:20" x14ac:dyDescent="0.25">
      <c r="M810">
        <v>970</v>
      </c>
      <c r="N810">
        <f t="shared" si="47"/>
        <v>2.1285103860573251E-3</v>
      </c>
      <c r="Q810">
        <f t="shared" si="48"/>
        <v>3.1830461918656017E-3</v>
      </c>
      <c r="T810">
        <f t="shared" si="49"/>
        <v>4.1538890962584674E-3</v>
      </c>
    </row>
    <row r="811" spans="13:20" x14ac:dyDescent="0.25">
      <c r="M811">
        <v>975</v>
      </c>
      <c r="N811">
        <f t="shared" ref="N811:N874" si="50">N520-N519</f>
        <v>2.1189853507308509E-3</v>
      </c>
      <c r="Q811">
        <f t="shared" ref="Q811:Q874" si="51">Q520-Q519</f>
        <v>3.1687321203084373E-3</v>
      </c>
      <c r="T811">
        <f t="shared" ref="T811:T874" si="52">T520-T519</f>
        <v>4.1305016162920261E-3</v>
      </c>
    </row>
    <row r="812" spans="13:20" x14ac:dyDescent="0.25">
      <c r="M812">
        <v>980</v>
      </c>
      <c r="N812">
        <f t="shared" si="50"/>
        <v>2.1095358372344997E-3</v>
      </c>
      <c r="Q812">
        <f t="shared" si="51"/>
        <v>3.1545319312316078E-3</v>
      </c>
      <c r="T812">
        <f t="shared" si="52"/>
        <v>4.1073228950176954E-3</v>
      </c>
    </row>
    <row r="813" spans="13:20" x14ac:dyDescent="0.25">
      <c r="M813">
        <v>985</v>
      </c>
      <c r="N813">
        <f t="shared" si="50"/>
        <v>2.1001609128137311E-3</v>
      </c>
      <c r="Q813">
        <f t="shared" si="51"/>
        <v>3.1404442258988752E-3</v>
      </c>
      <c r="T813">
        <f t="shared" si="52"/>
        <v>4.0843502477625471E-3</v>
      </c>
    </row>
    <row r="814" spans="13:20" x14ac:dyDescent="0.25">
      <c r="M814">
        <v>990</v>
      </c>
      <c r="N814">
        <f t="shared" si="50"/>
        <v>2.0908596608308905E-3</v>
      </c>
      <c r="Q814">
        <f t="shared" si="51"/>
        <v>3.126467629550822E-3</v>
      </c>
      <c r="T814">
        <f t="shared" si="52"/>
        <v>4.0615810362893967E-3</v>
      </c>
    </row>
    <row r="815" spans="13:20" x14ac:dyDescent="0.25">
      <c r="M815">
        <v>995</v>
      </c>
      <c r="N815">
        <f t="shared" si="50"/>
        <v>2.0816311804103815E-3</v>
      </c>
      <c r="Q815">
        <f t="shared" si="51"/>
        <v>3.112600790869946E-3</v>
      </c>
      <c r="T815">
        <f t="shared" si="52"/>
        <v>4.0390126678016003E-3</v>
      </c>
    </row>
    <row r="816" spans="13:20" x14ac:dyDescent="0.25">
      <c r="M816">
        <v>1000</v>
      </c>
      <c r="N816">
        <f t="shared" si="50"/>
        <v>2.0724745860869476E-3</v>
      </c>
      <c r="Q816">
        <f t="shared" si="51"/>
        <v>3.0988423814670707E-3</v>
      </c>
      <c r="T816">
        <f t="shared" si="52"/>
        <v>4.0166425939118788E-3</v>
      </c>
    </row>
    <row r="817" spans="13:20" x14ac:dyDescent="0.25">
      <c r="M817">
        <v>1005</v>
      </c>
      <c r="N817">
        <f t="shared" si="50"/>
        <v>2.0633890074623906E-3</v>
      </c>
      <c r="Q817">
        <f t="shared" si="51"/>
        <v>3.0851910953715311E-3</v>
      </c>
      <c r="T817">
        <f t="shared" si="52"/>
        <v>3.9944683097004052E-3</v>
      </c>
    </row>
    <row r="818" spans="13:20" x14ac:dyDescent="0.25">
      <c r="M818">
        <v>1010</v>
      </c>
      <c r="N818">
        <f t="shared" si="50"/>
        <v>2.0543735888793879E-3</v>
      </c>
      <c r="Q818">
        <f t="shared" si="51"/>
        <v>3.0716456485506693E-3</v>
      </c>
      <c r="T818">
        <f t="shared" si="52"/>
        <v>3.9724873527489102E-3</v>
      </c>
    </row>
    <row r="819" spans="13:20" x14ac:dyDescent="0.25">
      <c r="M819">
        <v>1015</v>
      </c>
      <c r="N819">
        <f t="shared" si="50"/>
        <v>2.0454274890906454E-3</v>
      </c>
      <c r="Q819">
        <f t="shared" si="51"/>
        <v>3.0582047784275534E-3</v>
      </c>
      <c r="T819">
        <f t="shared" si="52"/>
        <v>3.9506973022387371E-3</v>
      </c>
    </row>
    <row r="820" spans="13:20" x14ac:dyDescent="0.25">
      <c r="M820">
        <v>1020</v>
      </c>
      <c r="N820">
        <f t="shared" si="50"/>
        <v>2.0365498809538085E-3</v>
      </c>
      <c r="Q820">
        <f t="shared" si="51"/>
        <v>3.0448672434171264E-3</v>
      </c>
      <c r="T820">
        <f t="shared" si="52"/>
        <v>3.9290957780360181E-3</v>
      </c>
    </row>
    <row r="821" spans="13:20" x14ac:dyDescent="0.25">
      <c r="M821">
        <v>1025</v>
      </c>
      <c r="N821">
        <f t="shared" si="50"/>
        <v>2.0277399511232641E-3</v>
      </c>
      <c r="Q821">
        <f t="shared" si="51"/>
        <v>3.0316318224754557E-3</v>
      </c>
      <c r="T821">
        <f t="shared" si="52"/>
        <v>3.9076804398474607E-3</v>
      </c>
    </row>
    <row r="822" spans="13:20" x14ac:dyDescent="0.25">
      <c r="M822">
        <v>1030</v>
      </c>
      <c r="N822">
        <f t="shared" si="50"/>
        <v>2.0189968997459395E-3</v>
      </c>
      <c r="Q822">
        <f t="shared" si="51"/>
        <v>3.0184973146623051E-3</v>
      </c>
      <c r="T822">
        <f t="shared" si="52"/>
        <v>3.8864489863339458E-3</v>
      </c>
    </row>
    <row r="823" spans="13:20" x14ac:dyDescent="0.25">
      <c r="M823">
        <v>1035</v>
      </c>
      <c r="N823">
        <f t="shared" si="50"/>
        <v>2.0103199401826366E-3</v>
      </c>
      <c r="Q823">
        <f t="shared" si="51"/>
        <v>3.0054625387092582E-3</v>
      </c>
      <c r="T823">
        <f t="shared" si="52"/>
        <v>3.8653991543187161E-3</v>
      </c>
    </row>
    <row r="824" spans="13:20" x14ac:dyDescent="0.25">
      <c r="M824">
        <v>1040</v>
      </c>
      <c r="N824">
        <f t="shared" si="50"/>
        <v>2.0017082987182633E-3</v>
      </c>
      <c r="Q824">
        <f t="shared" si="51"/>
        <v>2.9925263326049389E-3</v>
      </c>
      <c r="T824">
        <f t="shared" si="52"/>
        <v>3.844528717967588E-3</v>
      </c>
    </row>
    <row r="825" spans="13:20" x14ac:dyDescent="0.25">
      <c r="M825">
        <v>1045</v>
      </c>
      <c r="N825">
        <f t="shared" si="50"/>
        <v>1.9931612142916055E-3</v>
      </c>
      <c r="Q825">
        <f t="shared" si="51"/>
        <v>2.9796875531904465E-3</v>
      </c>
      <c r="T825">
        <f t="shared" si="52"/>
        <v>3.823835487995364E-3</v>
      </c>
    </row>
    <row r="826" spans="13:20" x14ac:dyDescent="0.25">
      <c r="M826">
        <v>1050</v>
      </c>
      <c r="N826">
        <f t="shared" si="50"/>
        <v>1.9846779382217683E-3</v>
      </c>
      <c r="Q826">
        <f t="shared" si="51"/>
        <v>2.9669450757590088E-3</v>
      </c>
      <c r="T826">
        <f t="shared" si="52"/>
        <v>3.8033173109246476E-3</v>
      </c>
    </row>
    <row r="827" spans="13:20" x14ac:dyDescent="0.25">
      <c r="M827">
        <v>1055</v>
      </c>
      <c r="N827">
        <f t="shared" si="50"/>
        <v>1.9762577339588194E-3</v>
      </c>
      <c r="Q827">
        <f t="shared" si="51"/>
        <v>2.9542977936780623E-3</v>
      </c>
      <c r="T827">
        <f t="shared" si="52"/>
        <v>3.7829720683086876E-3</v>
      </c>
    </row>
    <row r="828" spans="13:20" x14ac:dyDescent="0.25">
      <c r="M828">
        <v>1060</v>
      </c>
      <c r="N828">
        <f t="shared" si="50"/>
        <v>1.9678998768146716E-3</v>
      </c>
      <c r="Q828">
        <f t="shared" si="51"/>
        <v>2.9417446180037832E-3</v>
      </c>
      <c r="T828">
        <f t="shared" si="52"/>
        <v>3.7627976760425952E-3</v>
      </c>
    </row>
    <row r="829" spans="13:20" x14ac:dyDescent="0.25">
      <c r="M829">
        <v>1065</v>
      </c>
      <c r="N829">
        <f t="shared" si="50"/>
        <v>1.959603653732378E-3</v>
      </c>
      <c r="Q829">
        <f t="shared" si="51"/>
        <v>2.9292844771240389E-3</v>
      </c>
      <c r="T829">
        <f t="shared" si="52"/>
        <v>3.7427920836234918E-3</v>
      </c>
    </row>
    <row r="830" spans="13:20" x14ac:dyDescent="0.25">
      <c r="M830">
        <v>1070</v>
      </c>
      <c r="N830">
        <f t="shared" si="50"/>
        <v>1.9513683630323353E-3</v>
      </c>
      <c r="Q830">
        <f t="shared" si="51"/>
        <v>2.9169163163977885E-3</v>
      </c>
      <c r="T830">
        <f t="shared" si="52"/>
        <v>3.7229532734817106E-3</v>
      </c>
    </row>
    <row r="831" spans="13:20" x14ac:dyDescent="0.25">
      <c r="M831">
        <v>1075</v>
      </c>
      <c r="N831">
        <f t="shared" si="50"/>
        <v>1.9431933141804691E-3</v>
      </c>
      <c r="Q831">
        <f t="shared" si="51"/>
        <v>2.9046390978098025E-3</v>
      </c>
      <c r="T831">
        <f t="shared" si="52"/>
        <v>3.7032792602933462E-3</v>
      </c>
    </row>
    <row r="832" spans="13:20" x14ac:dyDescent="0.25">
      <c r="M832">
        <v>1080</v>
      </c>
      <c r="N832">
        <f t="shared" si="50"/>
        <v>1.9350778275666336E-3</v>
      </c>
      <c r="Q832">
        <f t="shared" si="51"/>
        <v>2.8924517996256061E-3</v>
      </c>
      <c r="T832">
        <f t="shared" si="52"/>
        <v>3.6837680903447634E-3</v>
      </c>
    </row>
    <row r="833" spans="13:20" x14ac:dyDescent="0.25">
      <c r="M833">
        <v>1085</v>
      </c>
      <c r="N833">
        <f t="shared" si="50"/>
        <v>1.927021234269688E-3</v>
      </c>
      <c r="Q833">
        <f t="shared" si="51"/>
        <v>2.8803534160701805E-3</v>
      </c>
      <c r="T833">
        <f t="shared" si="52"/>
        <v>3.6644178408637984E-3</v>
      </c>
    </row>
    <row r="834" spans="13:20" x14ac:dyDescent="0.25">
      <c r="M834">
        <v>1090</v>
      </c>
      <c r="N834">
        <f t="shared" si="50"/>
        <v>1.919022875849663E-3</v>
      </c>
      <c r="Q834">
        <f t="shared" si="51"/>
        <v>2.8683429569984487E-3</v>
      </c>
      <c r="T834">
        <f t="shared" si="52"/>
        <v>3.645226619426456E-3</v>
      </c>
    </row>
    <row r="835" spans="13:20" x14ac:dyDescent="0.25">
      <c r="M835">
        <v>1095</v>
      </c>
      <c r="N835">
        <f t="shared" si="50"/>
        <v>1.9110821041317116E-3</v>
      </c>
      <c r="Q835">
        <f t="shared" si="51"/>
        <v>2.8564194475841909E-3</v>
      </c>
      <c r="T835">
        <f t="shared" si="52"/>
        <v>3.6261925633276348E-3</v>
      </c>
    </row>
    <row r="836" spans="13:20" x14ac:dyDescent="0.25">
      <c r="M836">
        <v>1100</v>
      </c>
      <c r="N836">
        <f t="shared" si="50"/>
        <v>1.9031982809967207E-3</v>
      </c>
      <c r="Q836">
        <f t="shared" si="51"/>
        <v>2.8445819280118467E-3</v>
      </c>
      <c r="T836">
        <f t="shared" si="52"/>
        <v>3.6073138389998149E-3</v>
      </c>
    </row>
    <row r="837" spans="13:20" x14ac:dyDescent="0.25">
      <c r="M837">
        <v>1105</v>
      </c>
      <c r="N837">
        <f t="shared" si="50"/>
        <v>1.8953707781845797E-3</v>
      </c>
      <c r="Q837">
        <f t="shared" si="51"/>
        <v>2.8328294531845266E-3</v>
      </c>
      <c r="T837">
        <f t="shared" si="52"/>
        <v>3.5885886414246393E-3</v>
      </c>
    </row>
    <row r="838" spans="13:20" x14ac:dyDescent="0.25">
      <c r="M838">
        <v>1110</v>
      </c>
      <c r="N838">
        <f t="shared" si="50"/>
        <v>1.8875989770958945E-3</v>
      </c>
      <c r="Q838">
        <f t="shared" si="51"/>
        <v>2.8211610924178121E-3</v>
      </c>
      <c r="T838">
        <f t="shared" si="52"/>
        <v>3.5700151935746938E-3</v>
      </c>
    </row>
    <row r="839" spans="13:20" x14ac:dyDescent="0.25">
      <c r="M839">
        <v>1115</v>
      </c>
      <c r="N839">
        <f t="shared" si="50"/>
        <v>1.8798822685957006E-3</v>
      </c>
      <c r="Q839">
        <f t="shared" si="51"/>
        <v>2.8095759291713041E-3</v>
      </c>
      <c r="T839">
        <f t="shared" si="52"/>
        <v>3.5515917458606161E-3</v>
      </c>
    </row>
    <row r="840" spans="13:20" x14ac:dyDescent="0.25">
      <c r="M840">
        <v>1120</v>
      </c>
      <c r="N840">
        <f t="shared" si="50"/>
        <v>1.8722200528322741E-3</v>
      </c>
      <c r="Q840">
        <f t="shared" si="51"/>
        <v>2.7980730607601867E-3</v>
      </c>
      <c r="T840">
        <f t="shared" si="52"/>
        <v>3.533316575599077E-3</v>
      </c>
    </row>
    <row r="841" spans="13:20" x14ac:dyDescent="0.25">
      <c r="M841">
        <v>1125</v>
      </c>
      <c r="N841">
        <f t="shared" si="50"/>
        <v>1.8646117390512806E-3</v>
      </c>
      <c r="Q841">
        <f t="shared" si="51"/>
        <v>2.7866515980918827E-3</v>
      </c>
      <c r="T841">
        <f t="shared" si="52"/>
        <v>3.5151879864669944E-3</v>
      </c>
    </row>
    <row r="842" spans="13:20" x14ac:dyDescent="0.25">
      <c r="M842">
        <v>1130</v>
      </c>
      <c r="N842">
        <f t="shared" si="50"/>
        <v>1.8570567454165854E-3</v>
      </c>
      <c r="Q842">
        <f t="shared" si="51"/>
        <v>2.7753106653909398E-3</v>
      </c>
      <c r="T842">
        <f t="shared" si="52"/>
        <v>3.4972043080210291E-3</v>
      </c>
    </row>
    <row r="843" spans="13:20" x14ac:dyDescent="0.25">
      <c r="M843">
        <v>1135</v>
      </c>
      <c r="N843">
        <f t="shared" si="50"/>
        <v>1.8495544988395007E-3</v>
      </c>
      <c r="Q843">
        <f t="shared" si="51"/>
        <v>2.7640493999534499E-3</v>
      </c>
      <c r="T843">
        <f t="shared" si="52"/>
        <v>3.4793638951633454E-3</v>
      </c>
    </row>
    <row r="844" spans="13:20" x14ac:dyDescent="0.25">
      <c r="M844">
        <v>1140</v>
      </c>
      <c r="N844">
        <f t="shared" si="50"/>
        <v>1.8421044348027049E-3</v>
      </c>
      <c r="Q844">
        <f t="shared" si="51"/>
        <v>2.7528669518896987E-3</v>
      </c>
      <c r="T844">
        <f t="shared" si="52"/>
        <v>3.4616651276850874E-3</v>
      </c>
    </row>
    <row r="845" spans="13:20" x14ac:dyDescent="0.25">
      <c r="M845">
        <v>1145</v>
      </c>
      <c r="N845">
        <f t="shared" si="50"/>
        <v>1.8347059972052548E-3</v>
      </c>
      <c r="Q845">
        <f t="shared" si="51"/>
        <v>2.7417624838725896E-3</v>
      </c>
      <c r="T845">
        <f t="shared" si="52"/>
        <v>3.444106409759673E-3</v>
      </c>
    </row>
    <row r="846" spans="13:20" x14ac:dyDescent="0.25">
      <c r="M846">
        <v>1150</v>
      </c>
      <c r="N846">
        <f t="shared" si="50"/>
        <v>1.8273586381860607E-3</v>
      </c>
      <c r="Q846">
        <f t="shared" si="51"/>
        <v>2.7307351709060512E-3</v>
      </c>
      <c r="T846">
        <f t="shared" si="52"/>
        <v>3.4266861695027018E-3</v>
      </c>
    </row>
    <row r="847" spans="13:20" x14ac:dyDescent="0.25">
      <c r="M847">
        <v>1155</v>
      </c>
      <c r="N847">
        <f t="shared" si="50"/>
        <v>1.820061817980001E-3</v>
      </c>
      <c r="Q847">
        <f t="shared" si="51"/>
        <v>2.7197842000881156E-3</v>
      </c>
      <c r="T847">
        <f t="shared" si="52"/>
        <v>3.4094028584918945E-3</v>
      </c>
    </row>
    <row r="848" spans="13:20" x14ac:dyDescent="0.25">
      <c r="M848">
        <v>1160</v>
      </c>
      <c r="N848">
        <f t="shared" si="50"/>
        <v>1.8128150047511671E-3</v>
      </c>
      <c r="Q848">
        <f t="shared" si="51"/>
        <v>2.7089087703764392E-3</v>
      </c>
      <c r="T848">
        <f t="shared" si="52"/>
        <v>3.3922549513518696E-3</v>
      </c>
    </row>
    <row r="849" spans="13:20" x14ac:dyDescent="0.25">
      <c r="M849">
        <v>1165</v>
      </c>
      <c r="N849">
        <f t="shared" si="50"/>
        <v>1.8056176744556396E-3</v>
      </c>
      <c r="Q849">
        <f t="shared" si="51"/>
        <v>2.6981080923744738E-3</v>
      </c>
      <c r="T849">
        <f t="shared" si="52"/>
        <v>3.3752409452860732E-3</v>
      </c>
    </row>
    <row r="850" spans="13:20" x14ac:dyDescent="0.25">
      <c r="M850">
        <v>1170</v>
      </c>
      <c r="N850">
        <f t="shared" si="50"/>
        <v>1.7984693106767313E-3</v>
      </c>
      <c r="Q850">
        <f t="shared" si="51"/>
        <v>2.6873813881023167E-3</v>
      </c>
      <c r="T850">
        <f t="shared" si="52"/>
        <v>3.3583593596868688E-3</v>
      </c>
    </row>
    <row r="851" spans="13:20" x14ac:dyDescent="0.25">
      <c r="M851">
        <v>1175</v>
      </c>
      <c r="N851">
        <f t="shared" si="50"/>
        <v>1.7913694045006423E-3</v>
      </c>
      <c r="Q851">
        <f t="shared" si="51"/>
        <v>2.6767278907897651E-3</v>
      </c>
      <c r="T851">
        <f t="shared" si="52"/>
        <v>3.3416087356923363E-3</v>
      </c>
    </row>
    <row r="852" spans="13:20" x14ac:dyDescent="0.25">
      <c r="M852">
        <v>1180</v>
      </c>
      <c r="N852">
        <f t="shared" si="50"/>
        <v>1.7843174543616946E-3</v>
      </c>
      <c r="Q852">
        <f t="shared" si="51"/>
        <v>2.6661468446687042E-3</v>
      </c>
      <c r="T852">
        <f t="shared" si="52"/>
        <v>3.3249876357976937E-3</v>
      </c>
    </row>
    <row r="853" spans="13:20" x14ac:dyDescent="0.25">
      <c r="M853">
        <v>1185</v>
      </c>
      <c r="N853">
        <f t="shared" si="50"/>
        <v>1.7773129659064413E-3</v>
      </c>
      <c r="Q853">
        <f t="shared" si="51"/>
        <v>2.6556375047612768E-3</v>
      </c>
      <c r="T853">
        <f t="shared" si="52"/>
        <v>3.308494643454285E-3</v>
      </c>
    </row>
    <row r="854" spans="13:20" x14ac:dyDescent="0.25">
      <c r="M854">
        <v>1190</v>
      </c>
      <c r="N854">
        <f t="shared" si="50"/>
        <v>1.7703554518710973E-3</v>
      </c>
      <c r="Q854">
        <f t="shared" si="51"/>
        <v>2.6451991366895911E-3</v>
      </c>
      <c r="T854">
        <f t="shared" si="52"/>
        <v>3.2921283626836662E-3</v>
      </c>
    </row>
    <row r="855" spans="13:20" x14ac:dyDescent="0.25">
      <c r="M855">
        <v>1195</v>
      </c>
      <c r="N855">
        <f t="shared" si="50"/>
        <v>1.7634444319358789E-3</v>
      </c>
      <c r="Q855">
        <f t="shared" si="51"/>
        <v>2.6348310164772126E-3</v>
      </c>
      <c r="T855">
        <f t="shared" si="52"/>
        <v>3.2758874176987973E-3</v>
      </c>
    </row>
    <row r="856" spans="13:20" x14ac:dyDescent="0.25">
      <c r="M856">
        <v>1200</v>
      </c>
      <c r="N856">
        <f t="shared" si="50"/>
        <v>1.756579432601324E-3</v>
      </c>
      <c r="Q856">
        <f t="shared" si="51"/>
        <v>2.6245324303557638E-3</v>
      </c>
      <c r="T856">
        <f t="shared" si="52"/>
        <v>3.2597704525332283E-3</v>
      </c>
    </row>
    <row r="857" spans="13:20" x14ac:dyDescent="0.25">
      <c r="M857">
        <v>1205</v>
      </c>
      <c r="N857">
        <f t="shared" si="50"/>
        <v>1.7497599870719416E-3</v>
      </c>
      <c r="Q857">
        <f t="shared" si="51"/>
        <v>2.6143026745881759E-3</v>
      </c>
      <c r="T857">
        <f t="shared" si="52"/>
        <v>3.2437761306831625E-3</v>
      </c>
    </row>
    <row r="858" spans="13:20" x14ac:dyDescent="0.25">
      <c r="M858">
        <v>1210</v>
      </c>
      <c r="N858">
        <f t="shared" si="50"/>
        <v>1.7429856351229844E-3</v>
      </c>
      <c r="Q858">
        <f t="shared" si="51"/>
        <v>2.604141055272402E-3</v>
      </c>
      <c r="T858">
        <f t="shared" si="52"/>
        <v>3.2279031347490772E-3</v>
      </c>
    </row>
    <row r="859" spans="13:20" x14ac:dyDescent="0.25">
      <c r="M859">
        <v>1215</v>
      </c>
      <c r="N859">
        <f t="shared" si="50"/>
        <v>1.7362559229812113E-3</v>
      </c>
      <c r="Q859">
        <f t="shared" si="51"/>
        <v>2.5940468881804346E-3</v>
      </c>
      <c r="T859">
        <f t="shared" si="52"/>
        <v>3.212150166095995E-3</v>
      </c>
    </row>
    <row r="860" spans="13:20" x14ac:dyDescent="0.25">
      <c r="M860">
        <v>1220</v>
      </c>
      <c r="N860">
        <f t="shared" si="50"/>
        <v>1.7295704032180836E-3</v>
      </c>
      <c r="Q860">
        <f t="shared" si="51"/>
        <v>2.5840194985695675E-3</v>
      </c>
      <c r="T860">
        <f t="shared" si="52"/>
        <v>3.1965159445039859E-3</v>
      </c>
    </row>
    <row r="861" spans="13:20" x14ac:dyDescent="0.25">
      <c r="M861">
        <v>1225</v>
      </c>
      <c r="N861">
        <f t="shared" si="50"/>
        <v>1.7229286346223116E-3</v>
      </c>
      <c r="Q861">
        <f t="shared" si="51"/>
        <v>2.5740582210223018E-3</v>
      </c>
      <c r="T861">
        <f t="shared" si="52"/>
        <v>3.1809992078595251E-3</v>
      </c>
    </row>
    <row r="862" spans="13:20" x14ac:dyDescent="0.25">
      <c r="M862">
        <v>1230</v>
      </c>
      <c r="N862">
        <f t="shared" si="50"/>
        <v>1.716330182097936E-3</v>
      </c>
      <c r="Q862">
        <f t="shared" si="51"/>
        <v>2.5641623992724849E-3</v>
      </c>
      <c r="T862">
        <f t="shared" si="52"/>
        <v>3.1655987118033302E-3</v>
      </c>
    </row>
    <row r="863" spans="13:20" x14ac:dyDescent="0.25">
      <c r="M863">
        <v>1235</v>
      </c>
      <c r="N863">
        <f t="shared" si="50"/>
        <v>1.709774616550197E-3</v>
      </c>
      <c r="Q863">
        <f t="shared" si="51"/>
        <v>2.5543313860529882E-3</v>
      </c>
      <c r="T863">
        <f t="shared" si="52"/>
        <v>3.1503132294430358E-3</v>
      </c>
    </row>
    <row r="864" spans="13:20" x14ac:dyDescent="0.25">
      <c r="M864">
        <v>1240</v>
      </c>
      <c r="N864">
        <f t="shared" si="50"/>
        <v>1.7032615147802854E-3</v>
      </c>
      <c r="Q864">
        <f t="shared" si="51"/>
        <v>2.5445645429227337E-3</v>
      </c>
      <c r="T864">
        <f t="shared" si="52"/>
        <v>3.1351415510170177E-3</v>
      </c>
    </row>
    <row r="865" spans="13:20" x14ac:dyDescent="0.25">
      <c r="M865">
        <v>1245</v>
      </c>
      <c r="N865">
        <f t="shared" si="50"/>
        <v>1.6967904593785388E-3</v>
      </c>
      <c r="Q865">
        <f t="shared" si="51"/>
        <v>2.534861240123254E-3</v>
      </c>
      <c r="T865">
        <f t="shared" si="52"/>
        <v>3.1200824836159491E-3</v>
      </c>
    </row>
    <row r="866" spans="13:20" x14ac:dyDescent="0.25">
      <c r="M866">
        <v>1250</v>
      </c>
      <c r="N866">
        <f t="shared" si="50"/>
        <v>1.6903610386236334E-3</v>
      </c>
      <c r="Q866">
        <f t="shared" si="51"/>
        <v>2.5252208564239265E-3</v>
      </c>
      <c r="T866">
        <f t="shared" si="52"/>
        <v>3.1051348508635002E-3</v>
      </c>
    </row>
    <row r="867" spans="13:20" x14ac:dyDescent="0.25">
      <c r="M867">
        <v>1255</v>
      </c>
      <c r="N867">
        <f t="shared" si="50"/>
        <v>1.6839728463862169E-3</v>
      </c>
      <c r="Q867">
        <f t="shared" si="51"/>
        <v>2.5156427789612135E-3</v>
      </c>
      <c r="T867">
        <f t="shared" si="52"/>
        <v>3.0902974926445559E-3</v>
      </c>
    </row>
    <row r="868" spans="13:20" x14ac:dyDescent="0.25">
      <c r="M868">
        <v>1260</v>
      </c>
      <c r="N868">
        <f t="shared" si="50"/>
        <v>1.6776254820187742E-3</v>
      </c>
      <c r="Q868">
        <f t="shared" si="51"/>
        <v>2.506126403113873E-3</v>
      </c>
      <c r="T868">
        <f t="shared" si="52"/>
        <v>3.0755692648196664E-3</v>
      </c>
    </row>
    <row r="869" spans="13:20" x14ac:dyDescent="0.25">
      <c r="M869">
        <v>1265</v>
      </c>
      <c r="N869">
        <f t="shared" si="50"/>
        <v>1.6713185502799099E-3</v>
      </c>
      <c r="Q869">
        <f t="shared" si="51"/>
        <v>2.496671132339312E-3</v>
      </c>
      <c r="T869">
        <f t="shared" si="52"/>
        <v>3.0609490389319483E-3</v>
      </c>
    </row>
    <row r="870" spans="13:20" x14ac:dyDescent="0.25">
      <c r="M870">
        <v>1270</v>
      </c>
      <c r="N870">
        <f t="shared" si="50"/>
        <v>1.6650516612164434E-3</v>
      </c>
      <c r="Q870">
        <f t="shared" si="51"/>
        <v>2.4872763780510176E-3</v>
      </c>
      <c r="T870">
        <f t="shared" si="52"/>
        <v>3.0464357019539534E-3</v>
      </c>
    </row>
    <row r="871" spans="13:20" x14ac:dyDescent="0.25">
      <c r="M871">
        <v>1275</v>
      </c>
      <c r="N871">
        <f t="shared" si="50"/>
        <v>1.6588244300923538E-3</v>
      </c>
      <c r="Q871">
        <f t="shared" si="51"/>
        <v>2.4779415594671228E-3</v>
      </c>
      <c r="T871">
        <f t="shared" si="52"/>
        <v>3.0320281560052287E-3</v>
      </c>
    </row>
    <row r="872" spans="13:20" x14ac:dyDescent="0.25">
      <c r="M872">
        <v>1280</v>
      </c>
      <c r="N872">
        <f t="shared" si="50"/>
        <v>1.6526364772861957E-3</v>
      </c>
      <c r="Q872">
        <f t="shared" si="51"/>
        <v>2.4686661034913904E-3</v>
      </c>
      <c r="T872">
        <f t="shared" si="52"/>
        <v>3.0177253181133956E-3</v>
      </c>
    </row>
    <row r="873" spans="13:20" x14ac:dyDescent="0.25">
      <c r="M873">
        <v>1285</v>
      </c>
      <c r="N873">
        <f t="shared" si="50"/>
        <v>1.6464874282120512E-3</v>
      </c>
      <c r="Q873">
        <f t="shared" si="51"/>
        <v>2.4594494445655535E-3</v>
      </c>
      <c r="T873">
        <f t="shared" si="52"/>
        <v>3.0035261199263807E-3</v>
      </c>
    </row>
    <row r="874" spans="13:20" x14ac:dyDescent="0.25">
      <c r="M874">
        <v>1290</v>
      </c>
      <c r="N874">
        <f t="shared" si="50"/>
        <v>1.6403769132224966E-3</v>
      </c>
      <c r="Q874">
        <f t="shared" si="51"/>
        <v>2.4502910245607357E-3</v>
      </c>
      <c r="T874">
        <f t="shared" si="52"/>
        <v>2.9894295075081345E-3</v>
      </c>
    </row>
    <row r="875" spans="13:20" x14ac:dyDescent="0.25">
      <c r="M875">
        <v>1295</v>
      </c>
      <c r="N875">
        <f t="shared" ref="N875:N904" si="53">N584-N583</f>
        <v>1.6343045675304424E-3</v>
      </c>
      <c r="Q875">
        <f t="shared" ref="Q875:Q904" si="54">Q584-Q583</f>
        <v>2.4411902926302353E-3</v>
      </c>
      <c r="T875">
        <f t="shared" ref="T875:T896" si="55">T584-T583</f>
        <v>2.9754344410379829E-3</v>
      </c>
    </row>
    <row r="876" spans="13:20" x14ac:dyDescent="0.25">
      <c r="M876">
        <v>1300</v>
      </c>
      <c r="N876">
        <f t="shared" si="53"/>
        <v>1.6282700311378573E-3</v>
      </c>
      <c r="Q876">
        <f t="shared" si="54"/>
        <v>2.4321467051069412E-3</v>
      </c>
      <c r="T876">
        <f t="shared" si="55"/>
        <v>2.9615398946303273E-3</v>
      </c>
    </row>
    <row r="877" spans="13:20" x14ac:dyDescent="0.25">
      <c r="M877">
        <v>1305</v>
      </c>
      <c r="N877">
        <f t="shared" si="53"/>
        <v>1.6222729487282983E-3</v>
      </c>
      <c r="Q877">
        <f t="shared" si="54"/>
        <v>2.4231597253678849E-3</v>
      </c>
      <c r="T877">
        <f t="shared" si="55"/>
        <v>2.9477448560504271E-3</v>
      </c>
    </row>
    <row r="878" spans="13:20" x14ac:dyDescent="0.25">
      <c r="M878">
        <v>1310</v>
      </c>
      <c r="N878">
        <f t="shared" si="53"/>
        <v>1.6163129696160627E-3</v>
      </c>
      <c r="Q878">
        <f t="shared" si="54"/>
        <v>2.4142288237243292E-3</v>
      </c>
      <c r="T878">
        <f t="shared" si="55"/>
        <v>2.9340483265105632E-3</v>
      </c>
    </row>
    <row r="879" spans="13:20" x14ac:dyDescent="0.25">
      <c r="M879">
        <v>1315</v>
      </c>
      <c r="N879">
        <f t="shared" si="53"/>
        <v>1.6103897476444917E-3</v>
      </c>
      <c r="Q879">
        <f t="shared" si="54"/>
        <v>2.4053534773029739E-3</v>
      </c>
      <c r="T879">
        <f t="shared" si="55"/>
        <v>2.9204493204479931E-3</v>
      </c>
    </row>
    <row r="880" spans="13:20" x14ac:dyDescent="0.25">
      <c r="M880">
        <v>1320</v>
      </c>
      <c r="N880">
        <f t="shared" si="53"/>
        <v>1.6045029411342338E-3</v>
      </c>
      <c r="Q880">
        <f t="shared" si="54"/>
        <v>2.3965331699340453E-3</v>
      </c>
      <c r="T880">
        <f t="shared" si="55"/>
        <v>2.9069468652882513E-3</v>
      </c>
    </row>
    <row r="881" spans="13:20" x14ac:dyDescent="0.25">
      <c r="M881">
        <v>1325</v>
      </c>
      <c r="N881">
        <f t="shared" si="53"/>
        <v>1.598652212784657E-3</v>
      </c>
      <c r="Q881">
        <f t="shared" si="54"/>
        <v>2.3877673920416065E-3</v>
      </c>
      <c r="T881">
        <f t="shared" si="55"/>
        <v>2.8935400012306545E-3</v>
      </c>
    </row>
    <row r="882" spans="13:20" x14ac:dyDescent="0.25">
      <c r="M882">
        <v>1330</v>
      </c>
      <c r="N882">
        <f t="shared" si="53"/>
        <v>1.59283722961856E-3</v>
      </c>
      <c r="Q882">
        <f t="shared" si="54"/>
        <v>2.3790556405325347E-3</v>
      </c>
      <c r="T882">
        <f t="shared" si="55"/>
        <v>2.8802277810631161E-3</v>
      </c>
    </row>
    <row r="883" spans="13:20" x14ac:dyDescent="0.25">
      <c r="M883">
        <v>1335</v>
      </c>
      <c r="N883">
        <f t="shared" si="53"/>
        <v>1.5870576629035682E-3</v>
      </c>
      <c r="Q883">
        <f t="shared" si="54"/>
        <v>2.370397418689052E-3</v>
      </c>
      <c r="T883">
        <f t="shared" si="55"/>
        <v>2.8670092699192296E-3</v>
      </c>
    </row>
    <row r="884" spans="13:20" x14ac:dyDescent="0.25">
      <c r="M884">
        <v>1340</v>
      </c>
      <c r="N884">
        <f t="shared" si="53"/>
        <v>1.5813131880855202E-3</v>
      </c>
      <c r="Q884">
        <f t="shared" si="54"/>
        <v>2.3617922360728016E-3</v>
      </c>
      <c r="T884">
        <f t="shared" si="55"/>
        <v>2.8538835450886424E-3</v>
      </c>
    </row>
    <row r="885" spans="13:20" x14ac:dyDescent="0.25">
      <c r="M885">
        <v>1345</v>
      </c>
      <c r="N885">
        <f t="shared" si="53"/>
        <v>1.5756034847111966E-3</v>
      </c>
      <c r="Q885">
        <f t="shared" si="54"/>
        <v>2.3532396084098295E-3</v>
      </c>
      <c r="T885">
        <f t="shared" si="55"/>
        <v>2.8408496958349794E-3</v>
      </c>
    </row>
    <row r="886" spans="13:20" x14ac:dyDescent="0.25">
      <c r="M886">
        <v>1350</v>
      </c>
      <c r="N886">
        <f t="shared" si="53"/>
        <v>1.5699282363763611E-3</v>
      </c>
      <c r="Q886">
        <f t="shared" si="54"/>
        <v>2.3447390575013216E-3</v>
      </c>
      <c r="T886">
        <f t="shared" si="55"/>
        <v>2.8279068231675808E-3</v>
      </c>
    </row>
    <row r="887" spans="13:20" x14ac:dyDescent="0.25">
      <c r="M887">
        <v>1355</v>
      </c>
      <c r="N887">
        <f t="shared" si="53"/>
        <v>1.564287130645825E-3</v>
      </c>
      <c r="Q887">
        <f t="shared" si="54"/>
        <v>2.3362901111174672E-3</v>
      </c>
      <c r="T887">
        <f t="shared" si="55"/>
        <v>2.8150540396909562E-3</v>
      </c>
    </row>
    <row r="888" spans="13:20" x14ac:dyDescent="0.25">
      <c r="M888">
        <v>1360</v>
      </c>
      <c r="N888">
        <f t="shared" si="53"/>
        <v>1.5586798589983797E-3</v>
      </c>
      <c r="Q888">
        <f t="shared" si="54"/>
        <v>2.3278923029121934E-3</v>
      </c>
      <c r="T888">
        <f t="shared" si="55"/>
        <v>2.8022904693640882E-3</v>
      </c>
    </row>
    <row r="889" spans="13:20" x14ac:dyDescent="0.25">
      <c r="M889">
        <v>1365</v>
      </c>
      <c r="N889">
        <f t="shared" si="53"/>
        <v>1.5531061167546323E-3</v>
      </c>
      <c r="Q889">
        <f t="shared" si="54"/>
        <v>2.3195451723152516E-3</v>
      </c>
      <c r="T889">
        <f t="shared" si="55"/>
        <v>2.7896152473791958E-3</v>
      </c>
    </row>
    <row r="890" spans="13:20" x14ac:dyDescent="0.25">
      <c r="M890">
        <v>1370</v>
      </c>
      <c r="N890">
        <f t="shared" si="53"/>
        <v>1.5475656030277118E-3</v>
      </c>
      <c r="Q890">
        <f t="shared" si="54"/>
        <v>2.3112482644496168E-3</v>
      </c>
      <c r="T890">
        <f t="shared" si="55"/>
        <v>2.777027519925479E-3</v>
      </c>
    </row>
    <row r="891" spans="13:20" x14ac:dyDescent="0.25">
      <c r="M891">
        <v>1375</v>
      </c>
      <c r="N891">
        <f t="shared" si="53"/>
        <v>1.5420580206511048E-3</v>
      </c>
      <c r="Q891">
        <f t="shared" si="54"/>
        <v>2.3030011300366748E-3</v>
      </c>
      <c r="T891">
        <f t="shared" si="55"/>
        <v>2.7645264440527839E-3</v>
      </c>
    </row>
    <row r="892" spans="13:20" x14ac:dyDescent="0.25">
      <c r="M892">
        <v>1380</v>
      </c>
      <c r="N892">
        <f t="shared" si="53"/>
        <v>1.5365830761224775E-3</v>
      </c>
      <c r="Q892">
        <f t="shared" si="54"/>
        <v>2.2948033253087363E-3</v>
      </c>
      <c r="T892">
        <f t="shared" si="55"/>
        <v>2.75211118747265E-3</v>
      </c>
    </row>
    <row r="893" spans="13:20" x14ac:dyDescent="0.25">
      <c r="M893">
        <v>1385</v>
      </c>
      <c r="N893">
        <f t="shared" si="53"/>
        <v>1.5311404795481653E-3</v>
      </c>
      <c r="Q893">
        <f t="shared" si="54"/>
        <v>2.2866544119255483E-3</v>
      </c>
      <c r="T893">
        <f t="shared" si="55"/>
        <v>2.7397809283926655E-3</v>
      </c>
    </row>
    <row r="894" spans="13:20" x14ac:dyDescent="0.25">
      <c r="M894">
        <v>1390</v>
      </c>
      <c r="N894">
        <f t="shared" si="53"/>
        <v>1.5257299445841088E-3</v>
      </c>
      <c r="Q894">
        <f t="shared" si="54"/>
        <v>2.2785539568765945E-3</v>
      </c>
      <c r="T894">
        <f t="shared" si="55"/>
        <v>2.7275348553761347E-3</v>
      </c>
    </row>
    <row r="895" spans="13:20" x14ac:dyDescent="0.25">
      <c r="M895">
        <v>1395</v>
      </c>
      <c r="N895">
        <f t="shared" si="53"/>
        <v>1.520351188379454E-3</v>
      </c>
      <c r="Q895">
        <f t="shared" si="54"/>
        <v>2.2705015324144817E-3</v>
      </c>
      <c r="T895">
        <f t="shared" si="55"/>
        <v>2.7153721671346887E-3</v>
      </c>
    </row>
    <row r="896" spans="13:20" x14ac:dyDescent="0.25">
      <c r="M896">
        <v>1400</v>
      </c>
      <c r="N896">
        <f t="shared" si="53"/>
        <v>1.5150039315212638E-3</v>
      </c>
      <c r="Q896">
        <f t="shared" si="54"/>
        <v>2.262496715958795E-3</v>
      </c>
      <c r="T896">
        <f t="shared" si="55"/>
        <v>2.7032920724057163E-3</v>
      </c>
    </row>
    <row r="897" spans="11:22" x14ac:dyDescent="0.25">
      <c r="M897">
        <v>1405</v>
      </c>
      <c r="N897">
        <f t="shared" si="53"/>
        <v>1.5096878979803385E-3</v>
      </c>
      <c r="Q897">
        <f t="shared" si="54"/>
        <v>2.2545390900270412E-3</v>
      </c>
      <c r="T897">
        <f>T606-T605</f>
        <v>2.6912937897729527E-3</v>
      </c>
    </row>
    <row r="898" spans="11:22" x14ac:dyDescent="0.25">
      <c r="M898">
        <v>1410</v>
      </c>
      <c r="N898">
        <f t="shared" si="53"/>
        <v>1.5044028150656974E-3</v>
      </c>
      <c r="Q898">
        <f t="shared" si="54"/>
        <v>2.2466282421391703E-3</v>
      </c>
      <c r="T898">
        <f t="shared" ref="T898:T904" si="56">T607-T606</f>
        <v>2.6793765475177089E-3</v>
      </c>
    </row>
    <row r="899" spans="11:22" x14ac:dyDescent="0.25">
      <c r="M899">
        <v>1415</v>
      </c>
      <c r="N899">
        <f t="shared" si="53"/>
        <v>1.4991484133526356E-3</v>
      </c>
      <c r="Q899">
        <f t="shared" si="54"/>
        <v>2.238763764762508E-3</v>
      </c>
      <c r="T899">
        <f t="shared" si="56"/>
        <v>2.6675395834852011E-3</v>
      </c>
    </row>
    <row r="900" spans="11:22" x14ac:dyDescent="0.25">
      <c r="M900">
        <v>1420</v>
      </c>
      <c r="N900">
        <f t="shared" si="53"/>
        <v>1.4939244266596319E-3</v>
      </c>
      <c r="Q900">
        <f t="shared" si="54"/>
        <v>2.230945255212502E-3</v>
      </c>
      <c r="T900">
        <f t="shared" si="56"/>
        <v>2.6557821449002539E-3</v>
      </c>
    </row>
    <row r="901" spans="11:22" x14ac:dyDescent="0.25">
      <c r="M901">
        <v>1425</v>
      </c>
      <c r="N901">
        <f t="shared" si="53"/>
        <v>1.4887305919784044E-3</v>
      </c>
      <c r="Q901">
        <f t="shared" si="54"/>
        <v>2.2231723155985428E-3</v>
      </c>
      <c r="T901">
        <f t="shared" si="56"/>
        <v>2.6441034882500603E-3</v>
      </c>
    </row>
    <row r="902" spans="11:22" x14ac:dyDescent="0.25">
      <c r="M902">
        <v>1430</v>
      </c>
      <c r="N902">
        <f t="shared" si="53"/>
        <v>1.4835666494283917E-3</v>
      </c>
      <c r="Q902">
        <f t="shared" si="54"/>
        <v>2.2154445527395872E-3</v>
      </c>
      <c r="T902">
        <f t="shared" si="56"/>
        <v>2.6325028791425176E-3</v>
      </c>
    </row>
    <row r="903" spans="11:22" x14ac:dyDescent="0.25">
      <c r="M903">
        <v>1435</v>
      </c>
      <c r="N903">
        <f t="shared" si="53"/>
        <v>1.4784323422136758E-3</v>
      </c>
      <c r="Q903">
        <f t="shared" si="54"/>
        <v>2.2077615780833337E-3</v>
      </c>
      <c r="T903">
        <f t="shared" si="56"/>
        <v>2.6209795921463552E-3</v>
      </c>
    </row>
    <row r="904" spans="11:22" x14ac:dyDescent="0.25">
      <c r="M904">
        <v>1440</v>
      </c>
      <c r="N904">
        <f t="shared" si="53"/>
        <v>1.4733274165716903E-3</v>
      </c>
      <c r="Q904">
        <f t="shared" si="54"/>
        <v>2.2001230076682532E-3</v>
      </c>
      <c r="T904">
        <f t="shared" si="56"/>
        <v>2.6095329106641252E-3</v>
      </c>
    </row>
    <row r="910" spans="11:22" x14ac:dyDescent="0.25">
      <c r="N910" t="s">
        <v>39</v>
      </c>
      <c r="O910" t="s">
        <v>27</v>
      </c>
      <c r="P910" t="s">
        <v>40</v>
      </c>
      <c r="R910" t="s">
        <v>27</v>
      </c>
      <c r="S910" t="s">
        <v>40</v>
      </c>
      <c r="U910" t="s">
        <v>27</v>
      </c>
      <c r="V910" t="s">
        <v>40</v>
      </c>
    </row>
    <row r="911" spans="11:22" x14ac:dyDescent="0.25">
      <c r="K911">
        <v>5</v>
      </c>
      <c r="L911">
        <f t="shared" ref="L911:L974" si="57">T911/$T$1199</f>
        <v>8.7728268402588233E-4</v>
      </c>
      <c r="M911">
        <f t="shared" ref="M911:M974" si="58">M913+15</f>
        <v>1435</v>
      </c>
      <c r="N911">
        <f>VLOOKUP($M911,$M$617:$W$904,2,FALSE)</f>
        <v>1.4784323422136758E-3</v>
      </c>
      <c r="O911">
        <f>N911*12</f>
        <v>1.774118810656411E-2</v>
      </c>
      <c r="P911">
        <f>N911</f>
        <v>1.4784323422136758E-3</v>
      </c>
      <c r="Q911">
        <f>VLOOKUP($M911,$M$617:$W$904,5,FALSE)</f>
        <v>2.2077615780833337E-3</v>
      </c>
      <c r="R911">
        <f>Q911*12</f>
        <v>2.6493138937000005E-2</v>
      </c>
      <c r="S911">
        <f>Q911</f>
        <v>2.2077615780833337E-3</v>
      </c>
      <c r="T911">
        <f>VLOOKUP($M911,$M$617:$W$904,8,FALSE)</f>
        <v>2.6209795921463552E-3</v>
      </c>
      <c r="U911">
        <f>T911*12</f>
        <v>3.1451755105756263E-2</v>
      </c>
      <c r="V911">
        <f>T911</f>
        <v>2.6209795921463552E-3</v>
      </c>
    </row>
    <row r="912" spans="11:22" x14ac:dyDescent="0.25">
      <c r="K912">
        <v>10</v>
      </c>
      <c r="L912">
        <f t="shared" si="57"/>
        <v>8.8113970762693802E-4</v>
      </c>
      <c r="M912">
        <f t="shared" si="58"/>
        <v>1430</v>
      </c>
      <c r="N912">
        <f t="shared" ref="N912:N975" si="59">VLOOKUP($M912,$M$617:$W$904,2,FALSE)</f>
        <v>1.4835666494283917E-3</v>
      </c>
      <c r="O912">
        <f>N912*12</f>
        <v>1.78027997931407E-2</v>
      </c>
      <c r="P912">
        <f>N912+P911</f>
        <v>2.9619989916420675E-3</v>
      </c>
      <c r="Q912">
        <f t="shared" ref="Q912:Q975" si="60">VLOOKUP($M912,$M$617:$W$904,5,FALSE)</f>
        <v>2.2154445527395872E-3</v>
      </c>
      <c r="R912">
        <f>Q912*12</f>
        <v>2.6585334632875046E-2</v>
      </c>
      <c r="S912">
        <f>Q912+S911</f>
        <v>4.4232061308229209E-3</v>
      </c>
      <c r="T912">
        <f t="shared" ref="T912:T975" si="61">VLOOKUP($M912,$M$617:$W$904,8,FALSE)</f>
        <v>2.6325028791425176E-3</v>
      </c>
      <c r="U912">
        <f>T912*12</f>
        <v>3.1590034549710211E-2</v>
      </c>
      <c r="V912">
        <f>T912+V911</f>
        <v>5.2534824712888728E-3</v>
      </c>
    </row>
    <row r="913" spans="11:22" x14ac:dyDescent="0.25">
      <c r="K913">
        <v>15</v>
      </c>
      <c r="L913">
        <f t="shared" si="57"/>
        <v>8.8893164038646578E-4</v>
      </c>
      <c r="M913">
        <f t="shared" si="58"/>
        <v>1420</v>
      </c>
      <c r="N913">
        <f t="shared" si="59"/>
        <v>1.4939244266596319E-3</v>
      </c>
      <c r="O913">
        <f t="shared" ref="O913:O976" si="62">N913*12</f>
        <v>1.7927093119915583E-2</v>
      </c>
      <c r="P913">
        <f t="shared" ref="P913:P976" si="63">N913+P912</f>
        <v>4.4559234183016994E-3</v>
      </c>
      <c r="Q913">
        <f t="shared" si="60"/>
        <v>2.230945255212502E-3</v>
      </c>
      <c r="R913">
        <f t="shared" ref="R913:R976" si="64">Q913*12</f>
        <v>2.6771343062550024E-2</v>
      </c>
      <c r="S913">
        <f t="shared" ref="S913:S976" si="65">Q913+S912</f>
        <v>6.6541513860354229E-3</v>
      </c>
      <c r="T913">
        <f t="shared" si="61"/>
        <v>2.6557821449002539E-3</v>
      </c>
      <c r="U913">
        <f t="shared" ref="U913:U976" si="66">T913*12</f>
        <v>3.1869385738803047E-2</v>
      </c>
      <c r="V913">
        <f t="shared" ref="V913:V976" si="67">T913+V912</f>
        <v>7.9092646161891267E-3</v>
      </c>
    </row>
    <row r="914" spans="11:22" x14ac:dyDescent="0.25">
      <c r="K914">
        <v>20</v>
      </c>
      <c r="L914">
        <f t="shared" si="57"/>
        <v>8.9286703817055351E-4</v>
      </c>
      <c r="M914">
        <f t="shared" si="58"/>
        <v>1415</v>
      </c>
      <c r="N914">
        <f t="shared" si="59"/>
        <v>1.4991484133526356E-3</v>
      </c>
      <c r="O914">
        <f t="shared" si="62"/>
        <v>1.7989780960231627E-2</v>
      </c>
      <c r="P914">
        <f t="shared" si="63"/>
        <v>5.955071831654335E-3</v>
      </c>
      <c r="Q914">
        <f t="shared" si="60"/>
        <v>2.238763764762508E-3</v>
      </c>
      <c r="R914">
        <f t="shared" si="64"/>
        <v>2.6865165177150097E-2</v>
      </c>
      <c r="S914">
        <f t="shared" si="65"/>
        <v>8.8929151507979309E-3</v>
      </c>
      <c r="T914">
        <f t="shared" si="61"/>
        <v>2.6675395834852011E-3</v>
      </c>
      <c r="U914">
        <f t="shared" si="66"/>
        <v>3.2010475001822414E-2</v>
      </c>
      <c r="V914">
        <f t="shared" si="67"/>
        <v>1.0576804199674328E-2</v>
      </c>
    </row>
    <row r="915" spans="11:22" x14ac:dyDescent="0.25">
      <c r="K915">
        <v>25</v>
      </c>
      <c r="L915">
        <f t="shared" si="57"/>
        <v>9.0081794092136723E-4</v>
      </c>
      <c r="M915">
        <f t="shared" si="58"/>
        <v>1405</v>
      </c>
      <c r="N915">
        <f t="shared" si="59"/>
        <v>1.5096878979803385E-3</v>
      </c>
      <c r="O915">
        <f t="shared" si="62"/>
        <v>1.8116254775764062E-2</v>
      </c>
      <c r="P915">
        <f t="shared" si="63"/>
        <v>7.4647597296346735E-3</v>
      </c>
      <c r="Q915">
        <f t="shared" si="60"/>
        <v>2.2545390900270412E-3</v>
      </c>
      <c r="R915">
        <f t="shared" si="64"/>
        <v>2.7054469080324495E-2</v>
      </c>
      <c r="S915">
        <f t="shared" si="65"/>
        <v>1.1147454240824972E-2</v>
      </c>
      <c r="T915">
        <f t="shared" si="61"/>
        <v>2.6912937897729527E-3</v>
      </c>
      <c r="U915">
        <f t="shared" si="66"/>
        <v>3.2295525477275433E-2</v>
      </c>
      <c r="V915">
        <f t="shared" si="67"/>
        <v>1.3268097989447281E-2</v>
      </c>
    </row>
    <row r="916" spans="11:22" x14ac:dyDescent="0.25">
      <c r="K916">
        <v>30</v>
      </c>
      <c r="L916">
        <f t="shared" si="57"/>
        <v>9.048339529587415E-4</v>
      </c>
      <c r="M916">
        <f t="shared" si="58"/>
        <v>1400</v>
      </c>
      <c r="N916">
        <f t="shared" si="59"/>
        <v>1.5150039315212638E-3</v>
      </c>
      <c r="O916">
        <f t="shared" si="62"/>
        <v>1.8180047178255165E-2</v>
      </c>
      <c r="P916">
        <f t="shared" si="63"/>
        <v>8.9797636611559373E-3</v>
      </c>
      <c r="Q916">
        <f t="shared" si="60"/>
        <v>2.262496715958795E-3</v>
      </c>
      <c r="R916">
        <f t="shared" si="64"/>
        <v>2.714996059150554E-2</v>
      </c>
      <c r="S916">
        <f t="shared" si="65"/>
        <v>1.3409950956783767E-2</v>
      </c>
      <c r="T916">
        <f t="shared" si="61"/>
        <v>2.7032920724057163E-3</v>
      </c>
      <c r="U916">
        <f t="shared" si="66"/>
        <v>3.2439504868868596E-2</v>
      </c>
      <c r="V916">
        <f t="shared" si="67"/>
        <v>1.5971390061852997E-2</v>
      </c>
    </row>
    <row r="917" spans="11:22" x14ac:dyDescent="0.25">
      <c r="K917">
        <v>35</v>
      </c>
      <c r="L917">
        <f t="shared" si="57"/>
        <v>9.1294838993347929E-4</v>
      </c>
      <c r="M917">
        <f t="shared" si="58"/>
        <v>1390</v>
      </c>
      <c r="N917">
        <f t="shared" si="59"/>
        <v>1.5257299445841088E-3</v>
      </c>
      <c r="O917">
        <f t="shared" si="62"/>
        <v>1.8308759335009306E-2</v>
      </c>
      <c r="P917">
        <f t="shared" si="63"/>
        <v>1.0505493605740046E-2</v>
      </c>
      <c r="Q917">
        <f t="shared" si="60"/>
        <v>2.2785539568765945E-3</v>
      </c>
      <c r="R917">
        <f t="shared" si="64"/>
        <v>2.7342647482519133E-2</v>
      </c>
      <c r="S917">
        <f t="shared" si="65"/>
        <v>1.5688504913660362E-2</v>
      </c>
      <c r="T917">
        <f t="shared" si="61"/>
        <v>2.7275348553761347E-3</v>
      </c>
      <c r="U917">
        <f t="shared" si="66"/>
        <v>3.2730418264513617E-2</v>
      </c>
      <c r="V917">
        <f t="shared" si="67"/>
        <v>1.8698924917229132E-2</v>
      </c>
    </row>
    <row r="918" spans="11:22" x14ac:dyDescent="0.25">
      <c r="K918">
        <v>40</v>
      </c>
      <c r="L918">
        <f t="shared" si="57"/>
        <v>9.1704734127095284E-4</v>
      </c>
      <c r="M918">
        <f t="shared" si="58"/>
        <v>1385</v>
      </c>
      <c r="N918">
        <f t="shared" si="59"/>
        <v>1.5311404795481653E-3</v>
      </c>
      <c r="O918">
        <f t="shared" si="62"/>
        <v>1.8373685754577984E-2</v>
      </c>
      <c r="P918">
        <f t="shared" si="63"/>
        <v>1.2036634085288211E-2</v>
      </c>
      <c r="Q918">
        <f t="shared" si="60"/>
        <v>2.2866544119255483E-3</v>
      </c>
      <c r="R918">
        <f t="shared" si="64"/>
        <v>2.743985294310658E-2</v>
      </c>
      <c r="S918">
        <f t="shared" si="65"/>
        <v>1.797515932558591E-2</v>
      </c>
      <c r="T918">
        <f t="shared" si="61"/>
        <v>2.7397809283926655E-3</v>
      </c>
      <c r="U918">
        <f t="shared" si="66"/>
        <v>3.2877371140711986E-2</v>
      </c>
      <c r="V918">
        <f t="shared" si="67"/>
        <v>2.1438705845621797E-2</v>
      </c>
    </row>
    <row r="919" spans="11:22" x14ac:dyDescent="0.25">
      <c r="K919">
        <v>45</v>
      </c>
      <c r="L919">
        <f t="shared" si="57"/>
        <v>9.2533005070560945E-4</v>
      </c>
      <c r="M919">
        <f t="shared" si="58"/>
        <v>1375</v>
      </c>
      <c r="N919">
        <f t="shared" si="59"/>
        <v>1.5420580206511048E-3</v>
      </c>
      <c r="O919">
        <f t="shared" si="62"/>
        <v>1.8504696247813257E-2</v>
      </c>
      <c r="P919">
        <f t="shared" si="63"/>
        <v>1.3578692105939316E-2</v>
      </c>
      <c r="Q919">
        <f t="shared" si="60"/>
        <v>2.3030011300366748E-3</v>
      </c>
      <c r="R919">
        <f t="shared" si="64"/>
        <v>2.7636013560440098E-2</v>
      </c>
      <c r="S919">
        <f t="shared" si="65"/>
        <v>2.0278160455622585E-2</v>
      </c>
      <c r="T919">
        <f t="shared" si="61"/>
        <v>2.7645264440527839E-3</v>
      </c>
      <c r="U919">
        <f t="shared" si="66"/>
        <v>3.3174317328633407E-2</v>
      </c>
      <c r="V919">
        <f t="shared" si="67"/>
        <v>2.4203232289674581E-2</v>
      </c>
    </row>
    <row r="920" spans="11:22" x14ac:dyDescent="0.25">
      <c r="K920">
        <v>50</v>
      </c>
      <c r="L920">
        <f t="shared" si="57"/>
        <v>9.2951435547000791E-4</v>
      </c>
      <c r="M920">
        <f t="shared" si="58"/>
        <v>1370</v>
      </c>
      <c r="N920">
        <f t="shared" si="59"/>
        <v>1.5475656030277118E-3</v>
      </c>
      <c r="O920">
        <f t="shared" si="62"/>
        <v>1.8570787236332542E-2</v>
      </c>
      <c r="P920">
        <f t="shared" si="63"/>
        <v>1.5126257708967028E-2</v>
      </c>
      <c r="Q920">
        <f t="shared" si="60"/>
        <v>2.3112482644496168E-3</v>
      </c>
      <c r="R920">
        <f t="shared" si="64"/>
        <v>2.7734979173395402E-2</v>
      </c>
      <c r="S920">
        <f t="shared" si="65"/>
        <v>2.2589408720072202E-2</v>
      </c>
      <c r="T920">
        <f t="shared" si="61"/>
        <v>2.777027519925479E-3</v>
      </c>
      <c r="U920">
        <f t="shared" si="66"/>
        <v>3.3324330239105748E-2</v>
      </c>
      <c r="V920">
        <f t="shared" si="67"/>
        <v>2.698025980960006E-2</v>
      </c>
    </row>
    <row r="921" spans="11:22" x14ac:dyDescent="0.25">
      <c r="K921">
        <v>55</v>
      </c>
      <c r="L921">
        <f t="shared" si="57"/>
        <v>9.3797025804793067E-4</v>
      </c>
      <c r="M921">
        <f t="shared" si="58"/>
        <v>1360</v>
      </c>
      <c r="N921">
        <f t="shared" si="59"/>
        <v>1.5586798589983797E-3</v>
      </c>
      <c r="O921">
        <f t="shared" si="62"/>
        <v>1.8704158307980556E-2</v>
      </c>
      <c r="P921">
        <f t="shared" si="63"/>
        <v>1.6684937567965408E-2</v>
      </c>
      <c r="Q921">
        <f t="shared" si="60"/>
        <v>2.3278923029121934E-3</v>
      </c>
      <c r="R921">
        <f t="shared" si="64"/>
        <v>2.7934707634946321E-2</v>
      </c>
      <c r="S921">
        <f t="shared" si="65"/>
        <v>2.4917301022984395E-2</v>
      </c>
      <c r="T921">
        <f t="shared" si="61"/>
        <v>2.8022904693640882E-3</v>
      </c>
      <c r="U921">
        <f t="shared" si="66"/>
        <v>3.3627485632369059E-2</v>
      </c>
      <c r="V921">
        <f t="shared" si="67"/>
        <v>2.9782550278964148E-2</v>
      </c>
    </row>
    <row r="922" spans="11:22" x14ac:dyDescent="0.25">
      <c r="K922">
        <v>60</v>
      </c>
      <c r="L922">
        <f t="shared" si="57"/>
        <v>9.4224242379376856E-4</v>
      </c>
      <c r="M922">
        <f t="shared" si="58"/>
        <v>1355</v>
      </c>
      <c r="N922">
        <f t="shared" si="59"/>
        <v>1.564287130645825E-3</v>
      </c>
      <c r="O922">
        <f t="shared" si="62"/>
        <v>1.87714455677499E-2</v>
      </c>
      <c r="P922">
        <f t="shared" si="63"/>
        <v>1.8249224698611233E-2</v>
      </c>
      <c r="Q922">
        <f t="shared" si="60"/>
        <v>2.3362901111174672E-3</v>
      </c>
      <c r="R922">
        <f t="shared" si="64"/>
        <v>2.8035481333409606E-2</v>
      </c>
      <c r="S922">
        <f t="shared" si="65"/>
        <v>2.7253591134101862E-2</v>
      </c>
      <c r="T922">
        <f t="shared" si="61"/>
        <v>2.8150540396909562E-3</v>
      </c>
      <c r="U922">
        <f t="shared" si="66"/>
        <v>3.3780648476291475E-2</v>
      </c>
      <c r="V922">
        <f t="shared" si="67"/>
        <v>3.2597604318655105E-2</v>
      </c>
    </row>
    <row r="923" spans="11:22" x14ac:dyDescent="0.25">
      <c r="K923">
        <v>65</v>
      </c>
      <c r="L923">
        <f t="shared" si="57"/>
        <v>9.5087663160143231E-4</v>
      </c>
      <c r="M923">
        <f t="shared" si="58"/>
        <v>1345</v>
      </c>
      <c r="N923">
        <f t="shared" si="59"/>
        <v>1.5756034847111966E-3</v>
      </c>
      <c r="O923">
        <f t="shared" si="62"/>
        <v>1.8907241816534359E-2</v>
      </c>
      <c r="P923">
        <f t="shared" si="63"/>
        <v>1.9824828183322429E-2</v>
      </c>
      <c r="Q923">
        <f t="shared" si="60"/>
        <v>2.3532396084098295E-3</v>
      </c>
      <c r="R923">
        <f t="shared" si="64"/>
        <v>2.8238875300917954E-2</v>
      </c>
      <c r="S923">
        <f t="shared" si="65"/>
        <v>2.9606830742511692E-2</v>
      </c>
      <c r="T923">
        <f t="shared" si="61"/>
        <v>2.8408496958349794E-3</v>
      </c>
      <c r="U923">
        <f t="shared" si="66"/>
        <v>3.4090196350019752E-2</v>
      </c>
      <c r="V923">
        <f t="shared" si="67"/>
        <v>3.5438454014490084E-2</v>
      </c>
    </row>
    <row r="924" spans="11:22" x14ac:dyDescent="0.25">
      <c r="K924">
        <v>70</v>
      </c>
      <c r="L924">
        <f t="shared" si="57"/>
        <v>9.5523926391291797E-4</v>
      </c>
      <c r="M924">
        <f t="shared" si="58"/>
        <v>1340</v>
      </c>
      <c r="N924">
        <f t="shared" si="59"/>
        <v>1.5813131880855202E-3</v>
      </c>
      <c r="O924">
        <f t="shared" si="62"/>
        <v>1.8975758257026243E-2</v>
      </c>
      <c r="P924">
        <f t="shared" si="63"/>
        <v>2.140614137140795E-2</v>
      </c>
      <c r="Q924">
        <f t="shared" si="60"/>
        <v>2.3617922360728016E-3</v>
      </c>
      <c r="R924">
        <f t="shared" si="64"/>
        <v>2.834150683287362E-2</v>
      </c>
      <c r="S924">
        <f t="shared" si="65"/>
        <v>3.1968622978584493E-2</v>
      </c>
      <c r="T924">
        <f t="shared" si="61"/>
        <v>2.8538835450886424E-3</v>
      </c>
      <c r="U924">
        <f t="shared" si="66"/>
        <v>3.4246602541063709E-2</v>
      </c>
      <c r="V924">
        <f t="shared" si="67"/>
        <v>3.8292337559578726E-2</v>
      </c>
    </row>
    <row r="925" spans="11:22" x14ac:dyDescent="0.25">
      <c r="K925">
        <v>75</v>
      </c>
      <c r="L925">
        <f t="shared" si="57"/>
        <v>9.640570899324527E-4</v>
      </c>
      <c r="M925">
        <f t="shared" si="58"/>
        <v>1330</v>
      </c>
      <c r="N925">
        <f t="shared" si="59"/>
        <v>1.59283722961856E-3</v>
      </c>
      <c r="O925">
        <f t="shared" si="62"/>
        <v>1.911404675542272E-2</v>
      </c>
      <c r="P925">
        <f t="shared" si="63"/>
        <v>2.299897860102651E-2</v>
      </c>
      <c r="Q925">
        <f t="shared" si="60"/>
        <v>2.3790556405325347E-3</v>
      </c>
      <c r="R925">
        <f t="shared" si="64"/>
        <v>2.8548667686390417E-2</v>
      </c>
      <c r="S925">
        <f t="shared" si="65"/>
        <v>3.4347678619117028E-2</v>
      </c>
      <c r="T925">
        <f t="shared" si="61"/>
        <v>2.8802277810631161E-3</v>
      </c>
      <c r="U925">
        <f t="shared" si="66"/>
        <v>3.4562733372757393E-2</v>
      </c>
      <c r="V925">
        <f t="shared" si="67"/>
        <v>4.1172565340641842E-2</v>
      </c>
    </row>
    <row r="926" spans="11:22" x14ac:dyDescent="0.25">
      <c r="K926">
        <v>80</v>
      </c>
      <c r="L926">
        <f t="shared" si="57"/>
        <v>9.6851289732367233E-4</v>
      </c>
      <c r="M926">
        <f t="shared" si="58"/>
        <v>1325</v>
      </c>
      <c r="N926">
        <f t="shared" si="59"/>
        <v>1.598652212784657E-3</v>
      </c>
      <c r="O926">
        <f t="shared" si="62"/>
        <v>1.9183826553415884E-2</v>
      </c>
      <c r="P926">
        <f t="shared" si="63"/>
        <v>2.4597630813811167E-2</v>
      </c>
      <c r="Q926">
        <f t="shared" si="60"/>
        <v>2.3877673920416065E-3</v>
      </c>
      <c r="R926">
        <f t="shared" si="64"/>
        <v>2.8653208704499278E-2</v>
      </c>
      <c r="S926">
        <f t="shared" si="65"/>
        <v>3.6735446011158635E-2</v>
      </c>
      <c r="T926">
        <f t="shared" si="61"/>
        <v>2.8935400012306545E-3</v>
      </c>
      <c r="U926">
        <f t="shared" si="66"/>
        <v>3.4722480014767854E-2</v>
      </c>
      <c r="V926">
        <f t="shared" si="67"/>
        <v>4.4066105341872497E-2</v>
      </c>
    </row>
    <row r="927" spans="11:22" x14ac:dyDescent="0.25">
      <c r="K927">
        <v>85</v>
      </c>
      <c r="L927">
        <f t="shared" si="57"/>
        <v>9.7751986550420806E-4</v>
      </c>
      <c r="M927">
        <f t="shared" si="58"/>
        <v>1315</v>
      </c>
      <c r="N927">
        <f t="shared" si="59"/>
        <v>1.6103897476444917E-3</v>
      </c>
      <c r="O927">
        <f t="shared" si="62"/>
        <v>1.9324676971733901E-2</v>
      </c>
      <c r="P927">
        <f t="shared" si="63"/>
        <v>2.6208020561455658E-2</v>
      </c>
      <c r="Q927">
        <f t="shared" si="60"/>
        <v>2.4053534773029739E-3</v>
      </c>
      <c r="R927">
        <f t="shared" si="64"/>
        <v>2.8864241727635687E-2</v>
      </c>
      <c r="S927">
        <f t="shared" si="65"/>
        <v>3.9140799488461608E-2</v>
      </c>
      <c r="T927">
        <f t="shared" si="61"/>
        <v>2.9204493204479931E-3</v>
      </c>
      <c r="U927">
        <f t="shared" si="66"/>
        <v>3.5045391845375917E-2</v>
      </c>
      <c r="V927">
        <f t="shared" si="67"/>
        <v>4.698655466232049E-2</v>
      </c>
    </row>
    <row r="928" spans="11:22" x14ac:dyDescent="0.25">
      <c r="K928">
        <v>90</v>
      </c>
      <c r="L928">
        <f t="shared" si="57"/>
        <v>9.8207166460039484E-4</v>
      </c>
      <c r="M928">
        <f t="shared" si="58"/>
        <v>1310</v>
      </c>
      <c r="N928">
        <f t="shared" si="59"/>
        <v>1.6163129696160627E-3</v>
      </c>
      <c r="O928">
        <f t="shared" si="62"/>
        <v>1.9395755635392753E-2</v>
      </c>
      <c r="P928">
        <f t="shared" si="63"/>
        <v>2.7824333531071721E-2</v>
      </c>
      <c r="Q928">
        <f t="shared" si="60"/>
        <v>2.4142288237243292E-3</v>
      </c>
      <c r="R928">
        <f t="shared" si="64"/>
        <v>2.8970745884691951E-2</v>
      </c>
      <c r="S928">
        <f t="shared" si="65"/>
        <v>4.1555028312185938E-2</v>
      </c>
      <c r="T928">
        <f t="shared" si="61"/>
        <v>2.9340483265105632E-3</v>
      </c>
      <c r="U928">
        <f t="shared" si="66"/>
        <v>3.5208579918126759E-2</v>
      </c>
      <c r="V928">
        <f t="shared" si="67"/>
        <v>4.9920602988831053E-2</v>
      </c>
    </row>
    <row r="929" spans="11:22" x14ac:dyDescent="0.25">
      <c r="K929">
        <v>95</v>
      </c>
      <c r="L929">
        <f t="shared" si="57"/>
        <v>9.9127352055549474E-4</v>
      </c>
      <c r="M929">
        <f t="shared" si="58"/>
        <v>1300</v>
      </c>
      <c r="N929">
        <f t="shared" si="59"/>
        <v>1.6282700311378573E-3</v>
      </c>
      <c r="O929">
        <f t="shared" si="62"/>
        <v>1.9539240373654287E-2</v>
      </c>
      <c r="P929">
        <f t="shared" si="63"/>
        <v>2.9452603562209578E-2</v>
      </c>
      <c r="Q929">
        <f t="shared" si="60"/>
        <v>2.4321467051069412E-3</v>
      </c>
      <c r="R929">
        <f t="shared" si="64"/>
        <v>2.9185760461283294E-2</v>
      </c>
      <c r="S929">
        <f t="shared" si="65"/>
        <v>4.3987175017292879E-2</v>
      </c>
      <c r="T929">
        <f t="shared" si="61"/>
        <v>2.9615398946303273E-3</v>
      </c>
      <c r="U929">
        <f t="shared" si="66"/>
        <v>3.5538478735563928E-2</v>
      </c>
      <c r="V929">
        <f t="shared" si="67"/>
        <v>5.288214288346138E-2</v>
      </c>
    </row>
    <row r="930" spans="11:22" x14ac:dyDescent="0.25">
      <c r="K930">
        <v>100</v>
      </c>
      <c r="L930">
        <f t="shared" si="57"/>
        <v>9.9592424160740815E-4</v>
      </c>
      <c r="M930">
        <f t="shared" si="58"/>
        <v>1295</v>
      </c>
      <c r="N930">
        <f t="shared" si="59"/>
        <v>1.6343045675304424E-3</v>
      </c>
      <c r="O930">
        <f t="shared" si="62"/>
        <v>1.9611654810365309E-2</v>
      </c>
      <c r="P930">
        <f t="shared" si="63"/>
        <v>3.1086908129740021E-2</v>
      </c>
      <c r="Q930">
        <f t="shared" si="60"/>
        <v>2.4411902926302353E-3</v>
      </c>
      <c r="R930">
        <f t="shared" si="64"/>
        <v>2.9294283511562824E-2</v>
      </c>
      <c r="S930">
        <f t="shared" si="65"/>
        <v>4.6428365309923114E-2</v>
      </c>
      <c r="T930">
        <f t="shared" si="61"/>
        <v>2.9754344410379829E-3</v>
      </c>
      <c r="U930">
        <f t="shared" si="66"/>
        <v>3.5705213292455795E-2</v>
      </c>
      <c r="V930">
        <f t="shared" si="67"/>
        <v>5.5857577324499363E-2</v>
      </c>
    </row>
    <row r="931" spans="11:22" x14ac:dyDescent="0.25">
      <c r="K931">
        <v>105</v>
      </c>
      <c r="L931">
        <f t="shared" si="57"/>
        <v>1.0053269639818411E-3</v>
      </c>
      <c r="M931">
        <f t="shared" si="58"/>
        <v>1285</v>
      </c>
      <c r="N931">
        <f t="shared" si="59"/>
        <v>1.6464874282120512E-3</v>
      </c>
      <c r="O931">
        <f t="shared" si="62"/>
        <v>1.9757849138544614E-2</v>
      </c>
      <c r="P931">
        <f t="shared" si="63"/>
        <v>3.2733395557952072E-2</v>
      </c>
      <c r="Q931">
        <f t="shared" si="60"/>
        <v>2.4594494445655535E-3</v>
      </c>
      <c r="R931">
        <f t="shared" si="64"/>
        <v>2.9513393334786642E-2</v>
      </c>
      <c r="S931">
        <f t="shared" si="65"/>
        <v>4.8887814754488668E-2</v>
      </c>
      <c r="T931">
        <f t="shared" si="61"/>
        <v>3.0035261199263807E-3</v>
      </c>
      <c r="U931">
        <f t="shared" si="66"/>
        <v>3.6042313439116569E-2</v>
      </c>
      <c r="V931">
        <f t="shared" si="67"/>
        <v>5.8861103444425744E-2</v>
      </c>
    </row>
    <row r="932" spans="11:22" x14ac:dyDescent="0.25">
      <c r="K932">
        <v>110</v>
      </c>
      <c r="L932">
        <f t="shared" si="57"/>
        <v>1.0100796567284178E-3</v>
      </c>
      <c r="M932">
        <f t="shared" si="58"/>
        <v>1280</v>
      </c>
      <c r="N932">
        <f t="shared" si="59"/>
        <v>1.6526364772861957E-3</v>
      </c>
      <c r="O932">
        <f t="shared" si="62"/>
        <v>1.9831637727434348E-2</v>
      </c>
      <c r="P932">
        <f t="shared" si="63"/>
        <v>3.4386032035238268E-2</v>
      </c>
      <c r="Q932">
        <f t="shared" si="60"/>
        <v>2.4686661034913904E-3</v>
      </c>
      <c r="R932">
        <f t="shared" si="64"/>
        <v>2.9623993241896684E-2</v>
      </c>
      <c r="S932">
        <f t="shared" si="65"/>
        <v>5.1356480857980058E-2</v>
      </c>
      <c r="T932">
        <f t="shared" si="61"/>
        <v>3.0177253181133956E-3</v>
      </c>
      <c r="U932">
        <f t="shared" si="66"/>
        <v>3.6212703817360747E-2</v>
      </c>
      <c r="V932">
        <f t="shared" si="67"/>
        <v>6.187882876253914E-2</v>
      </c>
    </row>
    <row r="933" spans="11:22" x14ac:dyDescent="0.25">
      <c r="K933">
        <v>115</v>
      </c>
      <c r="L933">
        <f t="shared" si="57"/>
        <v>1.0196894692849636E-3</v>
      </c>
      <c r="M933">
        <f t="shared" si="58"/>
        <v>1270</v>
      </c>
      <c r="N933">
        <f t="shared" si="59"/>
        <v>1.6650516612164434E-3</v>
      </c>
      <c r="O933">
        <f t="shared" si="62"/>
        <v>1.9980619934597321E-2</v>
      </c>
      <c r="P933">
        <f t="shared" si="63"/>
        <v>3.6051083696454711E-2</v>
      </c>
      <c r="Q933">
        <f t="shared" si="60"/>
        <v>2.4872763780510176E-3</v>
      </c>
      <c r="R933">
        <f t="shared" si="64"/>
        <v>2.9847316536612212E-2</v>
      </c>
      <c r="S933">
        <f t="shared" si="65"/>
        <v>5.3843757236031076E-2</v>
      </c>
      <c r="T933">
        <f t="shared" si="61"/>
        <v>3.0464357019539534E-3</v>
      </c>
      <c r="U933">
        <f t="shared" si="66"/>
        <v>3.6557228423447441E-2</v>
      </c>
      <c r="V933">
        <f t="shared" si="67"/>
        <v>6.4925264464493093E-2</v>
      </c>
    </row>
    <row r="934" spans="11:22" x14ac:dyDescent="0.25">
      <c r="K934">
        <v>120</v>
      </c>
      <c r="L934">
        <f t="shared" si="57"/>
        <v>1.0245473091767274E-3</v>
      </c>
      <c r="M934">
        <f t="shared" si="58"/>
        <v>1265</v>
      </c>
      <c r="N934">
        <f t="shared" si="59"/>
        <v>1.6713185502799099E-3</v>
      </c>
      <c r="O934">
        <f t="shared" si="62"/>
        <v>2.0055822603358919E-2</v>
      </c>
      <c r="P934">
        <f t="shared" si="63"/>
        <v>3.7722402246734621E-2</v>
      </c>
      <c r="Q934">
        <f t="shared" si="60"/>
        <v>2.496671132339312E-3</v>
      </c>
      <c r="R934">
        <f t="shared" si="64"/>
        <v>2.9960053588071744E-2</v>
      </c>
      <c r="S934">
        <f t="shared" si="65"/>
        <v>5.6340428368370388E-2</v>
      </c>
      <c r="T934">
        <f t="shared" si="61"/>
        <v>3.0609490389319483E-3</v>
      </c>
      <c r="U934">
        <f t="shared" si="66"/>
        <v>3.6731388467183379E-2</v>
      </c>
      <c r="V934">
        <f t="shared" si="67"/>
        <v>6.7986213503425041E-2</v>
      </c>
    </row>
    <row r="935" spans="11:22" x14ac:dyDescent="0.25">
      <c r="K935">
        <v>125</v>
      </c>
      <c r="L935">
        <f t="shared" si="57"/>
        <v>1.0343706936556279E-3</v>
      </c>
      <c r="M935">
        <f t="shared" si="58"/>
        <v>1255</v>
      </c>
      <c r="N935">
        <f t="shared" si="59"/>
        <v>1.6839728463862169E-3</v>
      </c>
      <c r="O935">
        <f t="shared" si="62"/>
        <v>2.0207674156634603E-2</v>
      </c>
      <c r="P935">
        <f t="shared" si="63"/>
        <v>3.9406375093120838E-2</v>
      </c>
      <c r="Q935">
        <f t="shared" si="60"/>
        <v>2.5156427789612135E-3</v>
      </c>
      <c r="R935">
        <f t="shared" si="64"/>
        <v>3.0187713347534562E-2</v>
      </c>
      <c r="S935">
        <f t="shared" si="65"/>
        <v>5.8856071147331601E-2</v>
      </c>
      <c r="T935">
        <f t="shared" si="61"/>
        <v>3.0902974926445559E-3</v>
      </c>
      <c r="U935">
        <f t="shared" si="66"/>
        <v>3.7083569911734671E-2</v>
      </c>
      <c r="V935">
        <f t="shared" si="67"/>
        <v>7.1076510996069597E-2</v>
      </c>
    </row>
    <row r="936" spans="11:22" x14ac:dyDescent="0.25">
      <c r="K936">
        <v>130</v>
      </c>
      <c r="L936">
        <f t="shared" si="57"/>
        <v>1.0393369885024755E-3</v>
      </c>
      <c r="M936">
        <f t="shared" si="58"/>
        <v>1250</v>
      </c>
      <c r="N936">
        <f t="shared" si="59"/>
        <v>1.6903610386236334E-3</v>
      </c>
      <c r="O936">
        <f t="shared" si="62"/>
        <v>2.0284332463483601E-2</v>
      </c>
      <c r="P936">
        <f t="shared" si="63"/>
        <v>4.1096736131744471E-2</v>
      </c>
      <c r="Q936">
        <f t="shared" si="60"/>
        <v>2.5252208564239265E-3</v>
      </c>
      <c r="R936">
        <f t="shared" si="64"/>
        <v>3.0302650277087118E-2</v>
      </c>
      <c r="S936">
        <f t="shared" si="65"/>
        <v>6.1381292003755528E-2</v>
      </c>
      <c r="T936">
        <f t="shared" si="61"/>
        <v>3.1051348508635002E-3</v>
      </c>
      <c r="U936">
        <f t="shared" si="66"/>
        <v>3.7261618210362002E-2</v>
      </c>
      <c r="V936">
        <f t="shared" si="67"/>
        <v>7.4181645846933097E-2</v>
      </c>
    </row>
    <row r="937" spans="11:22" x14ac:dyDescent="0.25">
      <c r="K937">
        <v>135</v>
      </c>
      <c r="L937">
        <f t="shared" si="57"/>
        <v>1.049380698315523E-3</v>
      </c>
      <c r="M937">
        <f t="shared" si="58"/>
        <v>1240</v>
      </c>
      <c r="N937">
        <f t="shared" si="59"/>
        <v>1.7032615147802854E-3</v>
      </c>
      <c r="O937">
        <f t="shared" si="62"/>
        <v>2.0439138177363425E-2</v>
      </c>
      <c r="P937">
        <f t="shared" si="63"/>
        <v>4.2799997646524757E-2</v>
      </c>
      <c r="Q937">
        <f t="shared" si="60"/>
        <v>2.5445645429227337E-3</v>
      </c>
      <c r="R937">
        <f t="shared" si="64"/>
        <v>3.0534774515072804E-2</v>
      </c>
      <c r="S937">
        <f t="shared" si="65"/>
        <v>6.3925856546678261E-2</v>
      </c>
      <c r="T937">
        <f t="shared" si="61"/>
        <v>3.1351415510170177E-3</v>
      </c>
      <c r="U937">
        <f t="shared" si="66"/>
        <v>3.7621698612204213E-2</v>
      </c>
      <c r="V937">
        <f t="shared" si="67"/>
        <v>7.7316787397950115E-2</v>
      </c>
    </row>
    <row r="938" spans="11:22" x14ac:dyDescent="0.25">
      <c r="K938">
        <v>140</v>
      </c>
      <c r="L938">
        <f t="shared" si="57"/>
        <v>1.0544588953417941E-3</v>
      </c>
      <c r="M938">
        <f t="shared" si="58"/>
        <v>1235</v>
      </c>
      <c r="N938">
        <f t="shared" si="59"/>
        <v>1.709774616550197E-3</v>
      </c>
      <c r="O938">
        <f t="shared" si="62"/>
        <v>2.0517295398602364E-2</v>
      </c>
      <c r="P938">
        <f t="shared" si="63"/>
        <v>4.4509772263074954E-2</v>
      </c>
      <c r="Q938">
        <f t="shared" si="60"/>
        <v>2.5543313860529882E-3</v>
      </c>
      <c r="R938">
        <f t="shared" si="64"/>
        <v>3.0651976632635858E-2</v>
      </c>
      <c r="S938">
        <f t="shared" si="65"/>
        <v>6.6480187932731249E-2</v>
      </c>
      <c r="T938">
        <f t="shared" si="61"/>
        <v>3.1503132294430358E-3</v>
      </c>
      <c r="U938">
        <f t="shared" si="66"/>
        <v>3.780375875331643E-2</v>
      </c>
      <c r="V938">
        <f t="shared" si="67"/>
        <v>8.0467100627393151E-2</v>
      </c>
    </row>
    <row r="939" spans="11:22" x14ac:dyDescent="0.25">
      <c r="K939">
        <v>145</v>
      </c>
      <c r="L939">
        <f t="shared" si="57"/>
        <v>1.0647299701673453E-3</v>
      </c>
      <c r="M939">
        <f t="shared" si="58"/>
        <v>1225</v>
      </c>
      <c r="N939">
        <f t="shared" si="59"/>
        <v>1.7229286346223116E-3</v>
      </c>
      <c r="O939">
        <f t="shared" si="62"/>
        <v>2.0675143615467739E-2</v>
      </c>
      <c r="P939">
        <f t="shared" si="63"/>
        <v>4.6232700897697265E-2</v>
      </c>
      <c r="Q939">
        <f t="shared" si="60"/>
        <v>2.5740582210223018E-3</v>
      </c>
      <c r="R939">
        <f t="shared" si="64"/>
        <v>3.0888698652267621E-2</v>
      </c>
      <c r="S939">
        <f t="shared" si="65"/>
        <v>6.9054246153753551E-2</v>
      </c>
      <c r="T939">
        <f t="shared" si="61"/>
        <v>3.1809992078595251E-3</v>
      </c>
      <c r="U939">
        <f t="shared" si="66"/>
        <v>3.8171990494314301E-2</v>
      </c>
      <c r="V939">
        <f t="shared" si="67"/>
        <v>8.3648099835252676E-2</v>
      </c>
    </row>
    <row r="940" spans="11:22" x14ac:dyDescent="0.25">
      <c r="K940">
        <v>150</v>
      </c>
      <c r="L940">
        <f t="shared" si="57"/>
        <v>1.0699236635526601E-3</v>
      </c>
      <c r="M940">
        <f t="shared" si="58"/>
        <v>1220</v>
      </c>
      <c r="N940">
        <f t="shared" si="59"/>
        <v>1.7295704032180836E-3</v>
      </c>
      <c r="O940">
        <f t="shared" si="62"/>
        <v>2.0754844838617004E-2</v>
      </c>
      <c r="P940">
        <f t="shared" si="63"/>
        <v>4.7962271300915349E-2</v>
      </c>
      <c r="Q940">
        <f t="shared" si="60"/>
        <v>2.5840194985695675E-3</v>
      </c>
      <c r="R940">
        <f t="shared" si="64"/>
        <v>3.100823398283481E-2</v>
      </c>
      <c r="S940">
        <f t="shared" si="65"/>
        <v>7.1638265652323119E-2</v>
      </c>
      <c r="T940">
        <f t="shared" si="61"/>
        <v>3.1965159445039859E-3</v>
      </c>
      <c r="U940">
        <f t="shared" si="66"/>
        <v>3.8358191334047831E-2</v>
      </c>
      <c r="V940">
        <f t="shared" si="67"/>
        <v>8.6844615779756662E-2</v>
      </c>
    </row>
    <row r="941" spans="11:22" x14ac:dyDescent="0.25">
      <c r="K941">
        <v>155</v>
      </c>
      <c r="L941">
        <f t="shared" si="57"/>
        <v>1.0804294448966863E-3</v>
      </c>
      <c r="M941">
        <f t="shared" si="58"/>
        <v>1210</v>
      </c>
      <c r="N941">
        <f t="shared" si="59"/>
        <v>1.7429856351229844E-3</v>
      </c>
      <c r="O941">
        <f t="shared" si="62"/>
        <v>2.0915827621475813E-2</v>
      </c>
      <c r="P941">
        <f t="shared" si="63"/>
        <v>4.9705256936038333E-2</v>
      </c>
      <c r="Q941">
        <f t="shared" si="60"/>
        <v>2.604141055272402E-3</v>
      </c>
      <c r="R941">
        <f t="shared" si="64"/>
        <v>3.1249692663268824E-2</v>
      </c>
      <c r="S941">
        <f t="shared" si="65"/>
        <v>7.4242406707595521E-2</v>
      </c>
      <c r="T941">
        <f t="shared" si="61"/>
        <v>3.2279031347490772E-3</v>
      </c>
      <c r="U941">
        <f t="shared" si="66"/>
        <v>3.8734837616988926E-2</v>
      </c>
      <c r="V941">
        <f t="shared" si="67"/>
        <v>9.0072518914505739E-2</v>
      </c>
    </row>
    <row r="942" spans="11:22" x14ac:dyDescent="0.25">
      <c r="K942">
        <v>160</v>
      </c>
      <c r="L942">
        <f t="shared" si="57"/>
        <v>1.0857423838139949E-3</v>
      </c>
      <c r="M942">
        <f t="shared" si="58"/>
        <v>1205</v>
      </c>
      <c r="N942">
        <f t="shared" si="59"/>
        <v>1.7497599870719416E-3</v>
      </c>
      <c r="O942">
        <f t="shared" si="62"/>
        <v>2.0997119844863299E-2</v>
      </c>
      <c r="P942">
        <f t="shared" si="63"/>
        <v>5.1455016923110275E-2</v>
      </c>
      <c r="Q942">
        <f t="shared" si="60"/>
        <v>2.6143026745881759E-3</v>
      </c>
      <c r="R942">
        <f t="shared" si="64"/>
        <v>3.1371632095058111E-2</v>
      </c>
      <c r="S942">
        <f t="shared" si="65"/>
        <v>7.6856709382183697E-2</v>
      </c>
      <c r="T942">
        <f t="shared" si="61"/>
        <v>3.2437761306831625E-3</v>
      </c>
      <c r="U942">
        <f t="shared" si="66"/>
        <v>3.892531356819795E-2</v>
      </c>
      <c r="V942">
        <f t="shared" si="67"/>
        <v>9.3316295045188902E-2</v>
      </c>
    </row>
    <row r="943" spans="11:22" x14ac:dyDescent="0.25">
      <c r="K943">
        <v>165</v>
      </c>
      <c r="L943">
        <f t="shared" si="57"/>
        <v>1.0964905316229339E-3</v>
      </c>
      <c r="M943">
        <f t="shared" si="58"/>
        <v>1195</v>
      </c>
      <c r="N943">
        <f t="shared" si="59"/>
        <v>1.7634444319358789E-3</v>
      </c>
      <c r="O943">
        <f t="shared" si="62"/>
        <v>2.1161333183230546E-2</v>
      </c>
      <c r="P943">
        <f t="shared" si="63"/>
        <v>5.3218461355046154E-2</v>
      </c>
      <c r="Q943">
        <f t="shared" si="60"/>
        <v>2.6348310164772126E-3</v>
      </c>
      <c r="R943">
        <f t="shared" si="64"/>
        <v>3.1617972197726552E-2</v>
      </c>
      <c r="S943">
        <f t="shared" si="65"/>
        <v>7.9491540398660909E-2</v>
      </c>
      <c r="T943">
        <f t="shared" si="61"/>
        <v>3.2758874176987973E-3</v>
      </c>
      <c r="U943">
        <f t="shared" si="66"/>
        <v>3.9310649012385568E-2</v>
      </c>
      <c r="V943">
        <f t="shared" si="67"/>
        <v>9.6592182462887699E-2</v>
      </c>
    </row>
    <row r="944" spans="11:22" x14ac:dyDescent="0.25">
      <c r="K944">
        <v>170</v>
      </c>
      <c r="L944">
        <f t="shared" si="57"/>
        <v>1.1019266288173324E-3</v>
      </c>
      <c r="M944">
        <f t="shared" si="58"/>
        <v>1190</v>
      </c>
      <c r="N944">
        <f t="shared" si="59"/>
        <v>1.7703554518710973E-3</v>
      </c>
      <c r="O944">
        <f t="shared" si="62"/>
        <v>2.1244265422453168E-2</v>
      </c>
      <c r="P944">
        <f t="shared" si="63"/>
        <v>5.4988816806917251E-2</v>
      </c>
      <c r="Q944">
        <f t="shared" si="60"/>
        <v>2.6451991366895911E-3</v>
      </c>
      <c r="R944">
        <f t="shared" si="64"/>
        <v>3.1742389640275093E-2</v>
      </c>
      <c r="S944">
        <f t="shared" si="65"/>
        <v>8.21367395353505E-2</v>
      </c>
      <c r="T944">
        <f t="shared" si="61"/>
        <v>3.2921283626836662E-3</v>
      </c>
      <c r="U944">
        <f t="shared" si="66"/>
        <v>3.9505540352203994E-2</v>
      </c>
      <c r="V944">
        <f t="shared" si="67"/>
        <v>9.9884310825571365E-2</v>
      </c>
    </row>
    <row r="945" spans="11:22" x14ac:dyDescent="0.25">
      <c r="K945">
        <v>175</v>
      </c>
      <c r="L945">
        <f t="shared" si="57"/>
        <v>1.1129251392212258E-3</v>
      </c>
      <c r="M945">
        <f t="shared" si="58"/>
        <v>1180</v>
      </c>
      <c r="N945">
        <f t="shared" si="59"/>
        <v>1.7843174543616946E-3</v>
      </c>
      <c r="O945">
        <f t="shared" si="62"/>
        <v>2.1411809452340336E-2</v>
      </c>
      <c r="P945">
        <f t="shared" si="63"/>
        <v>5.6773134261278946E-2</v>
      </c>
      <c r="Q945">
        <f t="shared" si="60"/>
        <v>2.6661468446687042E-3</v>
      </c>
      <c r="R945">
        <f t="shared" si="64"/>
        <v>3.1993762136024451E-2</v>
      </c>
      <c r="S945">
        <f t="shared" si="65"/>
        <v>8.4802886380019205E-2</v>
      </c>
      <c r="T945">
        <f t="shared" si="61"/>
        <v>3.3249876357976937E-3</v>
      </c>
      <c r="U945">
        <f t="shared" si="66"/>
        <v>3.9899851629572325E-2</v>
      </c>
      <c r="V945">
        <f t="shared" si="67"/>
        <v>0.10320929846136906</v>
      </c>
    </row>
    <row r="946" spans="11:22" x14ac:dyDescent="0.25">
      <c r="K946">
        <v>180</v>
      </c>
      <c r="L946">
        <f t="shared" si="57"/>
        <v>1.1184884801837905E-3</v>
      </c>
      <c r="M946">
        <f t="shared" si="58"/>
        <v>1175</v>
      </c>
      <c r="N946">
        <f t="shared" si="59"/>
        <v>1.7913694045006423E-3</v>
      </c>
      <c r="O946">
        <f t="shared" si="62"/>
        <v>2.1496432854007708E-2</v>
      </c>
      <c r="P946">
        <f t="shared" si="63"/>
        <v>5.8564503665779588E-2</v>
      </c>
      <c r="Q946">
        <f t="shared" si="60"/>
        <v>2.6767278907897651E-3</v>
      </c>
      <c r="R946">
        <f t="shared" si="64"/>
        <v>3.2120734689477182E-2</v>
      </c>
      <c r="S946">
        <f t="shared" si="65"/>
        <v>8.747961427080897E-2</v>
      </c>
      <c r="T946">
        <f t="shared" si="61"/>
        <v>3.3416087356923363E-3</v>
      </c>
      <c r="U946">
        <f t="shared" si="66"/>
        <v>4.0099304828308036E-2</v>
      </c>
      <c r="V946">
        <f t="shared" si="67"/>
        <v>0.1065509071970614</v>
      </c>
    </row>
    <row r="947" spans="11:22" x14ac:dyDescent="0.25">
      <c r="K947">
        <v>185</v>
      </c>
      <c r="L947">
        <f t="shared" si="57"/>
        <v>1.1297457044637982E-3</v>
      </c>
      <c r="M947">
        <f t="shared" si="58"/>
        <v>1165</v>
      </c>
      <c r="N947">
        <f t="shared" si="59"/>
        <v>1.8056176744556396E-3</v>
      </c>
      <c r="O947">
        <f t="shared" si="62"/>
        <v>2.1667412093467675E-2</v>
      </c>
      <c r="P947">
        <f t="shared" si="63"/>
        <v>6.0370121340235228E-2</v>
      </c>
      <c r="Q947">
        <f t="shared" si="60"/>
        <v>2.6981080923744738E-3</v>
      </c>
      <c r="R947">
        <f t="shared" si="64"/>
        <v>3.2377297108493686E-2</v>
      </c>
      <c r="S947">
        <f t="shared" si="65"/>
        <v>9.0177722363183443E-2</v>
      </c>
      <c r="T947">
        <f t="shared" si="61"/>
        <v>3.3752409452860732E-3</v>
      </c>
      <c r="U947">
        <f t="shared" si="66"/>
        <v>4.0502891343432879E-2</v>
      </c>
      <c r="V947">
        <f t="shared" si="67"/>
        <v>0.10992614814234747</v>
      </c>
    </row>
    <row r="948" spans="11:22" x14ac:dyDescent="0.25">
      <c r="K948">
        <v>190</v>
      </c>
      <c r="L948">
        <f t="shared" si="57"/>
        <v>1.135440557240279E-3</v>
      </c>
      <c r="M948">
        <f t="shared" si="58"/>
        <v>1160</v>
      </c>
      <c r="N948">
        <f t="shared" si="59"/>
        <v>1.8128150047511671E-3</v>
      </c>
      <c r="O948">
        <f t="shared" si="62"/>
        <v>2.1753780057014005E-2</v>
      </c>
      <c r="P948">
        <f t="shared" si="63"/>
        <v>6.2182936344986395E-2</v>
      </c>
      <c r="Q948">
        <f t="shared" si="60"/>
        <v>2.7089087703764392E-3</v>
      </c>
      <c r="R948">
        <f t="shared" si="64"/>
        <v>3.250690524451727E-2</v>
      </c>
      <c r="S948">
        <f t="shared" si="65"/>
        <v>9.2886631133559883E-2</v>
      </c>
      <c r="T948">
        <f t="shared" si="61"/>
        <v>3.3922549513518696E-3</v>
      </c>
      <c r="U948">
        <f t="shared" si="66"/>
        <v>4.0707059416222435E-2</v>
      </c>
      <c r="V948">
        <f t="shared" si="67"/>
        <v>0.11331840309369934</v>
      </c>
    </row>
    <row r="949" spans="11:22" x14ac:dyDescent="0.25">
      <c r="K949">
        <v>195</v>
      </c>
      <c r="L949">
        <f t="shared" si="57"/>
        <v>1.1469652221267031E-3</v>
      </c>
      <c r="M949">
        <f t="shared" si="58"/>
        <v>1150</v>
      </c>
      <c r="N949">
        <f t="shared" si="59"/>
        <v>1.8273586381860607E-3</v>
      </c>
      <c r="O949">
        <f t="shared" si="62"/>
        <v>2.1928303658232728E-2</v>
      </c>
      <c r="P949">
        <f t="shared" si="63"/>
        <v>6.4010294983172455E-2</v>
      </c>
      <c r="Q949">
        <f t="shared" si="60"/>
        <v>2.7307351709060512E-3</v>
      </c>
      <c r="R949">
        <f t="shared" si="64"/>
        <v>3.2768822050872615E-2</v>
      </c>
      <c r="S949">
        <f t="shared" si="65"/>
        <v>9.5617366304465934E-2</v>
      </c>
      <c r="T949">
        <f t="shared" si="61"/>
        <v>3.4266861695027018E-3</v>
      </c>
      <c r="U949">
        <f t="shared" si="66"/>
        <v>4.1120234034032421E-2</v>
      </c>
      <c r="V949">
        <f t="shared" si="67"/>
        <v>0.11674508926320204</v>
      </c>
    </row>
    <row r="950" spans="11:22" x14ac:dyDescent="0.25">
      <c r="K950">
        <v>200</v>
      </c>
      <c r="L950">
        <f t="shared" si="57"/>
        <v>1.1527960478129482E-3</v>
      </c>
      <c r="M950">
        <f t="shared" si="58"/>
        <v>1145</v>
      </c>
      <c r="N950">
        <f t="shared" si="59"/>
        <v>1.8347059972052548E-3</v>
      </c>
      <c r="O950">
        <f t="shared" si="62"/>
        <v>2.2016471966463058E-2</v>
      </c>
      <c r="P950">
        <f t="shared" si="63"/>
        <v>6.584500098037771E-2</v>
      </c>
      <c r="Q950">
        <f t="shared" si="60"/>
        <v>2.7417624838725896E-3</v>
      </c>
      <c r="R950">
        <f t="shared" si="64"/>
        <v>3.2901149806471075E-2</v>
      </c>
      <c r="S950">
        <f t="shared" si="65"/>
        <v>9.8359128788338523E-2</v>
      </c>
      <c r="T950">
        <f t="shared" si="61"/>
        <v>3.444106409759673E-3</v>
      </c>
      <c r="U950">
        <f t="shared" si="66"/>
        <v>4.1329276917116076E-2</v>
      </c>
      <c r="V950">
        <f t="shared" si="67"/>
        <v>0.12018919567296171</v>
      </c>
    </row>
    <row r="951" spans="11:22" x14ac:dyDescent="0.25">
      <c r="K951">
        <v>205</v>
      </c>
      <c r="L951">
        <f t="shared" si="57"/>
        <v>1.1645972772157333E-3</v>
      </c>
      <c r="M951">
        <f t="shared" si="58"/>
        <v>1135</v>
      </c>
      <c r="N951">
        <f t="shared" si="59"/>
        <v>1.8495544988395007E-3</v>
      </c>
      <c r="O951">
        <f t="shared" si="62"/>
        <v>2.2194653986074009E-2</v>
      </c>
      <c r="P951">
        <f t="shared" si="63"/>
        <v>6.7694555479217211E-2</v>
      </c>
      <c r="Q951">
        <f t="shared" si="60"/>
        <v>2.7640493999534499E-3</v>
      </c>
      <c r="R951">
        <f t="shared" si="64"/>
        <v>3.3168592799441399E-2</v>
      </c>
      <c r="S951">
        <f t="shared" si="65"/>
        <v>0.10112317818829197</v>
      </c>
      <c r="T951">
        <f t="shared" si="61"/>
        <v>3.4793638951633454E-3</v>
      </c>
      <c r="U951">
        <f t="shared" si="66"/>
        <v>4.1752366741960145E-2</v>
      </c>
      <c r="V951">
        <f t="shared" si="67"/>
        <v>0.12366855956812506</v>
      </c>
    </row>
    <row r="952" spans="11:22" x14ac:dyDescent="0.25">
      <c r="K952">
        <v>210</v>
      </c>
      <c r="L952">
        <f t="shared" si="57"/>
        <v>1.1705687412144673E-3</v>
      </c>
      <c r="M952">
        <f t="shared" si="58"/>
        <v>1130</v>
      </c>
      <c r="N952">
        <f t="shared" si="59"/>
        <v>1.8570567454165854E-3</v>
      </c>
      <c r="O952">
        <f t="shared" si="62"/>
        <v>2.2284680944999025E-2</v>
      </c>
      <c r="P952">
        <f t="shared" si="63"/>
        <v>6.9551612224633796E-2</v>
      </c>
      <c r="Q952">
        <f t="shared" si="60"/>
        <v>2.7753106653909398E-3</v>
      </c>
      <c r="R952">
        <f t="shared" si="64"/>
        <v>3.3303727984691278E-2</v>
      </c>
      <c r="S952">
        <f t="shared" si="65"/>
        <v>0.10389848885368291</v>
      </c>
      <c r="T952">
        <f t="shared" si="61"/>
        <v>3.4972043080210291E-3</v>
      </c>
      <c r="U952">
        <f t="shared" si="66"/>
        <v>4.1966451696252349E-2</v>
      </c>
      <c r="V952">
        <f t="shared" si="67"/>
        <v>0.12716576387614609</v>
      </c>
    </row>
    <row r="953" spans="11:22" x14ac:dyDescent="0.25">
      <c r="K953">
        <v>215</v>
      </c>
      <c r="L953">
        <f t="shared" si="57"/>
        <v>1.1826560795218926E-3</v>
      </c>
      <c r="M953">
        <f t="shared" si="58"/>
        <v>1120</v>
      </c>
      <c r="N953">
        <f t="shared" si="59"/>
        <v>1.8722200528322741E-3</v>
      </c>
      <c r="O953">
        <f t="shared" si="62"/>
        <v>2.2466640633987289E-2</v>
      </c>
      <c r="P953">
        <f t="shared" si="63"/>
        <v>7.1423832277466071E-2</v>
      </c>
      <c r="Q953">
        <f t="shared" si="60"/>
        <v>2.7980730607601867E-3</v>
      </c>
      <c r="R953">
        <f t="shared" si="64"/>
        <v>3.357687672912224E-2</v>
      </c>
      <c r="S953">
        <f t="shared" si="65"/>
        <v>0.1066965619144431</v>
      </c>
      <c r="T953">
        <f t="shared" si="61"/>
        <v>3.533316575599077E-3</v>
      </c>
      <c r="U953">
        <f t="shared" si="66"/>
        <v>4.2399798907188924E-2</v>
      </c>
      <c r="V953">
        <f t="shared" si="67"/>
        <v>0.13069908045174516</v>
      </c>
    </row>
    <row r="954" spans="11:22" x14ac:dyDescent="0.25">
      <c r="K954">
        <v>220</v>
      </c>
      <c r="L954">
        <f t="shared" si="57"/>
        <v>1.1887730635938456E-3</v>
      </c>
      <c r="M954">
        <f t="shared" si="58"/>
        <v>1115</v>
      </c>
      <c r="N954">
        <f t="shared" si="59"/>
        <v>1.8798822685957006E-3</v>
      </c>
      <c r="O954">
        <f t="shared" si="62"/>
        <v>2.2558587223148407E-2</v>
      </c>
      <c r="P954">
        <f t="shared" si="63"/>
        <v>7.3303714546061771E-2</v>
      </c>
      <c r="Q954">
        <f t="shared" si="60"/>
        <v>2.8095759291713041E-3</v>
      </c>
      <c r="R954">
        <f t="shared" si="64"/>
        <v>3.3714911150055649E-2</v>
      </c>
      <c r="S954">
        <f t="shared" si="65"/>
        <v>0.1095061378436144</v>
      </c>
      <c r="T954">
        <f t="shared" si="61"/>
        <v>3.5515917458606161E-3</v>
      </c>
      <c r="U954">
        <f t="shared" si="66"/>
        <v>4.2619100950327393E-2</v>
      </c>
      <c r="V954">
        <f t="shared" si="67"/>
        <v>0.13425067219760578</v>
      </c>
    </row>
    <row r="955" spans="11:22" x14ac:dyDescent="0.25">
      <c r="K955">
        <v>225</v>
      </c>
      <c r="L955">
        <f t="shared" si="57"/>
        <v>1.20115650066382E-3</v>
      </c>
      <c r="M955">
        <f t="shared" si="58"/>
        <v>1105</v>
      </c>
      <c r="N955">
        <f t="shared" si="59"/>
        <v>1.8953707781845797E-3</v>
      </c>
      <c r="O955">
        <f t="shared" si="62"/>
        <v>2.2744449338214956E-2</v>
      </c>
      <c r="P955">
        <f t="shared" si="63"/>
        <v>7.5199085324246351E-2</v>
      </c>
      <c r="Q955">
        <f t="shared" si="60"/>
        <v>2.8328294531845266E-3</v>
      </c>
      <c r="R955">
        <f t="shared" si="64"/>
        <v>3.3993953438214319E-2</v>
      </c>
      <c r="S955">
        <f t="shared" si="65"/>
        <v>0.11233896729679893</v>
      </c>
      <c r="T955">
        <f t="shared" si="61"/>
        <v>3.5885886414246393E-3</v>
      </c>
      <c r="U955">
        <f t="shared" si="66"/>
        <v>4.3063063697095672E-2</v>
      </c>
      <c r="V955">
        <f t="shared" si="67"/>
        <v>0.13783926083903042</v>
      </c>
    </row>
    <row r="956" spans="11:22" x14ac:dyDescent="0.25">
      <c r="K956">
        <v>230</v>
      </c>
      <c r="L956">
        <f t="shared" si="57"/>
        <v>1.2074241158855823E-3</v>
      </c>
      <c r="M956">
        <f t="shared" si="58"/>
        <v>1100</v>
      </c>
      <c r="N956">
        <f t="shared" si="59"/>
        <v>1.9031982809967207E-3</v>
      </c>
      <c r="O956">
        <f t="shared" si="62"/>
        <v>2.2838379371960649E-2</v>
      </c>
      <c r="P956">
        <f t="shared" si="63"/>
        <v>7.7102283605243072E-2</v>
      </c>
      <c r="Q956">
        <f t="shared" si="60"/>
        <v>2.8445819280118467E-3</v>
      </c>
      <c r="R956">
        <f t="shared" si="64"/>
        <v>3.4134983136142161E-2</v>
      </c>
      <c r="S956">
        <f t="shared" si="65"/>
        <v>0.11518354922481078</v>
      </c>
      <c r="T956">
        <f t="shared" si="61"/>
        <v>3.6073138389998149E-3</v>
      </c>
      <c r="U956">
        <f t="shared" si="66"/>
        <v>4.3287766067997779E-2</v>
      </c>
      <c r="V956">
        <f t="shared" si="67"/>
        <v>0.14144657467803023</v>
      </c>
    </row>
    <row r="957" spans="11:22" x14ac:dyDescent="0.25">
      <c r="K957">
        <v>235</v>
      </c>
      <c r="L957">
        <f t="shared" si="57"/>
        <v>1.2201141138814579E-3</v>
      </c>
      <c r="M957">
        <f t="shared" si="58"/>
        <v>1090</v>
      </c>
      <c r="N957">
        <f t="shared" si="59"/>
        <v>1.919022875849663E-3</v>
      </c>
      <c r="O957">
        <f t="shared" si="62"/>
        <v>2.3028274510195956E-2</v>
      </c>
      <c r="P957">
        <f t="shared" si="63"/>
        <v>7.9021306481092735E-2</v>
      </c>
      <c r="Q957">
        <f t="shared" si="60"/>
        <v>2.8683429569984487E-3</v>
      </c>
      <c r="R957">
        <f t="shared" si="64"/>
        <v>3.4420115483981384E-2</v>
      </c>
      <c r="S957">
        <f t="shared" si="65"/>
        <v>0.11805189218180923</v>
      </c>
      <c r="T957">
        <f t="shared" si="61"/>
        <v>3.645226619426456E-3</v>
      </c>
      <c r="U957">
        <f t="shared" si="66"/>
        <v>4.3742719433117472E-2</v>
      </c>
      <c r="V957">
        <f t="shared" si="67"/>
        <v>0.14509180129745669</v>
      </c>
    </row>
    <row r="958" spans="11:22" x14ac:dyDescent="0.25">
      <c r="K958">
        <v>240</v>
      </c>
      <c r="L958">
        <f t="shared" si="57"/>
        <v>1.2265377145469249E-3</v>
      </c>
      <c r="M958">
        <f t="shared" si="58"/>
        <v>1085</v>
      </c>
      <c r="N958">
        <f t="shared" si="59"/>
        <v>1.927021234269688E-3</v>
      </c>
      <c r="O958">
        <f t="shared" si="62"/>
        <v>2.3124254811236256E-2</v>
      </c>
      <c r="P958">
        <f t="shared" si="63"/>
        <v>8.0948327715362423E-2</v>
      </c>
      <c r="Q958">
        <f t="shared" si="60"/>
        <v>2.8803534160701805E-3</v>
      </c>
      <c r="R958">
        <f t="shared" si="64"/>
        <v>3.4564240992842166E-2</v>
      </c>
      <c r="S958">
        <f t="shared" si="65"/>
        <v>0.12093224559787941</v>
      </c>
      <c r="T958">
        <f t="shared" si="61"/>
        <v>3.6644178408637984E-3</v>
      </c>
      <c r="U958">
        <f t="shared" si="66"/>
        <v>4.3973014090365581E-2</v>
      </c>
      <c r="V958">
        <f t="shared" si="67"/>
        <v>0.14875621913832049</v>
      </c>
    </row>
    <row r="959" spans="11:22" x14ac:dyDescent="0.25">
      <c r="K959">
        <v>245</v>
      </c>
      <c r="L959">
        <f t="shared" si="57"/>
        <v>1.2395452367895115E-3</v>
      </c>
      <c r="M959">
        <f t="shared" si="58"/>
        <v>1075</v>
      </c>
      <c r="N959">
        <f t="shared" si="59"/>
        <v>1.9431933141804691E-3</v>
      </c>
      <c r="O959">
        <f t="shared" si="62"/>
        <v>2.331831977016563E-2</v>
      </c>
      <c r="P959">
        <f t="shared" si="63"/>
        <v>8.2891521029542892E-2</v>
      </c>
      <c r="Q959">
        <f t="shared" si="60"/>
        <v>2.9046390978098025E-3</v>
      </c>
      <c r="R959">
        <f t="shared" si="64"/>
        <v>3.4855669173717629E-2</v>
      </c>
      <c r="S959">
        <f t="shared" si="65"/>
        <v>0.12383688469568921</v>
      </c>
      <c r="T959">
        <f t="shared" si="61"/>
        <v>3.7032792602933462E-3</v>
      </c>
      <c r="U959">
        <f t="shared" si="66"/>
        <v>4.4439351123520154E-2</v>
      </c>
      <c r="V959">
        <f t="shared" si="67"/>
        <v>0.15245949839861384</v>
      </c>
    </row>
    <row r="960" spans="11:22" x14ac:dyDescent="0.25">
      <c r="K960">
        <v>250</v>
      </c>
      <c r="L960">
        <f t="shared" si="57"/>
        <v>1.2461304353721967E-3</v>
      </c>
      <c r="M960">
        <f t="shared" si="58"/>
        <v>1070</v>
      </c>
      <c r="N960">
        <f t="shared" si="59"/>
        <v>1.9513683630323353E-3</v>
      </c>
      <c r="O960">
        <f t="shared" si="62"/>
        <v>2.3416420356388024E-2</v>
      </c>
      <c r="P960">
        <f t="shared" si="63"/>
        <v>8.4842889392575227E-2</v>
      </c>
      <c r="Q960">
        <f t="shared" si="60"/>
        <v>2.9169163163977885E-3</v>
      </c>
      <c r="R960">
        <f t="shared" si="64"/>
        <v>3.5002995796773462E-2</v>
      </c>
      <c r="S960">
        <f t="shared" si="65"/>
        <v>0.126753801012087</v>
      </c>
      <c r="T960">
        <f t="shared" si="61"/>
        <v>3.7229532734817106E-3</v>
      </c>
      <c r="U960">
        <f t="shared" si="66"/>
        <v>4.4675439281780527E-2</v>
      </c>
      <c r="V960">
        <f t="shared" si="67"/>
        <v>0.15618245167209555</v>
      </c>
    </row>
    <row r="961" spans="11:22" x14ac:dyDescent="0.25">
      <c r="K961">
        <v>255</v>
      </c>
      <c r="L961">
        <f t="shared" si="57"/>
        <v>1.2594669773760951E-3</v>
      </c>
      <c r="M961">
        <f t="shared" si="58"/>
        <v>1060</v>
      </c>
      <c r="N961">
        <f t="shared" si="59"/>
        <v>1.9678998768146716E-3</v>
      </c>
      <c r="O961">
        <f t="shared" si="62"/>
        <v>2.3614798521776059E-2</v>
      </c>
      <c r="P961">
        <f t="shared" si="63"/>
        <v>8.6810789269389899E-2</v>
      </c>
      <c r="Q961">
        <f t="shared" si="60"/>
        <v>2.9417446180037832E-3</v>
      </c>
      <c r="R961">
        <f t="shared" si="64"/>
        <v>3.5300935416045398E-2</v>
      </c>
      <c r="S961">
        <f t="shared" si="65"/>
        <v>0.12969554563009078</v>
      </c>
      <c r="T961">
        <f t="shared" si="61"/>
        <v>3.7627976760425952E-3</v>
      </c>
      <c r="U961">
        <f t="shared" si="66"/>
        <v>4.5153572112511142E-2</v>
      </c>
      <c r="V961">
        <f t="shared" si="67"/>
        <v>0.15994524934813814</v>
      </c>
    </row>
    <row r="962" spans="11:22" x14ac:dyDescent="0.25">
      <c r="K962">
        <v>260</v>
      </c>
      <c r="L962">
        <f t="shared" si="57"/>
        <v>1.2662196606281211E-3</v>
      </c>
      <c r="M962">
        <f t="shared" si="58"/>
        <v>1055</v>
      </c>
      <c r="N962">
        <f t="shared" si="59"/>
        <v>1.9762577339588194E-3</v>
      </c>
      <c r="O962">
        <f t="shared" si="62"/>
        <v>2.3715092807505833E-2</v>
      </c>
      <c r="P962">
        <f t="shared" si="63"/>
        <v>8.8787047003348718E-2</v>
      </c>
      <c r="Q962">
        <f t="shared" si="60"/>
        <v>2.9542977936780623E-3</v>
      </c>
      <c r="R962">
        <f t="shared" si="64"/>
        <v>3.5451573524136748E-2</v>
      </c>
      <c r="S962">
        <f t="shared" si="65"/>
        <v>0.13264984342376884</v>
      </c>
      <c r="T962">
        <f t="shared" si="61"/>
        <v>3.7829720683086876E-3</v>
      </c>
      <c r="U962">
        <f t="shared" si="66"/>
        <v>4.5395664819704251E-2</v>
      </c>
      <c r="V962">
        <f t="shared" si="67"/>
        <v>0.16372822141644683</v>
      </c>
    </row>
    <row r="963" spans="11:22" x14ac:dyDescent="0.25">
      <c r="K963">
        <v>265</v>
      </c>
      <c r="L963">
        <f t="shared" si="57"/>
        <v>1.2798972835324056E-3</v>
      </c>
      <c r="M963">
        <f t="shared" si="58"/>
        <v>1045</v>
      </c>
      <c r="N963">
        <f t="shared" si="59"/>
        <v>1.9931612142916055E-3</v>
      </c>
      <c r="O963">
        <f t="shared" si="62"/>
        <v>2.3917934571499266E-2</v>
      </c>
      <c r="P963">
        <f t="shared" si="63"/>
        <v>9.0780208217640324E-2</v>
      </c>
      <c r="Q963">
        <f t="shared" si="60"/>
        <v>2.9796875531904465E-3</v>
      </c>
      <c r="R963">
        <f t="shared" si="64"/>
        <v>3.5756250638285358E-2</v>
      </c>
      <c r="S963">
        <f t="shared" si="65"/>
        <v>0.13562953097695929</v>
      </c>
      <c r="T963">
        <f t="shared" si="61"/>
        <v>3.823835487995364E-3</v>
      </c>
      <c r="U963">
        <f t="shared" si="66"/>
        <v>4.5886025855944368E-2</v>
      </c>
      <c r="V963">
        <f t="shared" si="67"/>
        <v>0.16755205690444219</v>
      </c>
    </row>
    <row r="964" spans="11:22" x14ac:dyDescent="0.25">
      <c r="K964">
        <v>270</v>
      </c>
      <c r="L964">
        <f t="shared" si="57"/>
        <v>1.2868236298441413E-3</v>
      </c>
      <c r="M964">
        <f t="shared" si="58"/>
        <v>1040</v>
      </c>
      <c r="N964">
        <f t="shared" si="59"/>
        <v>2.0017082987182633E-3</v>
      </c>
      <c r="O964">
        <f t="shared" si="62"/>
        <v>2.4020499584619159E-2</v>
      </c>
      <c r="P964">
        <f t="shared" si="63"/>
        <v>9.2781916516358587E-2</v>
      </c>
      <c r="Q964">
        <f t="shared" si="60"/>
        <v>2.9925263326049389E-3</v>
      </c>
      <c r="R964">
        <f t="shared" si="64"/>
        <v>3.5910315991259267E-2</v>
      </c>
      <c r="S964">
        <f t="shared" si="65"/>
        <v>0.13862205730956423</v>
      </c>
      <c r="T964">
        <f t="shared" si="61"/>
        <v>3.844528717967588E-3</v>
      </c>
      <c r="U964">
        <f t="shared" si="66"/>
        <v>4.6134344615611056E-2</v>
      </c>
      <c r="V964">
        <f t="shared" si="67"/>
        <v>0.17139658562240978</v>
      </c>
    </row>
    <row r="965" spans="11:22" x14ac:dyDescent="0.25">
      <c r="K965">
        <v>275</v>
      </c>
      <c r="L965">
        <f t="shared" si="57"/>
        <v>1.3008549964590211E-3</v>
      </c>
      <c r="M965">
        <f t="shared" si="58"/>
        <v>1030</v>
      </c>
      <c r="N965">
        <f t="shared" si="59"/>
        <v>2.0189968997459395E-3</v>
      </c>
      <c r="O965">
        <f t="shared" si="62"/>
        <v>2.4227962796951275E-2</v>
      </c>
      <c r="P965">
        <f t="shared" si="63"/>
        <v>9.4800913416104526E-2</v>
      </c>
      <c r="Q965">
        <f t="shared" si="60"/>
        <v>3.0184973146623051E-3</v>
      </c>
      <c r="R965">
        <f t="shared" si="64"/>
        <v>3.6221967775947661E-2</v>
      </c>
      <c r="S965">
        <f t="shared" si="65"/>
        <v>0.14164055462422653</v>
      </c>
      <c r="T965">
        <f t="shared" si="61"/>
        <v>3.8864489863339458E-3</v>
      </c>
      <c r="U965">
        <f t="shared" si="66"/>
        <v>4.6637387836007349E-2</v>
      </c>
      <c r="V965">
        <f t="shared" si="67"/>
        <v>0.17528303460874373</v>
      </c>
    </row>
    <row r="966" spans="11:22" x14ac:dyDescent="0.25">
      <c r="K966">
        <v>280</v>
      </c>
      <c r="L966">
        <f t="shared" si="57"/>
        <v>1.3079614945713755E-3</v>
      </c>
      <c r="M966">
        <f t="shared" si="58"/>
        <v>1025</v>
      </c>
      <c r="N966">
        <f t="shared" si="59"/>
        <v>2.0277399511232641E-3</v>
      </c>
      <c r="O966">
        <f t="shared" si="62"/>
        <v>2.4332879413479169E-2</v>
      </c>
      <c r="P966">
        <f t="shared" si="63"/>
        <v>9.682865336722779E-2</v>
      </c>
      <c r="Q966">
        <f t="shared" si="60"/>
        <v>3.0316318224754557E-3</v>
      </c>
      <c r="R966">
        <f t="shared" si="64"/>
        <v>3.6379581869705468E-2</v>
      </c>
      <c r="S966">
        <f t="shared" si="65"/>
        <v>0.14467218644670199</v>
      </c>
      <c r="T966">
        <f t="shared" si="61"/>
        <v>3.9076804398474607E-3</v>
      </c>
      <c r="U966">
        <f t="shared" si="66"/>
        <v>4.6892165278169529E-2</v>
      </c>
      <c r="V966">
        <f t="shared" si="67"/>
        <v>0.17919071504859119</v>
      </c>
    </row>
    <row r="967" spans="11:22" x14ac:dyDescent="0.25">
      <c r="K967">
        <v>285</v>
      </c>
      <c r="L967">
        <f t="shared" si="57"/>
        <v>1.3223599082828254E-3</v>
      </c>
      <c r="M967">
        <f t="shared" si="58"/>
        <v>1015</v>
      </c>
      <c r="N967">
        <f t="shared" si="59"/>
        <v>2.0454274890906454E-3</v>
      </c>
      <c r="O967">
        <f t="shared" si="62"/>
        <v>2.4545129869087745E-2</v>
      </c>
      <c r="P967">
        <f t="shared" si="63"/>
        <v>9.8874080856318436E-2</v>
      </c>
      <c r="Q967">
        <f t="shared" si="60"/>
        <v>3.0582047784275534E-3</v>
      </c>
      <c r="R967">
        <f t="shared" si="64"/>
        <v>3.6698457341130641E-2</v>
      </c>
      <c r="S967">
        <f t="shared" si="65"/>
        <v>0.14773039122512954</v>
      </c>
      <c r="T967">
        <f t="shared" si="61"/>
        <v>3.9506973022387371E-3</v>
      </c>
      <c r="U967">
        <f t="shared" si="66"/>
        <v>4.7408367626864845E-2</v>
      </c>
      <c r="V967">
        <f t="shared" si="67"/>
        <v>0.18314141235082992</v>
      </c>
    </row>
    <row r="968" spans="11:22" x14ac:dyDescent="0.25">
      <c r="K968">
        <v>290</v>
      </c>
      <c r="L968">
        <f t="shared" si="57"/>
        <v>1.3296533775085703E-3</v>
      </c>
      <c r="M968">
        <f t="shared" si="58"/>
        <v>1010</v>
      </c>
      <c r="N968">
        <f t="shared" si="59"/>
        <v>2.0543735888793879E-3</v>
      </c>
      <c r="O968">
        <f t="shared" si="62"/>
        <v>2.4652483066552655E-2</v>
      </c>
      <c r="P968">
        <f t="shared" si="63"/>
        <v>0.10092845444519782</v>
      </c>
      <c r="Q968">
        <f t="shared" si="60"/>
        <v>3.0716456485506693E-3</v>
      </c>
      <c r="R968">
        <f t="shared" si="64"/>
        <v>3.6859747782608032E-2</v>
      </c>
      <c r="S968">
        <f t="shared" si="65"/>
        <v>0.15080203687368021</v>
      </c>
      <c r="T968">
        <f t="shared" si="61"/>
        <v>3.9724873527489102E-3</v>
      </c>
      <c r="U968">
        <f t="shared" si="66"/>
        <v>4.7669848232986922E-2</v>
      </c>
      <c r="V968">
        <f t="shared" si="67"/>
        <v>0.18711389970357883</v>
      </c>
    </row>
    <row r="969" spans="11:22" x14ac:dyDescent="0.25">
      <c r="K969">
        <v>295</v>
      </c>
      <c r="L969">
        <f t="shared" si="57"/>
        <v>1.344432824322018E-3</v>
      </c>
      <c r="M969">
        <f t="shared" si="58"/>
        <v>1000</v>
      </c>
      <c r="N969">
        <f t="shared" si="59"/>
        <v>2.0724745860869476E-3</v>
      </c>
      <c r="O969">
        <f t="shared" si="62"/>
        <v>2.4869695033043371E-2</v>
      </c>
      <c r="P969">
        <f t="shared" si="63"/>
        <v>0.10300092903128477</v>
      </c>
      <c r="Q969">
        <f t="shared" si="60"/>
        <v>3.0988423814670707E-3</v>
      </c>
      <c r="R969">
        <f t="shared" si="64"/>
        <v>3.7186108577604848E-2</v>
      </c>
      <c r="S969">
        <f t="shared" si="65"/>
        <v>0.15390087925514728</v>
      </c>
      <c r="T969">
        <f t="shared" si="61"/>
        <v>4.0166425939118788E-3</v>
      </c>
      <c r="U969">
        <f t="shared" si="66"/>
        <v>4.8199711126942546E-2</v>
      </c>
      <c r="V969">
        <f t="shared" si="67"/>
        <v>0.19113054229749071</v>
      </c>
    </row>
    <row r="970" spans="11:22" x14ac:dyDescent="0.25">
      <c r="K970">
        <v>300</v>
      </c>
      <c r="L970">
        <f t="shared" si="57"/>
        <v>1.3519204364051633E-3</v>
      </c>
      <c r="M970">
        <f t="shared" si="58"/>
        <v>995</v>
      </c>
      <c r="N970">
        <f t="shared" si="59"/>
        <v>2.0816311804103815E-3</v>
      </c>
      <c r="O970">
        <f t="shared" si="62"/>
        <v>2.4979574164924578E-2</v>
      </c>
      <c r="P970">
        <f t="shared" si="63"/>
        <v>0.10508256021169515</v>
      </c>
      <c r="Q970">
        <f t="shared" si="60"/>
        <v>3.112600790869946E-3</v>
      </c>
      <c r="R970">
        <f t="shared" si="64"/>
        <v>3.7351209490439352E-2</v>
      </c>
      <c r="S970">
        <f t="shared" si="65"/>
        <v>0.15701348004601723</v>
      </c>
      <c r="T970">
        <f t="shared" si="61"/>
        <v>4.0390126678016003E-3</v>
      </c>
      <c r="U970">
        <f t="shared" si="66"/>
        <v>4.8468152013619203E-2</v>
      </c>
      <c r="V970">
        <f t="shared" si="67"/>
        <v>0.19516955496529231</v>
      </c>
    </row>
    <row r="971" spans="11:22" x14ac:dyDescent="0.25">
      <c r="K971">
        <v>305</v>
      </c>
      <c r="L971">
        <f t="shared" si="57"/>
        <v>1.367095630425963E-3</v>
      </c>
      <c r="M971">
        <f t="shared" si="58"/>
        <v>985</v>
      </c>
      <c r="N971">
        <f t="shared" si="59"/>
        <v>2.1001609128137311E-3</v>
      </c>
      <c r="O971">
        <f t="shared" si="62"/>
        <v>2.5201930953764773E-2</v>
      </c>
      <c r="P971">
        <f t="shared" si="63"/>
        <v>0.10718272112450888</v>
      </c>
      <c r="Q971">
        <f t="shared" si="60"/>
        <v>3.1404442258988752E-3</v>
      </c>
      <c r="R971">
        <f t="shared" si="64"/>
        <v>3.7685330710786502E-2</v>
      </c>
      <c r="S971">
        <f t="shared" si="65"/>
        <v>0.1601539242719161</v>
      </c>
      <c r="T971">
        <f t="shared" si="61"/>
        <v>4.0843502477625471E-3</v>
      </c>
      <c r="U971">
        <f t="shared" si="66"/>
        <v>4.9012202973150565E-2</v>
      </c>
      <c r="V971">
        <f t="shared" si="67"/>
        <v>0.19925390521305486</v>
      </c>
    </row>
    <row r="972" spans="11:22" x14ac:dyDescent="0.25">
      <c r="K972">
        <v>310</v>
      </c>
      <c r="L972">
        <f t="shared" si="57"/>
        <v>1.3747849331979362E-3</v>
      </c>
      <c r="M972">
        <f t="shared" si="58"/>
        <v>980</v>
      </c>
      <c r="N972">
        <f t="shared" si="59"/>
        <v>2.1095358372344997E-3</v>
      </c>
      <c r="O972">
        <f t="shared" si="62"/>
        <v>2.5314430046813996E-2</v>
      </c>
      <c r="P972">
        <f t="shared" si="63"/>
        <v>0.10929225696174338</v>
      </c>
      <c r="Q972">
        <f t="shared" si="60"/>
        <v>3.1545319312316078E-3</v>
      </c>
      <c r="R972">
        <f t="shared" si="64"/>
        <v>3.7854383174779294E-2</v>
      </c>
      <c r="S972">
        <f t="shared" si="65"/>
        <v>0.16330845620314771</v>
      </c>
      <c r="T972">
        <f t="shared" si="61"/>
        <v>4.1073228950176954E-3</v>
      </c>
      <c r="U972">
        <f t="shared" si="66"/>
        <v>4.9287874740212345E-2</v>
      </c>
      <c r="V972">
        <f t="shared" si="67"/>
        <v>0.20336122810807256</v>
      </c>
    </row>
    <row r="973" spans="11:22" x14ac:dyDescent="0.25">
      <c r="K973">
        <v>315</v>
      </c>
      <c r="L973">
        <f t="shared" si="57"/>
        <v>1.3903713658934842E-3</v>
      </c>
      <c r="M973">
        <f t="shared" si="58"/>
        <v>970</v>
      </c>
      <c r="N973">
        <f t="shared" si="59"/>
        <v>2.1285103860573251E-3</v>
      </c>
      <c r="O973">
        <f t="shared" si="62"/>
        <v>2.5542124632687901E-2</v>
      </c>
      <c r="P973">
        <f t="shared" si="63"/>
        <v>0.11142076734780071</v>
      </c>
      <c r="Q973">
        <f t="shared" si="60"/>
        <v>3.1830461918656017E-3</v>
      </c>
      <c r="R973">
        <f t="shared" si="64"/>
        <v>3.819655430238722E-2</v>
      </c>
      <c r="S973">
        <f t="shared" si="65"/>
        <v>0.16649150239501331</v>
      </c>
      <c r="T973">
        <f t="shared" si="61"/>
        <v>4.1538890962584674E-3</v>
      </c>
      <c r="U973">
        <f t="shared" si="66"/>
        <v>4.9846669155101608E-2</v>
      </c>
      <c r="V973">
        <f t="shared" si="67"/>
        <v>0.20751511720433102</v>
      </c>
    </row>
    <row r="974" spans="11:22" x14ac:dyDescent="0.25">
      <c r="K974">
        <v>320</v>
      </c>
      <c r="L974">
        <f t="shared" si="57"/>
        <v>1.3982703089229166E-3</v>
      </c>
      <c r="M974">
        <f t="shared" si="58"/>
        <v>965</v>
      </c>
      <c r="N974">
        <f t="shared" si="59"/>
        <v>2.1381118924599374E-3</v>
      </c>
      <c r="O974">
        <f t="shared" si="62"/>
        <v>2.5657342709519249E-2</v>
      </c>
      <c r="P974">
        <f t="shared" si="63"/>
        <v>0.11355887924026065</v>
      </c>
      <c r="Q974">
        <f t="shared" si="60"/>
        <v>3.1974755691626111E-3</v>
      </c>
      <c r="R974">
        <f t="shared" si="64"/>
        <v>3.8369706829951333E-2</v>
      </c>
      <c r="S974">
        <f t="shared" si="65"/>
        <v>0.16968897796417592</v>
      </c>
      <c r="T974">
        <f t="shared" si="61"/>
        <v>4.1774880670994996E-3</v>
      </c>
      <c r="U974">
        <f t="shared" si="66"/>
        <v>5.0129856805193995E-2</v>
      </c>
      <c r="V974">
        <f t="shared" si="67"/>
        <v>0.21169260527143052</v>
      </c>
    </row>
    <row r="975" spans="11:22" x14ac:dyDescent="0.25">
      <c r="K975">
        <v>325</v>
      </c>
      <c r="L975">
        <f t="shared" ref="L975:L1038" si="68">T975/$T$1199</f>
        <v>1.4142843025447059E-3</v>
      </c>
      <c r="M975">
        <f t="shared" ref="M975:M1038" si="69">M977+15</f>
        <v>955</v>
      </c>
      <c r="N975">
        <f t="shared" si="59"/>
        <v>2.1575482002293978E-3</v>
      </c>
      <c r="O975">
        <f t="shared" si="62"/>
        <v>2.5890578402752773E-2</v>
      </c>
      <c r="P975">
        <f t="shared" si="63"/>
        <v>0.11571642744049004</v>
      </c>
      <c r="Q975">
        <f t="shared" si="60"/>
        <v>3.2266860599949876E-3</v>
      </c>
      <c r="R975">
        <f t="shared" si="64"/>
        <v>3.8720232719939851E-2</v>
      </c>
      <c r="S975">
        <f t="shared" si="65"/>
        <v>0.17291566402417091</v>
      </c>
      <c r="T975">
        <f t="shared" si="61"/>
        <v>4.2253316541618346E-3</v>
      </c>
      <c r="U975">
        <f t="shared" si="66"/>
        <v>5.0703979849942016E-2</v>
      </c>
      <c r="V975">
        <f t="shared" si="67"/>
        <v>0.21591793692559236</v>
      </c>
    </row>
    <row r="976" spans="11:22" x14ac:dyDescent="0.25">
      <c r="K976">
        <v>330</v>
      </c>
      <c r="L976">
        <f t="shared" si="68"/>
        <v>1.4224012649571179E-3</v>
      </c>
      <c r="M976">
        <f t="shared" si="69"/>
        <v>950</v>
      </c>
      <c r="N976">
        <f t="shared" ref="N976:N1039" si="70">VLOOKUP($M976,$M$617:$W$904,2,FALSE)</f>
        <v>2.1673849860215366E-3</v>
      </c>
      <c r="O976">
        <f t="shared" si="62"/>
        <v>2.6008619832258439E-2</v>
      </c>
      <c r="P976">
        <f t="shared" si="63"/>
        <v>0.11788381242651158</v>
      </c>
      <c r="Q976">
        <f t="shared" ref="Q976:Q1039" si="71">VLOOKUP($M976,$M$617:$W$904,5,FALSE)</f>
        <v>3.2414701477945229E-3</v>
      </c>
      <c r="R976">
        <f t="shared" si="64"/>
        <v>3.8897641773534275E-2</v>
      </c>
      <c r="S976">
        <f t="shared" si="65"/>
        <v>0.17615713417196543</v>
      </c>
      <c r="T976">
        <f t="shared" ref="T976:T1039" si="72">VLOOKUP($M976,$M$617:$W$904,8,FALSE)</f>
        <v>4.2495819821581904E-3</v>
      </c>
      <c r="U976">
        <f t="shared" si="66"/>
        <v>5.0994983785898285E-2</v>
      </c>
      <c r="V976">
        <f t="shared" si="67"/>
        <v>0.22016751890775055</v>
      </c>
    </row>
    <row r="977" spans="11:22" x14ac:dyDescent="0.25">
      <c r="K977">
        <v>335</v>
      </c>
      <c r="L977">
        <f t="shared" si="68"/>
        <v>1.4388600305487442E-3</v>
      </c>
      <c r="M977">
        <f t="shared" si="69"/>
        <v>940</v>
      </c>
      <c r="N977">
        <f t="shared" si="70"/>
        <v>2.1873009174795399E-3</v>
      </c>
      <c r="O977">
        <f t="shared" ref="O977:O1040" si="73">N977*12</f>
        <v>2.6247611009754479E-2</v>
      </c>
      <c r="P977">
        <f t="shared" ref="P977:P1040" si="74">N977+P976</f>
        <v>0.12007111334399112</v>
      </c>
      <c r="Q977">
        <f t="shared" si="71"/>
        <v>3.271403644427906E-3</v>
      </c>
      <c r="R977">
        <f t="shared" ref="R977:R1040" si="75">Q977*12</f>
        <v>3.9256843733134872E-2</v>
      </c>
      <c r="S977">
        <f t="shared" ref="S977:S1040" si="76">Q977+S976</f>
        <v>0.17942853781639334</v>
      </c>
      <c r="T977">
        <f t="shared" si="72"/>
        <v>4.2987543749490875E-3</v>
      </c>
      <c r="U977">
        <f t="shared" ref="U977:U1040" si="77">T977*12</f>
        <v>5.158505249938905E-2</v>
      </c>
      <c r="V977">
        <f t="shared" ref="V977:V1040" si="78">T977+V976</f>
        <v>0.22446627328269964</v>
      </c>
    </row>
    <row r="978" spans="11:22" x14ac:dyDescent="0.25">
      <c r="K978">
        <v>340</v>
      </c>
      <c r="L978">
        <f t="shared" si="68"/>
        <v>1.4472038512640668E-3</v>
      </c>
      <c r="M978">
        <f t="shared" si="69"/>
        <v>935</v>
      </c>
      <c r="N978">
        <f t="shared" si="70"/>
        <v>2.1973821573570973E-3</v>
      </c>
      <c r="O978">
        <f t="shared" si="73"/>
        <v>2.6368585888285168E-2</v>
      </c>
      <c r="P978">
        <f t="shared" si="74"/>
        <v>0.12226849550134822</v>
      </c>
      <c r="Q978">
        <f t="shared" si="71"/>
        <v>3.2865561906565421E-3</v>
      </c>
      <c r="R978">
        <f t="shared" si="75"/>
        <v>3.9438674287878506E-2</v>
      </c>
      <c r="S978">
        <f t="shared" si="76"/>
        <v>0.18271509400704988</v>
      </c>
      <c r="T978">
        <f t="shared" si="72"/>
        <v>4.3236824673571483E-3</v>
      </c>
      <c r="U978">
        <f t="shared" si="77"/>
        <v>5.188418960828578E-2</v>
      </c>
      <c r="V978">
        <f t="shared" si="78"/>
        <v>0.22878995575005678</v>
      </c>
    </row>
    <row r="979" spans="11:22" x14ac:dyDescent="0.25">
      <c r="K979">
        <v>345</v>
      </c>
      <c r="L979">
        <f t="shared" si="68"/>
        <v>1.4641255517260897E-3</v>
      </c>
      <c r="M979">
        <f t="shared" si="69"/>
        <v>925</v>
      </c>
      <c r="N979">
        <f t="shared" si="70"/>
        <v>2.2177965657623755E-3</v>
      </c>
      <c r="O979">
        <f t="shared" si="73"/>
        <v>2.6613558789148506E-2</v>
      </c>
      <c r="P979">
        <f t="shared" si="74"/>
        <v>0.12448629206711059</v>
      </c>
      <c r="Q979">
        <f t="shared" si="71"/>
        <v>3.3172409375279432E-3</v>
      </c>
      <c r="R979">
        <f t="shared" si="75"/>
        <v>3.9806891250335319E-2</v>
      </c>
      <c r="S979">
        <f t="shared" si="76"/>
        <v>0.18603233494457783</v>
      </c>
      <c r="T979">
        <f t="shared" si="72"/>
        <v>4.3742379295621525E-3</v>
      </c>
      <c r="U979">
        <f t="shared" si="77"/>
        <v>5.249085515474583E-2</v>
      </c>
      <c r="V979">
        <f t="shared" si="78"/>
        <v>0.23316419367961894</v>
      </c>
    </row>
    <row r="980" spans="11:22" x14ac:dyDescent="0.25">
      <c r="K980">
        <v>350</v>
      </c>
      <c r="L980">
        <f t="shared" si="68"/>
        <v>1.4727055623481367E-3</v>
      </c>
      <c r="M980">
        <f t="shared" si="69"/>
        <v>920</v>
      </c>
      <c r="N980">
        <f t="shared" si="70"/>
        <v>2.2281319463124394E-3</v>
      </c>
      <c r="O980">
        <f t="shared" si="73"/>
        <v>2.6737583355749273E-2</v>
      </c>
      <c r="P980">
        <f t="shared" si="74"/>
        <v>0.12671442401342303</v>
      </c>
      <c r="Q980">
        <f t="shared" si="71"/>
        <v>3.3327764505297619E-3</v>
      </c>
      <c r="R980">
        <f t="shared" si="75"/>
        <v>3.9993317406357143E-2</v>
      </c>
      <c r="S980">
        <f t="shared" si="76"/>
        <v>0.18936511139510759</v>
      </c>
      <c r="T980">
        <f t="shared" si="72"/>
        <v>4.3998716655861969E-3</v>
      </c>
      <c r="U980">
        <f t="shared" si="77"/>
        <v>5.2798459987034363E-2</v>
      </c>
      <c r="V980">
        <f t="shared" si="78"/>
        <v>0.23756406534520513</v>
      </c>
    </row>
    <row r="981" spans="11:22" x14ac:dyDescent="0.25">
      <c r="K981">
        <v>355</v>
      </c>
      <c r="L981">
        <f t="shared" si="68"/>
        <v>1.4901093810980317E-3</v>
      </c>
      <c r="M981">
        <f t="shared" si="69"/>
        <v>910</v>
      </c>
      <c r="N981">
        <f t="shared" si="70"/>
        <v>2.2490647457014123E-3</v>
      </c>
      <c r="O981">
        <f t="shared" si="73"/>
        <v>2.6988776948416948E-2</v>
      </c>
      <c r="P981">
        <f t="shared" si="74"/>
        <v>0.12896348875912444</v>
      </c>
      <c r="Q981">
        <f t="shared" si="71"/>
        <v>3.364242267480666E-3</v>
      </c>
      <c r="R981">
        <f t="shared" si="75"/>
        <v>4.0370907209767992E-2</v>
      </c>
      <c r="S981">
        <f t="shared" si="76"/>
        <v>0.19272935366258825</v>
      </c>
      <c r="T981">
        <f t="shared" si="72"/>
        <v>4.451867509798646E-3</v>
      </c>
      <c r="U981">
        <f t="shared" si="77"/>
        <v>5.3422410117583752E-2</v>
      </c>
      <c r="V981">
        <f t="shared" si="78"/>
        <v>0.24201593285500378</v>
      </c>
    </row>
    <row r="982" spans="11:22" x14ac:dyDescent="0.25">
      <c r="K982">
        <v>360</v>
      </c>
      <c r="L982">
        <f t="shared" si="68"/>
        <v>1.4989354417524656E-3</v>
      </c>
      <c r="M982">
        <f t="shared" si="69"/>
        <v>905</v>
      </c>
      <c r="N982">
        <f t="shared" si="70"/>
        <v>2.259664503131642E-3</v>
      </c>
      <c r="O982">
        <f t="shared" si="73"/>
        <v>2.7115974037579704E-2</v>
      </c>
      <c r="P982">
        <f t="shared" si="74"/>
        <v>0.13122315326225609</v>
      </c>
      <c r="Q982">
        <f t="shared" si="71"/>
        <v>3.3801760716656304E-3</v>
      </c>
      <c r="R982">
        <f t="shared" si="75"/>
        <v>4.0562112859987565E-2</v>
      </c>
      <c r="S982">
        <f t="shared" si="76"/>
        <v>0.19610952973425388</v>
      </c>
      <c r="T982">
        <f t="shared" si="72"/>
        <v>4.4782363476607578E-3</v>
      </c>
      <c r="U982">
        <f t="shared" si="77"/>
        <v>5.3738836171929094E-2</v>
      </c>
      <c r="V982">
        <f t="shared" si="78"/>
        <v>0.24649416920266454</v>
      </c>
    </row>
    <row r="983" spans="11:22" x14ac:dyDescent="0.25">
      <c r="K983">
        <v>365</v>
      </c>
      <c r="L983">
        <f t="shared" si="68"/>
        <v>1.5168416575804887E-3</v>
      </c>
      <c r="M983">
        <f t="shared" si="69"/>
        <v>895</v>
      </c>
      <c r="N983">
        <f t="shared" si="70"/>
        <v>2.2811367471986532E-3</v>
      </c>
      <c r="O983">
        <f t="shared" si="73"/>
        <v>2.7373640966383839E-2</v>
      </c>
      <c r="P983">
        <f t="shared" si="74"/>
        <v>0.13350429000945474</v>
      </c>
      <c r="Q983">
        <f t="shared" si="71"/>
        <v>3.4124544702094362E-3</v>
      </c>
      <c r="R983">
        <f t="shared" si="75"/>
        <v>4.0949453642513234E-2</v>
      </c>
      <c r="S983">
        <f t="shared" si="76"/>
        <v>0.19952198420446332</v>
      </c>
      <c r="T983">
        <f t="shared" si="72"/>
        <v>4.531733159022E-3</v>
      </c>
      <c r="U983">
        <f t="shared" si="77"/>
        <v>5.4380797908264E-2</v>
      </c>
      <c r="V983">
        <f t="shared" si="78"/>
        <v>0.25102590236168654</v>
      </c>
    </row>
    <row r="984" spans="11:22" x14ac:dyDescent="0.25">
      <c r="K984">
        <v>370</v>
      </c>
      <c r="L984">
        <f t="shared" si="68"/>
        <v>1.5259241960061472E-3</v>
      </c>
      <c r="M984">
        <f t="shared" si="69"/>
        <v>890</v>
      </c>
      <c r="N984">
        <f t="shared" si="70"/>
        <v>2.2920117085649672E-3</v>
      </c>
      <c r="O984">
        <f t="shared" si="73"/>
        <v>2.7504140502779606E-2</v>
      </c>
      <c r="P984">
        <f t="shared" si="74"/>
        <v>0.13579630171801971</v>
      </c>
      <c r="Q984">
        <f t="shared" si="71"/>
        <v>3.4288027667825904E-3</v>
      </c>
      <c r="R984">
        <f t="shared" si="75"/>
        <v>4.1145633201391085E-2</v>
      </c>
      <c r="S984">
        <f t="shared" si="76"/>
        <v>0.20295078697124591</v>
      </c>
      <c r="T984">
        <f t="shared" si="72"/>
        <v>4.5588682527517577E-3</v>
      </c>
      <c r="U984">
        <f t="shared" si="77"/>
        <v>5.4706419033021092E-2</v>
      </c>
      <c r="V984">
        <f t="shared" si="78"/>
        <v>0.25558477061443829</v>
      </c>
    </row>
    <row r="985" spans="11:22" x14ac:dyDescent="0.25">
      <c r="K985">
        <v>375</v>
      </c>
      <c r="L985">
        <f t="shared" si="68"/>
        <v>1.5443542647986795E-3</v>
      </c>
      <c r="M985">
        <f t="shared" si="69"/>
        <v>880</v>
      </c>
      <c r="N985">
        <f t="shared" si="70"/>
        <v>2.3140456768704354E-3</v>
      </c>
      <c r="O985">
        <f t="shared" si="73"/>
        <v>2.7768548122445225E-2</v>
      </c>
      <c r="P985">
        <f t="shared" si="74"/>
        <v>0.13811034739489014</v>
      </c>
      <c r="Q985">
        <f t="shared" si="71"/>
        <v>3.4619270771236721E-3</v>
      </c>
      <c r="R985">
        <f t="shared" si="75"/>
        <v>4.1543124925484065E-2</v>
      </c>
      <c r="S985">
        <f t="shared" si="76"/>
        <v>0.20641271404836958</v>
      </c>
      <c r="T985">
        <f t="shared" si="72"/>
        <v>4.6139301331087346E-3</v>
      </c>
      <c r="U985">
        <f t="shared" si="77"/>
        <v>5.5367161597304815E-2</v>
      </c>
      <c r="V985">
        <f t="shared" si="78"/>
        <v>0.26019870074754703</v>
      </c>
    </row>
    <row r="986" spans="11:22" x14ac:dyDescent="0.25">
      <c r="K986">
        <v>380</v>
      </c>
      <c r="L986">
        <f t="shared" si="68"/>
        <v>1.5537043190656586E-3</v>
      </c>
      <c r="M986">
        <f t="shared" si="69"/>
        <v>875</v>
      </c>
      <c r="N986">
        <f t="shared" si="70"/>
        <v>2.3252073051602817E-3</v>
      </c>
      <c r="O986">
        <f t="shared" si="73"/>
        <v>2.7902487661923381E-2</v>
      </c>
      <c r="P986">
        <f t="shared" si="74"/>
        <v>0.14043555470005042</v>
      </c>
      <c r="Q986">
        <f t="shared" si="71"/>
        <v>3.4787070105137818E-3</v>
      </c>
      <c r="R986">
        <f t="shared" si="75"/>
        <v>4.1744484126165382E-2</v>
      </c>
      <c r="S986">
        <f t="shared" si="76"/>
        <v>0.20989142105888337</v>
      </c>
      <c r="T986">
        <f t="shared" si="72"/>
        <v>4.6418644601682324E-3</v>
      </c>
      <c r="U986">
        <f t="shared" si="77"/>
        <v>5.5702373522018789E-2</v>
      </c>
      <c r="V986">
        <f t="shared" si="78"/>
        <v>0.26484056520771526</v>
      </c>
    </row>
    <row r="987" spans="11:22" x14ac:dyDescent="0.25">
      <c r="K987">
        <v>385</v>
      </c>
      <c r="L987">
        <f t="shared" si="68"/>
        <v>1.5726809631636284E-3</v>
      </c>
      <c r="M987">
        <f t="shared" si="69"/>
        <v>865</v>
      </c>
      <c r="N987">
        <f t="shared" si="70"/>
        <v>2.3478265975214185E-3</v>
      </c>
      <c r="O987">
        <f t="shared" si="73"/>
        <v>2.8173919170257022E-2</v>
      </c>
      <c r="P987">
        <f t="shared" si="74"/>
        <v>0.14278338129757184</v>
      </c>
      <c r="Q987">
        <f t="shared" si="71"/>
        <v>3.5127125205349774E-3</v>
      </c>
      <c r="R987">
        <f t="shared" si="75"/>
        <v>4.2152550246419729E-2</v>
      </c>
      <c r="S987">
        <f t="shared" si="76"/>
        <v>0.21340413357941834</v>
      </c>
      <c r="T987">
        <f t="shared" si="72"/>
        <v>4.6985592950417043E-3</v>
      </c>
      <c r="U987">
        <f t="shared" si="77"/>
        <v>5.6382711540500452E-2</v>
      </c>
      <c r="V987">
        <f t="shared" si="78"/>
        <v>0.26953912450275697</v>
      </c>
    </row>
    <row r="988" spans="11:22" x14ac:dyDescent="0.25">
      <c r="K988">
        <v>390</v>
      </c>
      <c r="L988">
        <f t="shared" si="68"/>
        <v>1.5823102284074166E-3</v>
      </c>
      <c r="M988">
        <f t="shared" si="69"/>
        <v>860</v>
      </c>
      <c r="N988">
        <f t="shared" si="70"/>
        <v>2.3592870410507061E-3</v>
      </c>
      <c r="O988">
        <f t="shared" si="73"/>
        <v>2.8311444492608473E-2</v>
      </c>
      <c r="P988">
        <f t="shared" si="74"/>
        <v>0.14514266833862255</v>
      </c>
      <c r="Q988">
        <f t="shared" si="71"/>
        <v>3.5299422511079204E-3</v>
      </c>
      <c r="R988">
        <f t="shared" si="75"/>
        <v>4.2359307013295044E-2</v>
      </c>
      <c r="S988">
        <f t="shared" si="76"/>
        <v>0.21693407583052626</v>
      </c>
      <c r="T988">
        <f t="shared" si="72"/>
        <v>4.7273277959489768E-3</v>
      </c>
      <c r="U988">
        <f t="shared" si="77"/>
        <v>5.6727933551387721E-2</v>
      </c>
      <c r="V988">
        <f t="shared" si="78"/>
        <v>0.27426645229870594</v>
      </c>
    </row>
    <row r="989" spans="11:22" x14ac:dyDescent="0.25">
      <c r="K989">
        <v>395</v>
      </c>
      <c r="L989">
        <f t="shared" si="68"/>
        <v>1.6018575344604457E-3</v>
      </c>
      <c r="M989">
        <f t="shared" si="69"/>
        <v>850</v>
      </c>
      <c r="N989">
        <f t="shared" si="70"/>
        <v>2.3825166810136356E-3</v>
      </c>
      <c r="O989">
        <f t="shared" si="73"/>
        <v>2.8590200172163627E-2</v>
      </c>
      <c r="P989">
        <f t="shared" si="74"/>
        <v>0.14752518501963618</v>
      </c>
      <c r="Q989">
        <f t="shared" si="71"/>
        <v>3.5648663586764773E-3</v>
      </c>
      <c r="R989">
        <f t="shared" si="75"/>
        <v>4.2778396304117727E-2</v>
      </c>
      <c r="S989">
        <f t="shared" si="76"/>
        <v>0.22049894218920274</v>
      </c>
      <c r="T989">
        <f t="shared" si="72"/>
        <v>4.7857275468836669E-3</v>
      </c>
      <c r="U989">
        <f t="shared" si="77"/>
        <v>5.7428730562604002E-2</v>
      </c>
      <c r="V989">
        <f t="shared" si="78"/>
        <v>0.27905217984558961</v>
      </c>
    </row>
    <row r="990" spans="11:22" x14ac:dyDescent="0.25">
      <c r="K990">
        <v>400</v>
      </c>
      <c r="L990">
        <f t="shared" si="68"/>
        <v>1.6117784141108909E-3</v>
      </c>
      <c r="M990">
        <f t="shared" si="69"/>
        <v>845</v>
      </c>
      <c r="N990">
        <f t="shared" si="70"/>
        <v>2.3942888276313745E-3</v>
      </c>
      <c r="O990">
        <f t="shared" si="73"/>
        <v>2.8731465931576494E-2</v>
      </c>
      <c r="P990">
        <f t="shared" si="74"/>
        <v>0.14991947384726756</v>
      </c>
      <c r="Q990">
        <f t="shared" si="71"/>
        <v>3.5825651424985505E-3</v>
      </c>
      <c r="R990">
        <f t="shared" si="75"/>
        <v>4.2990781709982606E-2</v>
      </c>
      <c r="S990">
        <f t="shared" si="76"/>
        <v>0.22408150733170129</v>
      </c>
      <c r="T990">
        <f t="shared" si="72"/>
        <v>4.8153672782649259E-3</v>
      </c>
      <c r="U990">
        <f t="shared" si="77"/>
        <v>5.7784407339179111E-2</v>
      </c>
      <c r="V990">
        <f t="shared" si="78"/>
        <v>0.28386754712385454</v>
      </c>
    </row>
    <row r="991" spans="11:22" x14ac:dyDescent="0.25">
      <c r="K991">
        <v>405</v>
      </c>
      <c r="L991">
        <f t="shared" si="68"/>
        <v>1.6319219404080619E-3</v>
      </c>
      <c r="M991">
        <f t="shared" si="69"/>
        <v>835</v>
      </c>
      <c r="N991">
        <f t="shared" si="70"/>
        <v>2.4181553761137842E-3</v>
      </c>
      <c r="O991">
        <f t="shared" si="73"/>
        <v>2.901786451336541E-2</v>
      </c>
      <c r="P991">
        <f t="shared" si="74"/>
        <v>0.15233762922338134</v>
      </c>
      <c r="Q991">
        <f t="shared" si="71"/>
        <v>3.6184475226477275E-3</v>
      </c>
      <c r="R991">
        <f t="shared" si="75"/>
        <v>4.342137027177273E-2</v>
      </c>
      <c r="S991">
        <f t="shared" si="76"/>
        <v>0.22769995485434902</v>
      </c>
      <c r="T991">
        <f t="shared" si="72"/>
        <v>4.8755483034921276E-3</v>
      </c>
      <c r="U991">
        <f t="shared" si="77"/>
        <v>5.8506579641905532E-2</v>
      </c>
      <c r="V991">
        <f t="shared" si="78"/>
        <v>0.28874309542734666</v>
      </c>
    </row>
    <row r="992" spans="11:22" x14ac:dyDescent="0.25">
      <c r="K992">
        <v>410</v>
      </c>
      <c r="L992">
        <f t="shared" si="68"/>
        <v>1.642147602415439E-3</v>
      </c>
      <c r="M992">
        <f t="shared" si="69"/>
        <v>830</v>
      </c>
      <c r="N992">
        <f t="shared" si="70"/>
        <v>2.4302529127657735E-3</v>
      </c>
      <c r="O992">
        <f t="shared" si="73"/>
        <v>2.9163034953189282E-2</v>
      </c>
      <c r="P992">
        <f t="shared" si="74"/>
        <v>0.15476788213614712</v>
      </c>
      <c r="Q992">
        <f t="shared" si="71"/>
        <v>3.6366357990904596E-3</v>
      </c>
      <c r="R992">
        <f t="shared" si="75"/>
        <v>4.3639629589085516E-2</v>
      </c>
      <c r="S992">
        <f t="shared" si="76"/>
        <v>0.23133659065343948</v>
      </c>
      <c r="T992">
        <f t="shared" si="72"/>
        <v>4.9060986060633915E-3</v>
      </c>
      <c r="U992">
        <f t="shared" si="77"/>
        <v>5.8873183272760699E-2</v>
      </c>
      <c r="V992">
        <f t="shared" si="78"/>
        <v>0.29364919403341005</v>
      </c>
    </row>
    <row r="993" spans="11:22" x14ac:dyDescent="0.25">
      <c r="K993">
        <v>415</v>
      </c>
      <c r="L993">
        <f t="shared" si="68"/>
        <v>1.6629144967997844E-3</v>
      </c>
      <c r="M993">
        <f t="shared" si="69"/>
        <v>820</v>
      </c>
      <c r="N993">
        <f t="shared" si="70"/>
        <v>2.4547845930549261E-3</v>
      </c>
      <c r="O993">
        <f t="shared" si="73"/>
        <v>2.9457415116659114E-2</v>
      </c>
      <c r="P993">
        <f t="shared" si="74"/>
        <v>0.15722266672920204</v>
      </c>
      <c r="Q993">
        <f t="shared" si="71"/>
        <v>3.6735185878147281E-3</v>
      </c>
      <c r="R993">
        <f t="shared" si="75"/>
        <v>4.4082223053776737E-2</v>
      </c>
      <c r="S993">
        <f t="shared" si="76"/>
        <v>0.23501010924125421</v>
      </c>
      <c r="T993">
        <f t="shared" si="72"/>
        <v>4.9681420127836162E-3</v>
      </c>
      <c r="U993">
        <f t="shared" si="77"/>
        <v>5.9617704153403395E-2</v>
      </c>
      <c r="V993">
        <f t="shared" si="78"/>
        <v>0.29861733604619367</v>
      </c>
    </row>
    <row r="994" spans="11:22" x14ac:dyDescent="0.25">
      <c r="K994">
        <v>420</v>
      </c>
      <c r="L994">
        <f t="shared" si="68"/>
        <v>1.6734589354636831E-3</v>
      </c>
      <c r="M994">
        <f t="shared" si="69"/>
        <v>815</v>
      </c>
      <c r="N994">
        <f t="shared" si="70"/>
        <v>2.4672220713748416E-3</v>
      </c>
      <c r="O994">
        <f t="shared" si="73"/>
        <v>2.9606664856498099E-2</v>
      </c>
      <c r="P994">
        <f t="shared" si="74"/>
        <v>0.15968988880057688</v>
      </c>
      <c r="Q994">
        <f t="shared" si="71"/>
        <v>3.6922180759704215E-3</v>
      </c>
      <c r="R994">
        <f t="shared" si="75"/>
        <v>4.4306616911645058E-2</v>
      </c>
      <c r="S994">
        <f t="shared" si="76"/>
        <v>0.23870232731722463</v>
      </c>
      <c r="T994">
        <f t="shared" si="72"/>
        <v>4.9996446960713925E-3</v>
      </c>
      <c r="U994">
        <f t="shared" si="77"/>
        <v>5.999573635285671E-2</v>
      </c>
      <c r="V994">
        <f t="shared" si="78"/>
        <v>0.30361698074226506</v>
      </c>
    </row>
    <row r="995" spans="11:22" x14ac:dyDescent="0.25">
      <c r="K995">
        <v>425</v>
      </c>
      <c r="L995">
        <f t="shared" si="68"/>
        <v>1.6948780651030784E-3</v>
      </c>
      <c r="M995">
        <f t="shared" si="69"/>
        <v>805</v>
      </c>
      <c r="N995">
        <f t="shared" si="70"/>
        <v>2.4924489068622879E-3</v>
      </c>
      <c r="O995">
        <f t="shared" si="73"/>
        <v>2.9909386882347455E-2</v>
      </c>
      <c r="P995">
        <f t="shared" si="74"/>
        <v>0.16218233770743917</v>
      </c>
      <c r="Q995">
        <f t="shared" si="71"/>
        <v>3.7301460726490987E-3</v>
      </c>
      <c r="R995">
        <f t="shared" si="75"/>
        <v>4.4761752871789184E-2</v>
      </c>
      <c r="S995">
        <f t="shared" si="76"/>
        <v>0.24243247338987373</v>
      </c>
      <c r="T995">
        <f t="shared" si="72"/>
        <v>5.0636367281593486E-3</v>
      </c>
      <c r="U995">
        <f t="shared" si="77"/>
        <v>6.0763640737912183E-2</v>
      </c>
      <c r="V995">
        <f t="shared" si="78"/>
        <v>0.30868061747042441</v>
      </c>
    </row>
    <row r="996" spans="11:22" x14ac:dyDescent="0.25">
      <c r="K996">
        <v>430</v>
      </c>
      <c r="L996">
        <f t="shared" si="68"/>
        <v>1.7057561691743504E-3</v>
      </c>
      <c r="M996">
        <f t="shared" si="69"/>
        <v>800</v>
      </c>
      <c r="N996">
        <f t="shared" si="70"/>
        <v>2.5052418154873912E-3</v>
      </c>
      <c r="O996">
        <f t="shared" si="73"/>
        <v>3.0062901785848695E-2</v>
      </c>
      <c r="P996">
        <f t="shared" si="74"/>
        <v>0.16468757952292656</v>
      </c>
      <c r="Q996">
        <f t="shared" si="71"/>
        <v>3.7493798775958265E-3</v>
      </c>
      <c r="R996">
        <f t="shared" si="75"/>
        <v>4.4992558531149918E-2</v>
      </c>
      <c r="S996">
        <f t="shared" si="76"/>
        <v>0.24618185326746955</v>
      </c>
      <c r="T996">
        <f t="shared" si="72"/>
        <v>5.0961362739627702E-3</v>
      </c>
      <c r="U996">
        <f t="shared" si="77"/>
        <v>6.1153635287553243E-2</v>
      </c>
      <c r="V996">
        <f t="shared" si="78"/>
        <v>0.31377675374438718</v>
      </c>
    </row>
    <row r="997" spans="11:22" x14ac:dyDescent="0.25">
      <c r="K997">
        <v>435</v>
      </c>
      <c r="L997">
        <f t="shared" si="68"/>
        <v>1.7278582636257522E-3</v>
      </c>
      <c r="M997">
        <f t="shared" si="69"/>
        <v>790</v>
      </c>
      <c r="N997">
        <f t="shared" si="70"/>
        <v>2.5311957817071296E-3</v>
      </c>
      <c r="O997">
        <f t="shared" si="73"/>
        <v>3.0374349380485555E-2</v>
      </c>
      <c r="P997">
        <f t="shared" si="74"/>
        <v>0.16721877530463369</v>
      </c>
      <c r="Q997">
        <f t="shared" si="71"/>
        <v>3.7884007683159915E-3</v>
      </c>
      <c r="R997">
        <f t="shared" si="75"/>
        <v>4.5460809219791898E-2</v>
      </c>
      <c r="S997">
        <f t="shared" si="76"/>
        <v>0.24997025403578554</v>
      </c>
      <c r="T997">
        <f t="shared" si="72"/>
        <v>5.1621687393876847E-3</v>
      </c>
      <c r="U997">
        <f t="shared" si="77"/>
        <v>6.1946024872652217E-2</v>
      </c>
      <c r="V997">
        <f t="shared" si="78"/>
        <v>0.31893892248377487</v>
      </c>
    </row>
    <row r="998" spans="11:22" x14ac:dyDescent="0.25">
      <c r="K998">
        <v>440</v>
      </c>
      <c r="L998">
        <f t="shared" si="68"/>
        <v>1.7390858914535655E-3</v>
      </c>
      <c r="M998">
        <f t="shared" si="69"/>
        <v>785</v>
      </c>
      <c r="N998">
        <f t="shared" si="70"/>
        <v>2.5443606261945639E-3</v>
      </c>
      <c r="O998">
        <f t="shared" si="73"/>
        <v>3.0532327514334767E-2</v>
      </c>
      <c r="P998">
        <f t="shared" si="74"/>
        <v>0.16976313593082826</v>
      </c>
      <c r="Q998">
        <f t="shared" si="71"/>
        <v>3.8081934984681709E-3</v>
      </c>
      <c r="R998">
        <f t="shared" si="75"/>
        <v>4.5698321981618051E-2</v>
      </c>
      <c r="S998">
        <f t="shared" si="76"/>
        <v>0.25377844753425371</v>
      </c>
      <c r="T998">
        <f t="shared" si="72"/>
        <v>5.1957125262886983E-3</v>
      </c>
      <c r="U998">
        <f t="shared" si="77"/>
        <v>6.2348550315464379E-2</v>
      </c>
      <c r="V998">
        <f t="shared" si="78"/>
        <v>0.32413463501006357</v>
      </c>
    </row>
    <row r="999" spans="11:22" x14ac:dyDescent="0.25">
      <c r="K999">
        <v>445</v>
      </c>
      <c r="L999">
        <f t="shared" si="68"/>
        <v>1.7619037006794541E-3</v>
      </c>
      <c r="M999">
        <f t="shared" si="69"/>
        <v>775</v>
      </c>
      <c r="N999">
        <f t="shared" si="70"/>
        <v>2.5710758189523286E-3</v>
      </c>
      <c r="O999">
        <f t="shared" si="73"/>
        <v>3.0852909827427943E-2</v>
      </c>
      <c r="P999">
        <f t="shared" si="74"/>
        <v>0.17233421174978059</v>
      </c>
      <c r="Q999">
        <f t="shared" si="71"/>
        <v>3.8483581028712077E-3</v>
      </c>
      <c r="R999">
        <f t="shared" si="75"/>
        <v>4.6180297234454493E-2</v>
      </c>
      <c r="S999">
        <f t="shared" si="76"/>
        <v>0.25762680563712492</v>
      </c>
      <c r="T999">
        <f t="shared" si="72"/>
        <v>5.2638832692060156E-3</v>
      </c>
      <c r="U999">
        <f t="shared" si="77"/>
        <v>6.3166599230472187E-2</v>
      </c>
      <c r="V999">
        <f t="shared" si="78"/>
        <v>0.32939851827926958</v>
      </c>
    </row>
    <row r="1000" spans="11:22" x14ac:dyDescent="0.25">
      <c r="K1000">
        <v>450</v>
      </c>
      <c r="L1000">
        <f t="shared" si="68"/>
        <v>1.7734977632868501E-3</v>
      </c>
      <c r="M1000">
        <f t="shared" si="69"/>
        <v>770</v>
      </c>
      <c r="N1000">
        <f t="shared" si="70"/>
        <v>2.5846302102305874E-3</v>
      </c>
      <c r="O1000">
        <f t="shared" si="73"/>
        <v>3.1015562522767048E-2</v>
      </c>
      <c r="P1000">
        <f t="shared" si="74"/>
        <v>0.17491884196001117</v>
      </c>
      <c r="Q1000">
        <f t="shared" si="71"/>
        <v>3.8687359998030857E-3</v>
      </c>
      <c r="R1000">
        <f t="shared" si="75"/>
        <v>4.6424831997637028E-2</v>
      </c>
      <c r="S1000">
        <f t="shared" si="76"/>
        <v>0.26149554163692801</v>
      </c>
      <c r="T1000">
        <f t="shared" si="72"/>
        <v>5.2985218207668439E-3</v>
      </c>
      <c r="U1000">
        <f t="shared" si="77"/>
        <v>6.3582261849202126E-2</v>
      </c>
      <c r="V1000">
        <f t="shared" si="78"/>
        <v>0.33469704010003642</v>
      </c>
    </row>
    <row r="1001" spans="11:22" x14ac:dyDescent="0.25">
      <c r="K1001">
        <v>455</v>
      </c>
      <c r="L1001">
        <f t="shared" si="68"/>
        <v>1.7970662325128412E-3</v>
      </c>
      <c r="M1001">
        <f t="shared" si="69"/>
        <v>760</v>
      </c>
      <c r="N1001">
        <f t="shared" si="70"/>
        <v>2.612143031893277E-3</v>
      </c>
      <c r="O1001">
        <f t="shared" si="73"/>
        <v>3.1345716382719324E-2</v>
      </c>
      <c r="P1001">
        <f t="shared" si="74"/>
        <v>0.17753098499190445</v>
      </c>
      <c r="Q1001">
        <f t="shared" si="71"/>
        <v>3.9100985444464609E-3</v>
      </c>
      <c r="R1001">
        <f t="shared" si="75"/>
        <v>4.6921182533357531E-2</v>
      </c>
      <c r="S1001">
        <f t="shared" si="76"/>
        <v>0.26540564018137447</v>
      </c>
      <c r="T1001">
        <f t="shared" si="72"/>
        <v>5.3689352439247884E-3</v>
      </c>
      <c r="U1001">
        <f t="shared" si="77"/>
        <v>6.4427222927097461E-2</v>
      </c>
      <c r="V1001">
        <f t="shared" si="78"/>
        <v>0.34006597534396121</v>
      </c>
    </row>
    <row r="1002" spans="11:22" x14ac:dyDescent="0.25">
      <c r="K1002">
        <v>460</v>
      </c>
      <c r="L1002">
        <f t="shared" si="68"/>
        <v>1.8090447856239031E-3</v>
      </c>
      <c r="M1002">
        <f t="shared" si="69"/>
        <v>755</v>
      </c>
      <c r="N1002">
        <f t="shared" si="70"/>
        <v>2.6261057843601776E-3</v>
      </c>
      <c r="O1002">
        <f t="shared" si="73"/>
        <v>3.1513269412322131E-2</v>
      </c>
      <c r="P1002">
        <f t="shared" si="74"/>
        <v>0.18015709077626463</v>
      </c>
      <c r="Q1002">
        <f t="shared" si="71"/>
        <v>3.9310896268089923E-3</v>
      </c>
      <c r="R1002">
        <f t="shared" si="75"/>
        <v>4.7173075521707908E-2</v>
      </c>
      <c r="S1002">
        <f t="shared" si="76"/>
        <v>0.26933672980818346</v>
      </c>
      <c r="T1002">
        <f t="shared" si="72"/>
        <v>5.4047225036293334E-3</v>
      </c>
      <c r="U1002">
        <f t="shared" si="77"/>
        <v>6.4856670043552E-2</v>
      </c>
      <c r="V1002">
        <f t="shared" si="78"/>
        <v>0.34547069784759055</v>
      </c>
    </row>
    <row r="1003" spans="11:22" x14ac:dyDescent="0.25">
      <c r="K1003">
        <v>465</v>
      </c>
      <c r="L1003">
        <f t="shared" si="68"/>
        <v>1.8334012492219936E-3</v>
      </c>
      <c r="M1003">
        <f t="shared" si="69"/>
        <v>745</v>
      </c>
      <c r="N1003">
        <f t="shared" si="70"/>
        <v>2.6544551506784142E-3</v>
      </c>
      <c r="O1003">
        <f t="shared" si="73"/>
        <v>3.185346180814097E-2</v>
      </c>
      <c r="P1003">
        <f t="shared" si="74"/>
        <v>0.18281154592694304</v>
      </c>
      <c r="Q1003">
        <f t="shared" si="71"/>
        <v>3.9737080484858467E-3</v>
      </c>
      <c r="R1003">
        <f t="shared" si="75"/>
        <v>4.768449658183016E-2</v>
      </c>
      <c r="S1003">
        <f t="shared" si="76"/>
        <v>0.27331043785666931</v>
      </c>
      <c r="T1003">
        <f t="shared" si="72"/>
        <v>5.4774901476166704E-3</v>
      </c>
      <c r="U1003">
        <f t="shared" si="77"/>
        <v>6.5729881771400045E-2</v>
      </c>
      <c r="V1003">
        <f t="shared" si="78"/>
        <v>0.35094818799520722</v>
      </c>
    </row>
    <row r="1004" spans="11:22" x14ac:dyDescent="0.25">
      <c r="K1004">
        <v>470</v>
      </c>
      <c r="L1004">
        <f t="shared" si="68"/>
        <v>1.8457835953964812E-3</v>
      </c>
      <c r="M1004">
        <f t="shared" si="69"/>
        <v>740</v>
      </c>
      <c r="N1004">
        <f t="shared" si="70"/>
        <v>2.6688463912238891E-3</v>
      </c>
      <c r="O1004">
        <f t="shared" si="73"/>
        <v>3.2026156694686669E-2</v>
      </c>
      <c r="P1004">
        <f t="shared" si="74"/>
        <v>0.18548039231816693</v>
      </c>
      <c r="Q1004">
        <f t="shared" si="71"/>
        <v>3.9953422718574938E-3</v>
      </c>
      <c r="R1004">
        <f t="shared" si="75"/>
        <v>4.7944107262289926E-2</v>
      </c>
      <c r="S1004">
        <f t="shared" si="76"/>
        <v>0.2773057801285268</v>
      </c>
      <c r="T1004">
        <f t="shared" si="72"/>
        <v>5.5144837840090943E-3</v>
      </c>
      <c r="U1004">
        <f t="shared" si="77"/>
        <v>6.6173805408109132E-2</v>
      </c>
      <c r="V1004">
        <f t="shared" si="78"/>
        <v>0.35646267177921631</v>
      </c>
    </row>
    <row r="1005" spans="11:22" x14ac:dyDescent="0.25">
      <c r="K1005">
        <v>475</v>
      </c>
      <c r="L1005">
        <f t="shared" si="68"/>
        <v>1.870967992303479E-3</v>
      </c>
      <c r="M1005">
        <f t="shared" si="69"/>
        <v>730</v>
      </c>
      <c r="N1005">
        <f t="shared" si="70"/>
        <v>2.6980739614124172E-3</v>
      </c>
      <c r="O1005">
        <f t="shared" si="73"/>
        <v>3.2376887536949006E-2</v>
      </c>
      <c r="P1005">
        <f t="shared" si="74"/>
        <v>0.18817846627957935</v>
      </c>
      <c r="Q1005">
        <f t="shared" si="71"/>
        <v>4.0392785548668542E-3</v>
      </c>
      <c r="R1005">
        <f t="shared" si="75"/>
        <v>4.847134265840225E-2</v>
      </c>
      <c r="S1005">
        <f t="shared" si="76"/>
        <v>0.28134505868339366</v>
      </c>
      <c r="T1005">
        <f t="shared" si="72"/>
        <v>5.5897249708416474E-3</v>
      </c>
      <c r="U1005">
        <f t="shared" si="77"/>
        <v>6.7076699650099769E-2</v>
      </c>
      <c r="V1005">
        <f t="shared" si="78"/>
        <v>0.36205239675005796</v>
      </c>
    </row>
    <row r="1006" spans="11:22" x14ac:dyDescent="0.25">
      <c r="K1006">
        <v>480</v>
      </c>
      <c r="L1006">
        <f t="shared" si="68"/>
        <v>1.883774794541396E-3</v>
      </c>
      <c r="M1006">
        <f t="shared" si="69"/>
        <v>725</v>
      </c>
      <c r="N1006">
        <f t="shared" si="70"/>
        <v>2.7129152508319487E-3</v>
      </c>
      <c r="O1006">
        <f t="shared" si="73"/>
        <v>3.2554983009983385E-2</v>
      </c>
      <c r="P1006">
        <f t="shared" si="74"/>
        <v>0.1908913815304113</v>
      </c>
      <c r="Q1006">
        <f t="shared" si="71"/>
        <v>4.0615879896799267E-3</v>
      </c>
      <c r="R1006">
        <f t="shared" si="75"/>
        <v>4.8739055876159121E-2</v>
      </c>
      <c r="S1006">
        <f t="shared" si="76"/>
        <v>0.28540664667307358</v>
      </c>
      <c r="T1006">
        <f t="shared" si="72"/>
        <v>5.6279867169326536E-3</v>
      </c>
      <c r="U1006">
        <f t="shared" si="77"/>
        <v>6.7535840603191843E-2</v>
      </c>
      <c r="V1006">
        <f t="shared" si="78"/>
        <v>0.36768038346699061</v>
      </c>
    </row>
    <row r="1007" spans="11:22" x14ac:dyDescent="0.25">
      <c r="K1007">
        <v>485</v>
      </c>
      <c r="L1007">
        <f t="shared" si="68"/>
        <v>1.9098299081161361E-3</v>
      </c>
      <c r="M1007">
        <f t="shared" si="69"/>
        <v>715</v>
      </c>
      <c r="N1007">
        <f t="shared" si="70"/>
        <v>2.7430656840833345E-3</v>
      </c>
      <c r="O1007">
        <f t="shared" si="73"/>
        <v>3.2916788209000014E-2</v>
      </c>
      <c r="P1007">
        <f t="shared" si="74"/>
        <v>0.19363444721449463</v>
      </c>
      <c r="Q1007">
        <f t="shared" si="71"/>
        <v>4.1069085416378659E-3</v>
      </c>
      <c r="R1007">
        <f t="shared" si="75"/>
        <v>4.9282902499654391E-2</v>
      </c>
      <c r="S1007">
        <f t="shared" si="76"/>
        <v>0.28951355521471145</v>
      </c>
      <c r="T1007">
        <f t="shared" si="72"/>
        <v>5.7058292666534172E-3</v>
      </c>
      <c r="U1007">
        <f t="shared" si="77"/>
        <v>6.8469951199841006E-2</v>
      </c>
      <c r="V1007">
        <f t="shared" si="78"/>
        <v>0.37338621273364403</v>
      </c>
    </row>
    <row r="1008" spans="11:22" x14ac:dyDescent="0.25">
      <c r="K1008">
        <v>490</v>
      </c>
      <c r="L1008">
        <f t="shared" si="68"/>
        <v>1.9230833164889751E-3</v>
      </c>
      <c r="M1008">
        <f t="shared" si="69"/>
        <v>710</v>
      </c>
      <c r="N1008">
        <f t="shared" si="70"/>
        <v>2.7583801525874474E-3</v>
      </c>
      <c r="O1008">
        <f t="shared" si="73"/>
        <v>3.3100561831049369E-2</v>
      </c>
      <c r="P1008">
        <f t="shared" si="74"/>
        <v>0.19639282736708208</v>
      </c>
      <c r="Q1008">
        <f t="shared" si="71"/>
        <v>4.1299275716599748E-3</v>
      </c>
      <c r="R1008">
        <f t="shared" si="75"/>
        <v>4.9559130859919698E-2</v>
      </c>
      <c r="S1008">
        <f t="shared" si="76"/>
        <v>0.29364348278637142</v>
      </c>
      <c r="T1008">
        <f t="shared" si="72"/>
        <v>5.745425298245177E-3</v>
      </c>
      <c r="U1008">
        <f t="shared" si="77"/>
        <v>6.8945103578942124E-2</v>
      </c>
      <c r="V1008">
        <f t="shared" si="78"/>
        <v>0.37913163803188921</v>
      </c>
    </row>
    <row r="1009" spans="11:22" x14ac:dyDescent="0.25">
      <c r="K1009">
        <v>495</v>
      </c>
      <c r="L1009">
        <f t="shared" si="68"/>
        <v>1.950055042188628E-3</v>
      </c>
      <c r="M1009">
        <f t="shared" si="69"/>
        <v>700</v>
      </c>
      <c r="N1009">
        <f t="shared" si="70"/>
        <v>2.7895013946980241E-3</v>
      </c>
      <c r="O1009">
        <f t="shared" si="73"/>
        <v>3.3474016736376289E-2</v>
      </c>
      <c r="P1009">
        <f t="shared" si="74"/>
        <v>0.1991823287617801</v>
      </c>
      <c r="Q1009">
        <f t="shared" si="71"/>
        <v>4.1767036431963334E-3</v>
      </c>
      <c r="R1009">
        <f t="shared" si="75"/>
        <v>5.0120443718356E-2</v>
      </c>
      <c r="S1009">
        <f t="shared" si="76"/>
        <v>0.29782018642956776</v>
      </c>
      <c r="T1009">
        <f t="shared" si="72"/>
        <v>5.8260063286370567E-3</v>
      </c>
      <c r="U1009">
        <f t="shared" si="77"/>
        <v>6.991207594364468E-2</v>
      </c>
      <c r="V1009">
        <f t="shared" si="78"/>
        <v>0.38495764436052626</v>
      </c>
    </row>
    <row r="1010" spans="11:22" x14ac:dyDescent="0.25">
      <c r="K1010">
        <v>500</v>
      </c>
      <c r="L1010">
        <f t="shared" si="68"/>
        <v>1.963778835309851E-3</v>
      </c>
      <c r="M1010">
        <f t="shared" si="69"/>
        <v>695</v>
      </c>
      <c r="N1010">
        <f t="shared" si="70"/>
        <v>2.8053138935002497E-3</v>
      </c>
      <c r="O1010">
        <f t="shared" si="73"/>
        <v>3.3663766722002997E-2</v>
      </c>
      <c r="P1010">
        <f t="shared" si="74"/>
        <v>0.20198764265528035</v>
      </c>
      <c r="Q1010">
        <f t="shared" si="71"/>
        <v>4.2004691874311106E-3</v>
      </c>
      <c r="R1010">
        <f t="shared" si="75"/>
        <v>5.0405630249173328E-2</v>
      </c>
      <c r="S1010">
        <f t="shared" si="76"/>
        <v>0.30202065561699887</v>
      </c>
      <c r="T1010">
        <f t="shared" si="72"/>
        <v>5.8670076869820065E-3</v>
      </c>
      <c r="U1010">
        <f t="shared" si="77"/>
        <v>7.0404092243784078E-2</v>
      </c>
      <c r="V1010">
        <f t="shared" si="78"/>
        <v>0.39082465204750827</v>
      </c>
    </row>
    <row r="1011" spans="11:22" x14ac:dyDescent="0.25">
      <c r="K1011">
        <v>505</v>
      </c>
      <c r="L1011">
        <f t="shared" si="68"/>
        <v>1.9917164800845382E-3</v>
      </c>
      <c r="M1011">
        <f t="shared" si="69"/>
        <v>685</v>
      </c>
      <c r="N1011">
        <f t="shared" si="70"/>
        <v>2.837457497881446E-3</v>
      </c>
      <c r="O1011">
        <f t="shared" si="73"/>
        <v>3.4049489974577352E-2</v>
      </c>
      <c r="P1011">
        <f t="shared" si="74"/>
        <v>0.2048251001531618</v>
      </c>
      <c r="Q1011">
        <f t="shared" si="71"/>
        <v>4.2487773419881414E-3</v>
      </c>
      <c r="R1011">
        <f t="shared" si="75"/>
        <v>5.0985328103857697E-2</v>
      </c>
      <c r="S1011">
        <f t="shared" si="76"/>
        <v>0.30626943295898701</v>
      </c>
      <c r="T1011">
        <f t="shared" si="72"/>
        <v>5.9504745080425359E-3</v>
      </c>
      <c r="U1011">
        <f t="shared" si="77"/>
        <v>7.140569409651043E-2</v>
      </c>
      <c r="V1011">
        <f t="shared" si="78"/>
        <v>0.39677512655555081</v>
      </c>
    </row>
    <row r="1012" spans="11:22" x14ac:dyDescent="0.25">
      <c r="K1012">
        <v>510</v>
      </c>
      <c r="L1012">
        <f t="shared" si="68"/>
        <v>2.0059362235460877E-3</v>
      </c>
      <c r="M1012">
        <f t="shared" si="69"/>
        <v>680</v>
      </c>
      <c r="N1012">
        <f t="shared" si="70"/>
        <v>2.8537947691752441E-3</v>
      </c>
      <c r="O1012">
        <f t="shared" si="73"/>
        <v>3.4245537230102929E-2</v>
      </c>
      <c r="P1012">
        <f t="shared" si="74"/>
        <v>0.20767889492233704</v>
      </c>
      <c r="Q1012">
        <f t="shared" si="71"/>
        <v>4.2733291033731913E-3</v>
      </c>
      <c r="R1012">
        <f t="shared" si="75"/>
        <v>5.1279949240478295E-2</v>
      </c>
      <c r="S1012">
        <f t="shared" si="76"/>
        <v>0.3105427620623602</v>
      </c>
      <c r="T1012">
        <f t="shared" si="72"/>
        <v>5.9929575731900719E-3</v>
      </c>
      <c r="U1012">
        <f t="shared" si="77"/>
        <v>7.1915490878280863E-2</v>
      </c>
      <c r="V1012">
        <f t="shared" si="78"/>
        <v>0.40276808412874088</v>
      </c>
    </row>
    <row r="1013" spans="11:22" x14ac:dyDescent="0.25">
      <c r="K1013">
        <v>515</v>
      </c>
      <c r="L1013">
        <f t="shared" si="68"/>
        <v>2.0348928415453403E-3</v>
      </c>
      <c r="M1013">
        <f t="shared" si="69"/>
        <v>670</v>
      </c>
      <c r="N1013">
        <f t="shared" si="70"/>
        <v>2.8870162572505187E-3</v>
      </c>
      <c r="O1013">
        <f t="shared" si="73"/>
        <v>3.4644195087006224E-2</v>
      </c>
      <c r="P1013">
        <f t="shared" si="74"/>
        <v>0.21056591117958756</v>
      </c>
      <c r="Q1013">
        <f t="shared" si="71"/>
        <v>4.3232517443498875E-3</v>
      </c>
      <c r="R1013">
        <f t="shared" si="75"/>
        <v>5.187902093219865E-2</v>
      </c>
      <c r="S1013">
        <f t="shared" si="76"/>
        <v>0.31486601380671009</v>
      </c>
      <c r="T1013">
        <f t="shared" si="72"/>
        <v>6.0794686900917938E-3</v>
      </c>
      <c r="U1013">
        <f t="shared" si="77"/>
        <v>7.2953624281101526E-2</v>
      </c>
      <c r="V1013">
        <f t="shared" si="78"/>
        <v>0.40884755281883267</v>
      </c>
    </row>
    <row r="1014" spans="11:22" x14ac:dyDescent="0.25">
      <c r="K1014">
        <v>520</v>
      </c>
      <c r="L1014">
        <f t="shared" si="68"/>
        <v>2.0496360657803751E-3</v>
      </c>
      <c r="M1014">
        <f t="shared" si="69"/>
        <v>665</v>
      </c>
      <c r="N1014">
        <f t="shared" si="70"/>
        <v>2.9039071252814352E-3</v>
      </c>
      <c r="O1014">
        <f t="shared" si="73"/>
        <v>3.4846885503377223E-2</v>
      </c>
      <c r="P1014">
        <f t="shared" si="74"/>
        <v>0.213469818304869</v>
      </c>
      <c r="Q1014">
        <f t="shared" si="71"/>
        <v>4.3486324891555128E-3</v>
      </c>
      <c r="R1014">
        <f t="shared" si="75"/>
        <v>5.2183589869866154E-2</v>
      </c>
      <c r="S1014">
        <f t="shared" si="76"/>
        <v>0.3192146462958656</v>
      </c>
      <c r="T1014">
        <f t="shared" si="72"/>
        <v>6.1235157122729866E-3</v>
      </c>
      <c r="U1014">
        <f t="shared" si="77"/>
        <v>7.348218854727584E-2</v>
      </c>
      <c r="V1014">
        <f t="shared" si="78"/>
        <v>0.41497106853110566</v>
      </c>
    </row>
    <row r="1015" spans="11:22" x14ac:dyDescent="0.25">
      <c r="K1015">
        <v>525</v>
      </c>
      <c r="L1015">
        <f t="shared" si="68"/>
        <v>2.0796688357114547E-3</v>
      </c>
      <c r="M1015">
        <f t="shared" si="69"/>
        <v>655</v>
      </c>
      <c r="N1015">
        <f t="shared" si="70"/>
        <v>2.9382663921274643E-3</v>
      </c>
      <c r="O1015">
        <f t="shared" si="73"/>
        <v>3.5259196705529572E-2</v>
      </c>
      <c r="P1015">
        <f t="shared" si="74"/>
        <v>0.21640808469699646</v>
      </c>
      <c r="Q1015">
        <f t="shared" si="71"/>
        <v>4.4002584529074795E-3</v>
      </c>
      <c r="R1015">
        <f t="shared" si="75"/>
        <v>5.2803101434889754E-2</v>
      </c>
      <c r="S1015">
        <f t="shared" si="76"/>
        <v>0.32361490474877308</v>
      </c>
      <c r="T1015">
        <f t="shared" si="72"/>
        <v>6.2132419527634042E-3</v>
      </c>
      <c r="U1015">
        <f t="shared" si="77"/>
        <v>7.455890343316085E-2</v>
      </c>
      <c r="V1015">
        <f t="shared" si="78"/>
        <v>0.42118431048386906</v>
      </c>
    </row>
    <row r="1016" spans="11:22" x14ac:dyDescent="0.25">
      <c r="K1016">
        <v>530</v>
      </c>
      <c r="L1016">
        <f t="shared" si="68"/>
        <v>2.0949652361904919E-3</v>
      </c>
      <c r="M1016">
        <f t="shared" si="69"/>
        <v>650</v>
      </c>
      <c r="N1016">
        <f t="shared" si="70"/>
        <v>2.9557419785224415E-3</v>
      </c>
      <c r="O1016">
        <f t="shared" si="73"/>
        <v>3.5468903742269298E-2</v>
      </c>
      <c r="P1016">
        <f t="shared" si="74"/>
        <v>0.2193638266755189</v>
      </c>
      <c r="Q1016">
        <f t="shared" si="71"/>
        <v>4.4265143254367256E-3</v>
      </c>
      <c r="R1016">
        <f t="shared" si="75"/>
        <v>5.3118171905240708E-2</v>
      </c>
      <c r="S1016">
        <f t="shared" si="76"/>
        <v>0.32804141907420981</v>
      </c>
      <c r="T1016">
        <f t="shared" si="72"/>
        <v>6.2589416504992279E-3</v>
      </c>
      <c r="U1016">
        <f t="shared" si="77"/>
        <v>7.5107299805990735E-2</v>
      </c>
      <c r="V1016">
        <f t="shared" si="78"/>
        <v>0.42744325213436829</v>
      </c>
    </row>
    <row r="1017" spans="11:22" x14ac:dyDescent="0.25">
      <c r="K1017">
        <v>535</v>
      </c>
      <c r="L1017">
        <f t="shared" si="68"/>
        <v>2.1261358866288271E-3</v>
      </c>
      <c r="M1017">
        <f t="shared" si="69"/>
        <v>640</v>
      </c>
      <c r="N1017">
        <f t="shared" si="70"/>
        <v>2.9913037506412721E-3</v>
      </c>
      <c r="O1017">
        <f t="shared" si="73"/>
        <v>3.5895645007695265E-2</v>
      </c>
      <c r="P1017">
        <f t="shared" si="74"/>
        <v>0.22235513042616017</v>
      </c>
      <c r="Q1017">
        <f t="shared" si="71"/>
        <v>4.4799395501042838E-3</v>
      </c>
      <c r="R1017">
        <f t="shared" si="75"/>
        <v>5.3759274601251406E-2</v>
      </c>
      <c r="S1017">
        <f t="shared" si="76"/>
        <v>0.33252135862431409</v>
      </c>
      <c r="T1017">
        <f t="shared" si="72"/>
        <v>6.3520674355630469E-3</v>
      </c>
      <c r="U1017">
        <f t="shared" si="77"/>
        <v>7.6224809226756562E-2</v>
      </c>
      <c r="V1017">
        <f t="shared" si="78"/>
        <v>0.43379531956993134</v>
      </c>
    </row>
    <row r="1018" spans="11:22" x14ac:dyDescent="0.25">
      <c r="K1018">
        <v>540</v>
      </c>
      <c r="L1018">
        <f t="shared" si="68"/>
        <v>2.1420175497955944E-3</v>
      </c>
      <c r="M1018">
        <f t="shared" si="69"/>
        <v>635</v>
      </c>
      <c r="N1018">
        <f t="shared" si="70"/>
        <v>3.0093977177545472E-3</v>
      </c>
      <c r="O1018">
        <f t="shared" si="73"/>
        <v>3.6112772613054567E-2</v>
      </c>
      <c r="P1018">
        <f t="shared" si="74"/>
        <v>0.22536452814391472</v>
      </c>
      <c r="Q1018">
        <f t="shared" si="71"/>
        <v>4.5071204281270649E-3</v>
      </c>
      <c r="R1018">
        <f t="shared" si="75"/>
        <v>5.4085445137524779E-2</v>
      </c>
      <c r="S1018">
        <f t="shared" si="76"/>
        <v>0.33702847905244115</v>
      </c>
      <c r="T1018">
        <f t="shared" si="72"/>
        <v>6.3995156706728729E-3</v>
      </c>
      <c r="U1018">
        <f t="shared" si="77"/>
        <v>7.6794188048074474E-2</v>
      </c>
      <c r="V1018">
        <f t="shared" si="78"/>
        <v>0.44019483524060421</v>
      </c>
    </row>
    <row r="1019" spans="11:22" x14ac:dyDescent="0.25">
      <c r="K1019">
        <v>545</v>
      </c>
      <c r="L1019">
        <f t="shared" si="68"/>
        <v>2.1743928398628739E-3</v>
      </c>
      <c r="M1019">
        <f t="shared" si="69"/>
        <v>625</v>
      </c>
      <c r="N1019">
        <f t="shared" si="70"/>
        <v>3.0462320711032165E-3</v>
      </c>
      <c r="O1019">
        <f t="shared" si="73"/>
        <v>3.6554784853238598E-2</v>
      </c>
      <c r="P1019">
        <f t="shared" si="74"/>
        <v>0.22841076021501794</v>
      </c>
      <c r="Q1019">
        <f t="shared" si="71"/>
        <v>4.5624487100781597E-3</v>
      </c>
      <c r="R1019">
        <f t="shared" si="75"/>
        <v>5.4749384520937916E-2</v>
      </c>
      <c r="S1019">
        <f t="shared" si="76"/>
        <v>0.34159092776251931</v>
      </c>
      <c r="T1019">
        <f t="shared" si="72"/>
        <v>6.496240450611257E-3</v>
      </c>
      <c r="U1019">
        <f t="shared" si="77"/>
        <v>7.7954885407335084E-2</v>
      </c>
      <c r="V1019">
        <f t="shared" si="78"/>
        <v>0.44669107569121547</v>
      </c>
    </row>
    <row r="1020" spans="11:22" x14ac:dyDescent="0.25">
      <c r="K1020">
        <v>550</v>
      </c>
      <c r="L1020">
        <f t="shared" si="68"/>
        <v>2.1908944988451059E-3</v>
      </c>
      <c r="M1020">
        <f t="shared" si="69"/>
        <v>620</v>
      </c>
      <c r="N1020">
        <f t="shared" si="70"/>
        <v>3.0649808977697424E-3</v>
      </c>
      <c r="O1020">
        <f t="shared" si="73"/>
        <v>3.6779770773236908E-2</v>
      </c>
      <c r="P1020">
        <f t="shared" si="74"/>
        <v>0.23147574111278768</v>
      </c>
      <c r="Q1020">
        <f t="shared" si="71"/>
        <v>4.5906086073905783E-3</v>
      </c>
      <c r="R1020">
        <f t="shared" si="75"/>
        <v>5.508730328868694E-2</v>
      </c>
      <c r="S1020">
        <f t="shared" si="76"/>
        <v>0.34618153636990989</v>
      </c>
      <c r="T1020">
        <f t="shared" si="72"/>
        <v>6.5455409921773011E-3</v>
      </c>
      <c r="U1020">
        <f t="shared" si="77"/>
        <v>7.8546491906127613E-2</v>
      </c>
      <c r="V1020">
        <f t="shared" si="78"/>
        <v>0.45323661668339277</v>
      </c>
    </row>
    <row r="1021" spans="11:22" x14ac:dyDescent="0.25">
      <c r="K1021">
        <v>555</v>
      </c>
      <c r="L1021">
        <f t="shared" si="68"/>
        <v>2.2245467630304877E-3</v>
      </c>
      <c r="M1021">
        <f t="shared" si="69"/>
        <v>610</v>
      </c>
      <c r="N1021">
        <f t="shared" si="70"/>
        <v>3.103163845678214E-3</v>
      </c>
      <c r="O1021">
        <f t="shared" si="73"/>
        <v>3.7237966148138568E-2</v>
      </c>
      <c r="P1021">
        <f t="shared" si="74"/>
        <v>0.23457890495846589</v>
      </c>
      <c r="Q1021">
        <f t="shared" si="71"/>
        <v>4.6479524592206722E-3</v>
      </c>
      <c r="R1021">
        <f t="shared" si="75"/>
        <v>5.5775429510648067E-2</v>
      </c>
      <c r="S1021">
        <f t="shared" si="76"/>
        <v>0.35082948882913056</v>
      </c>
      <c r="T1021">
        <f t="shared" si="72"/>
        <v>6.6460808743218358E-3</v>
      </c>
      <c r="U1021">
        <f t="shared" si="77"/>
        <v>7.975297049186203E-2</v>
      </c>
      <c r="V1021">
        <f t="shared" si="78"/>
        <v>0.4598826975577146</v>
      </c>
    </row>
    <row r="1022" spans="11:22" x14ac:dyDescent="0.25">
      <c r="K1022">
        <v>560</v>
      </c>
      <c r="L1022">
        <f t="shared" si="68"/>
        <v>2.2417060879091669E-3</v>
      </c>
      <c r="M1022">
        <f t="shared" si="69"/>
        <v>605</v>
      </c>
      <c r="N1022">
        <f t="shared" si="70"/>
        <v>3.1226071406410538E-3</v>
      </c>
      <c r="O1022">
        <f t="shared" si="73"/>
        <v>3.7471285687692646E-2</v>
      </c>
      <c r="P1022">
        <f t="shared" si="74"/>
        <v>0.23770151209910695</v>
      </c>
      <c r="Q1022">
        <f t="shared" si="71"/>
        <v>4.6771499829203478E-3</v>
      </c>
      <c r="R1022">
        <f t="shared" si="75"/>
        <v>5.6125799795044173E-2</v>
      </c>
      <c r="S1022">
        <f t="shared" si="76"/>
        <v>0.35550663881205091</v>
      </c>
      <c r="T1022">
        <f t="shared" si="72"/>
        <v>6.6973462659007943E-3</v>
      </c>
      <c r="U1022">
        <f t="shared" si="77"/>
        <v>8.0368155190809532E-2</v>
      </c>
      <c r="V1022">
        <f t="shared" si="78"/>
        <v>0.4665800438236154</v>
      </c>
    </row>
    <row r="1023" spans="11:22" x14ac:dyDescent="0.25">
      <c r="K1023">
        <v>565</v>
      </c>
      <c r="L1023">
        <f t="shared" si="68"/>
        <v>2.2767138554700235E-3</v>
      </c>
      <c r="M1023">
        <f t="shared" si="69"/>
        <v>595</v>
      </c>
      <c r="N1023">
        <f t="shared" si="70"/>
        <v>3.1622213030625401E-3</v>
      </c>
      <c r="O1023">
        <f t="shared" si="73"/>
        <v>3.7946655636750481E-2</v>
      </c>
      <c r="P1023">
        <f t="shared" si="74"/>
        <v>0.24086373340216949</v>
      </c>
      <c r="Q1023">
        <f t="shared" si="71"/>
        <v>4.736631609588704E-3</v>
      </c>
      <c r="R1023">
        <f t="shared" si="75"/>
        <v>5.6839579315064448E-2</v>
      </c>
      <c r="S1023">
        <f t="shared" si="76"/>
        <v>0.36024327042163962</v>
      </c>
      <c r="T1023">
        <f t="shared" si="72"/>
        <v>6.8019358651421058E-3</v>
      </c>
      <c r="U1023">
        <f t="shared" si="77"/>
        <v>8.162323038170527E-2</v>
      </c>
      <c r="V1023">
        <f t="shared" si="78"/>
        <v>0.4733819796887575</v>
      </c>
    </row>
    <row r="1024" spans="11:22" x14ac:dyDescent="0.25">
      <c r="K1024">
        <v>570</v>
      </c>
      <c r="L1024">
        <f t="shared" si="68"/>
        <v>2.2945717837905945E-3</v>
      </c>
      <c r="M1024">
        <f t="shared" si="69"/>
        <v>590</v>
      </c>
      <c r="N1024">
        <f t="shared" si="70"/>
        <v>3.1824021623170218E-3</v>
      </c>
      <c r="O1024">
        <f t="shared" si="73"/>
        <v>3.8188825947804261E-2</v>
      </c>
      <c r="P1024">
        <f t="shared" si="74"/>
        <v>0.24404613556448651</v>
      </c>
      <c r="Q1024">
        <f t="shared" si="71"/>
        <v>4.7669304811248647E-3</v>
      </c>
      <c r="R1024">
        <f t="shared" si="75"/>
        <v>5.7203165773498377E-2</v>
      </c>
      <c r="S1024">
        <f t="shared" si="76"/>
        <v>0.36501020090276448</v>
      </c>
      <c r="T1024">
        <f t="shared" si="72"/>
        <v>6.8552884122041746E-3</v>
      </c>
      <c r="U1024">
        <f t="shared" si="77"/>
        <v>8.2263460946450095E-2</v>
      </c>
      <c r="V1024">
        <f t="shared" si="78"/>
        <v>0.48023726810096168</v>
      </c>
    </row>
    <row r="1025" spans="11:22" x14ac:dyDescent="0.25">
      <c r="K1025">
        <v>575</v>
      </c>
      <c r="L1025">
        <f t="shared" si="68"/>
        <v>2.331020485177979E-3</v>
      </c>
      <c r="M1025">
        <f t="shared" si="69"/>
        <v>580</v>
      </c>
      <c r="N1025">
        <f t="shared" si="70"/>
        <v>3.2235375300894153E-3</v>
      </c>
      <c r="O1025">
        <f t="shared" si="73"/>
        <v>3.8682450361072984E-2</v>
      </c>
      <c r="P1025">
        <f t="shared" si="74"/>
        <v>0.24726967309457593</v>
      </c>
      <c r="Q1025">
        <f t="shared" si="71"/>
        <v>4.8286828940020676E-3</v>
      </c>
      <c r="R1025">
        <f t="shared" si="75"/>
        <v>5.7944194728024812E-2</v>
      </c>
      <c r="S1025">
        <f t="shared" si="76"/>
        <v>0.36983888379676655</v>
      </c>
      <c r="T1025">
        <f t="shared" si="72"/>
        <v>6.964182961516574E-3</v>
      </c>
      <c r="U1025">
        <f t="shared" si="77"/>
        <v>8.3570195538198888E-2</v>
      </c>
      <c r="V1025">
        <f t="shared" si="78"/>
        <v>0.48720145106247825</v>
      </c>
    </row>
    <row r="1026" spans="11:22" x14ac:dyDescent="0.25">
      <c r="K1026">
        <v>580</v>
      </c>
      <c r="L1026">
        <f t="shared" si="68"/>
        <v>2.3496215995191497E-3</v>
      </c>
      <c r="M1026">
        <f t="shared" si="69"/>
        <v>575</v>
      </c>
      <c r="N1026">
        <f t="shared" si="70"/>
        <v>3.244502945611627E-3</v>
      </c>
      <c r="O1026">
        <f t="shared" si="73"/>
        <v>3.8934035347339524E-2</v>
      </c>
      <c r="P1026">
        <f t="shared" si="74"/>
        <v>0.25051417604018755</v>
      </c>
      <c r="Q1026">
        <f t="shared" si="71"/>
        <v>4.8601525448102034E-3</v>
      </c>
      <c r="R1026">
        <f t="shared" si="75"/>
        <v>5.8321830537722441E-2</v>
      </c>
      <c r="S1026">
        <f t="shared" si="76"/>
        <v>0.37469903634157675</v>
      </c>
      <c r="T1026">
        <f t="shared" si="72"/>
        <v>7.0197558594742304E-3</v>
      </c>
      <c r="U1026">
        <f t="shared" si="77"/>
        <v>8.4237070313690765E-2</v>
      </c>
      <c r="V1026">
        <f t="shared" si="78"/>
        <v>0.49422120692195248</v>
      </c>
    </row>
    <row r="1027" spans="11:22" x14ac:dyDescent="0.25">
      <c r="K1027">
        <v>585</v>
      </c>
      <c r="L1027">
        <f t="shared" si="68"/>
        <v>2.3876043747514922E-3</v>
      </c>
      <c r="M1027">
        <f t="shared" si="69"/>
        <v>565</v>
      </c>
      <c r="N1027">
        <f t="shared" si="70"/>
        <v>3.2872577561250393E-3</v>
      </c>
      <c r="O1027">
        <f t="shared" si="73"/>
        <v>3.9447093073500472E-2</v>
      </c>
      <c r="P1027">
        <f t="shared" si="74"/>
        <v>0.25380143379631259</v>
      </c>
      <c r="Q1027">
        <f t="shared" si="71"/>
        <v>4.92432083737393E-3</v>
      </c>
      <c r="R1027">
        <f t="shared" si="75"/>
        <v>5.909185004848716E-2</v>
      </c>
      <c r="S1027">
        <f t="shared" si="76"/>
        <v>0.37962335717895068</v>
      </c>
      <c r="T1027">
        <f t="shared" si="72"/>
        <v>7.1332336250220507E-3</v>
      </c>
      <c r="U1027">
        <f t="shared" si="77"/>
        <v>8.5598803500264609E-2</v>
      </c>
      <c r="V1027">
        <f t="shared" si="78"/>
        <v>0.50135444054697453</v>
      </c>
    </row>
    <row r="1028" spans="11:22" x14ac:dyDescent="0.25">
      <c r="K1028">
        <v>590</v>
      </c>
      <c r="L1028">
        <f t="shared" si="68"/>
        <v>2.4069973355160109E-3</v>
      </c>
      <c r="M1028">
        <f t="shared" si="69"/>
        <v>560</v>
      </c>
      <c r="N1028">
        <f t="shared" si="70"/>
        <v>3.3090590850015644E-3</v>
      </c>
      <c r="O1028">
        <f t="shared" si="73"/>
        <v>3.9708709020018773E-2</v>
      </c>
      <c r="P1028">
        <f t="shared" si="74"/>
        <v>0.25711049288131416</v>
      </c>
      <c r="Q1028">
        <f t="shared" si="71"/>
        <v>4.957037092088612E-3</v>
      </c>
      <c r="R1028">
        <f t="shared" si="75"/>
        <v>5.9484445105063344E-2</v>
      </c>
      <c r="S1028">
        <f t="shared" si="76"/>
        <v>0.38458039427103929</v>
      </c>
      <c r="T1028">
        <f t="shared" si="72"/>
        <v>7.1911722522406407E-3</v>
      </c>
      <c r="U1028">
        <f t="shared" si="77"/>
        <v>8.6294067026887689E-2</v>
      </c>
      <c r="V1028">
        <f t="shared" si="78"/>
        <v>0.50854561279921517</v>
      </c>
    </row>
    <row r="1029" spans="11:22" x14ac:dyDescent="0.25">
      <c r="K1029">
        <v>595</v>
      </c>
      <c r="L1029">
        <f t="shared" si="68"/>
        <v>2.4466159624496201E-3</v>
      </c>
      <c r="M1029">
        <f t="shared" si="69"/>
        <v>550</v>
      </c>
      <c r="N1029">
        <f t="shared" si="70"/>
        <v>3.3535408290252811E-3</v>
      </c>
      <c r="O1029">
        <f t="shared" si="73"/>
        <v>4.0242489948303373E-2</v>
      </c>
      <c r="P1029">
        <f t="shared" si="74"/>
        <v>0.26046403371033944</v>
      </c>
      <c r="Q1029">
        <f t="shared" si="71"/>
        <v>5.0237799058032717E-3</v>
      </c>
      <c r="R1029">
        <f t="shared" si="75"/>
        <v>6.0285358869639261E-2</v>
      </c>
      <c r="S1029">
        <f t="shared" si="76"/>
        <v>0.38960417417684257</v>
      </c>
      <c r="T1029">
        <f t="shared" si="72"/>
        <v>7.3095373066895952E-3</v>
      </c>
      <c r="U1029">
        <f t="shared" si="77"/>
        <v>8.7714447680275143E-2</v>
      </c>
      <c r="V1029">
        <f t="shared" si="78"/>
        <v>0.51585515010590477</v>
      </c>
    </row>
    <row r="1030" spans="11:22" x14ac:dyDescent="0.25">
      <c r="K1030">
        <v>600</v>
      </c>
      <c r="L1030">
        <f t="shared" si="68"/>
        <v>2.4668540057518743E-3</v>
      </c>
      <c r="M1030">
        <f t="shared" si="69"/>
        <v>545</v>
      </c>
      <c r="N1030">
        <f t="shared" si="70"/>
        <v>3.3762343338046286E-3</v>
      </c>
      <c r="O1030">
        <f t="shared" si="73"/>
        <v>4.0514812005655543E-2</v>
      </c>
      <c r="P1030">
        <f t="shared" si="74"/>
        <v>0.26384026804414407</v>
      </c>
      <c r="Q1030">
        <f t="shared" si="71"/>
        <v>5.0578257687583505E-3</v>
      </c>
      <c r="R1030">
        <f t="shared" si="75"/>
        <v>6.0693909225100207E-2</v>
      </c>
      <c r="S1030">
        <f t="shared" si="76"/>
        <v>0.39466199994560092</v>
      </c>
      <c r="T1030">
        <f t="shared" si="72"/>
        <v>7.3700007119819055E-3</v>
      </c>
      <c r="U1030">
        <f t="shared" si="77"/>
        <v>8.8440008543782866E-2</v>
      </c>
      <c r="V1030">
        <f t="shared" si="78"/>
        <v>0.52322515081788668</v>
      </c>
    </row>
    <row r="1031" spans="11:22" x14ac:dyDescent="0.25">
      <c r="K1031">
        <v>605</v>
      </c>
      <c r="L1031">
        <f t="shared" si="68"/>
        <v>2.5082199699779898E-3</v>
      </c>
      <c r="M1031">
        <f t="shared" si="69"/>
        <v>535</v>
      </c>
      <c r="N1031">
        <f t="shared" si="70"/>
        <v>3.4225609174014515E-3</v>
      </c>
      <c r="O1031">
        <f t="shared" si="73"/>
        <v>4.1070731008817418E-2</v>
      </c>
      <c r="P1031">
        <f t="shared" si="74"/>
        <v>0.26726282896154552</v>
      </c>
      <c r="Q1031">
        <f t="shared" si="71"/>
        <v>5.1273169837142696E-3</v>
      </c>
      <c r="R1031">
        <f t="shared" si="75"/>
        <v>6.1527803804571235E-2</v>
      </c>
      <c r="S1031">
        <f t="shared" si="76"/>
        <v>0.39978931692931519</v>
      </c>
      <c r="T1031">
        <f t="shared" si="72"/>
        <v>7.4935861309355367E-3</v>
      </c>
      <c r="U1031">
        <f t="shared" si="77"/>
        <v>8.9923033571226441E-2</v>
      </c>
      <c r="V1031">
        <f t="shared" si="78"/>
        <v>0.53071873694882221</v>
      </c>
    </row>
    <row r="1032" spans="11:22" x14ac:dyDescent="0.25">
      <c r="K1032">
        <v>610</v>
      </c>
      <c r="L1032">
        <f t="shared" si="68"/>
        <v>2.5293614825798081E-3</v>
      </c>
      <c r="M1032">
        <f t="shared" si="69"/>
        <v>530</v>
      </c>
      <c r="N1032">
        <f t="shared" si="70"/>
        <v>3.4462083908723962E-3</v>
      </c>
      <c r="O1032">
        <f t="shared" si="73"/>
        <v>4.1354500690468754E-2</v>
      </c>
      <c r="P1032">
        <f t="shared" si="74"/>
        <v>0.27070903735241791</v>
      </c>
      <c r="Q1032">
        <f t="shared" si="71"/>
        <v>5.1627835477352502E-3</v>
      </c>
      <c r="R1032">
        <f t="shared" si="75"/>
        <v>6.1953402572823002E-2</v>
      </c>
      <c r="S1032">
        <f t="shared" si="76"/>
        <v>0.40495210047705044</v>
      </c>
      <c r="T1032">
        <f t="shared" si="72"/>
        <v>7.556748751246456E-3</v>
      </c>
      <c r="U1032">
        <f t="shared" si="77"/>
        <v>9.0680985014957471E-2</v>
      </c>
      <c r="V1032">
        <f t="shared" si="78"/>
        <v>0.53827548570006867</v>
      </c>
    </row>
    <row r="1033" spans="11:22" x14ac:dyDescent="0.25">
      <c r="K1033">
        <v>615</v>
      </c>
      <c r="L1033">
        <f t="shared" si="68"/>
        <v>2.5725972153587589E-3</v>
      </c>
      <c r="M1033">
        <f t="shared" si="69"/>
        <v>520</v>
      </c>
      <c r="N1033">
        <f t="shared" si="70"/>
        <v>3.4945094814902156E-3</v>
      </c>
      <c r="O1033">
        <f t="shared" si="73"/>
        <v>4.1934113777882587E-2</v>
      </c>
      <c r="P1033">
        <f t="shared" si="74"/>
        <v>0.27420354683390813</v>
      </c>
      <c r="Q1033">
        <f t="shared" si="71"/>
        <v>5.2352142400593493E-3</v>
      </c>
      <c r="R1033">
        <f t="shared" si="75"/>
        <v>6.2822570880712192E-2</v>
      </c>
      <c r="S1033">
        <f t="shared" si="76"/>
        <v>0.41018731471710979</v>
      </c>
      <c r="T1033">
        <f t="shared" si="72"/>
        <v>7.6859203117121133E-3</v>
      </c>
      <c r="U1033">
        <f t="shared" si="77"/>
        <v>9.223104374054536E-2</v>
      </c>
      <c r="V1033">
        <f t="shared" si="78"/>
        <v>0.54596140601178078</v>
      </c>
    </row>
    <row r="1034" spans="11:22" x14ac:dyDescent="0.25">
      <c r="K1034">
        <v>620</v>
      </c>
      <c r="L1034">
        <f t="shared" si="68"/>
        <v>2.5947064012384804E-3</v>
      </c>
      <c r="M1034">
        <f t="shared" si="69"/>
        <v>515</v>
      </c>
      <c r="N1034">
        <f t="shared" si="70"/>
        <v>3.5191789719384303E-3</v>
      </c>
      <c r="O1034">
        <f t="shared" si="73"/>
        <v>4.2230147663261164E-2</v>
      </c>
      <c r="P1034">
        <f t="shared" si="74"/>
        <v>0.27772272580584656</v>
      </c>
      <c r="Q1034">
        <f t="shared" si="71"/>
        <v>5.2722017407689226E-3</v>
      </c>
      <c r="R1034">
        <f t="shared" si="75"/>
        <v>6.3266420889227071E-2</v>
      </c>
      <c r="S1034">
        <f t="shared" si="76"/>
        <v>0.41545951645787871</v>
      </c>
      <c r="T1034">
        <f t="shared" si="72"/>
        <v>7.7519739635678597E-3</v>
      </c>
      <c r="U1034">
        <f t="shared" si="77"/>
        <v>9.3023687562814317E-2</v>
      </c>
      <c r="V1034">
        <f t="shared" si="78"/>
        <v>0.55371337997534864</v>
      </c>
    </row>
    <row r="1035" spans="11:22" x14ac:dyDescent="0.25">
      <c r="K1035">
        <v>625</v>
      </c>
      <c r="L1035">
        <f t="shared" si="68"/>
        <v>2.6399467177433936E-3</v>
      </c>
      <c r="M1035">
        <f t="shared" si="69"/>
        <v>505</v>
      </c>
      <c r="N1035">
        <f t="shared" si="70"/>
        <v>3.5695975642802136E-3</v>
      </c>
      <c r="O1035">
        <f t="shared" si="73"/>
        <v>4.2835170771362563E-2</v>
      </c>
      <c r="P1035">
        <f t="shared" si="74"/>
        <v>0.28129232337012677</v>
      </c>
      <c r="Q1035">
        <f t="shared" si="71"/>
        <v>5.3477824581804612E-3</v>
      </c>
      <c r="R1035">
        <f t="shared" si="75"/>
        <v>6.4173389498165534E-2</v>
      </c>
      <c r="S1035">
        <f t="shared" si="76"/>
        <v>0.42080729891605917</v>
      </c>
      <c r="T1035">
        <f t="shared" si="72"/>
        <v>7.8871344408697475E-3</v>
      </c>
      <c r="U1035">
        <f t="shared" si="77"/>
        <v>9.464561329043697E-2</v>
      </c>
      <c r="V1035">
        <f t="shared" si="78"/>
        <v>0.56160051441621839</v>
      </c>
    </row>
    <row r="1036" spans="11:22" x14ac:dyDescent="0.25">
      <c r="K1036">
        <v>630</v>
      </c>
      <c r="L1036">
        <f t="shared" si="68"/>
        <v>2.6630943741657509E-3</v>
      </c>
      <c r="M1036">
        <f t="shared" si="69"/>
        <v>500</v>
      </c>
      <c r="N1036">
        <f t="shared" si="70"/>
        <v>3.5953642209486381E-3</v>
      </c>
      <c r="O1036">
        <f t="shared" si="73"/>
        <v>4.3144370651383657E-2</v>
      </c>
      <c r="P1036">
        <f t="shared" si="74"/>
        <v>0.28488768759107541</v>
      </c>
      <c r="Q1036">
        <f t="shared" si="71"/>
        <v>5.3864015022460077E-3</v>
      </c>
      <c r="R1036">
        <f t="shared" si="75"/>
        <v>6.4636818026952092E-2</v>
      </c>
      <c r="S1036">
        <f t="shared" si="76"/>
        <v>0.42619370041830518</v>
      </c>
      <c r="T1036">
        <f t="shared" si="72"/>
        <v>7.9562906389729626E-3</v>
      </c>
      <c r="U1036">
        <f t="shared" si="77"/>
        <v>9.5475487667675552E-2</v>
      </c>
      <c r="V1036">
        <f t="shared" si="78"/>
        <v>0.56955680505519135</v>
      </c>
    </row>
    <row r="1037" spans="11:22" x14ac:dyDescent="0.25">
      <c r="K1037">
        <v>635</v>
      </c>
      <c r="L1037">
        <f t="shared" si="68"/>
        <v>2.7104881517169598E-3</v>
      </c>
      <c r="M1037">
        <f t="shared" si="69"/>
        <v>490</v>
      </c>
      <c r="N1037">
        <f t="shared" si="70"/>
        <v>3.6480584663981519E-3</v>
      </c>
      <c r="O1037">
        <f t="shared" si="73"/>
        <v>4.3776701596777823E-2</v>
      </c>
      <c r="P1037">
        <f t="shared" si="74"/>
        <v>0.28853574605747356</v>
      </c>
      <c r="Q1037">
        <f t="shared" si="71"/>
        <v>5.4653649209239763E-3</v>
      </c>
      <c r="R1037">
        <f t="shared" si="75"/>
        <v>6.5584379051087716E-2</v>
      </c>
      <c r="S1037">
        <f t="shared" si="76"/>
        <v>0.43165906533922915</v>
      </c>
      <c r="T1037">
        <f t="shared" si="72"/>
        <v>8.0978848206640919E-3</v>
      </c>
      <c r="U1037">
        <f t="shared" si="77"/>
        <v>9.7174617847969103E-2</v>
      </c>
      <c r="V1037">
        <f t="shared" si="78"/>
        <v>0.57765468987585544</v>
      </c>
    </row>
    <row r="1038" spans="11:22" x14ac:dyDescent="0.25">
      <c r="K1038">
        <v>640</v>
      </c>
      <c r="L1038">
        <f t="shared" si="68"/>
        <v>2.7347525768248782E-3</v>
      </c>
      <c r="M1038">
        <f t="shared" si="69"/>
        <v>485</v>
      </c>
      <c r="N1038">
        <f t="shared" si="70"/>
        <v>3.6750055294522133E-3</v>
      </c>
      <c r="O1038">
        <f t="shared" si="73"/>
        <v>4.4100066353426559E-2</v>
      </c>
      <c r="P1038">
        <f t="shared" si="74"/>
        <v>0.29221075158692578</v>
      </c>
      <c r="Q1038">
        <f t="shared" si="71"/>
        <v>5.505737923312104E-3</v>
      </c>
      <c r="R1038">
        <f t="shared" si="75"/>
        <v>6.6068855079745248E-2</v>
      </c>
      <c r="S1038">
        <f t="shared" si="76"/>
        <v>0.43716480326254126</v>
      </c>
      <c r="T1038">
        <f t="shared" si="72"/>
        <v>8.1703774894252845E-3</v>
      </c>
      <c r="U1038">
        <f t="shared" si="77"/>
        <v>9.8044529873103414E-2</v>
      </c>
      <c r="V1038">
        <f t="shared" si="78"/>
        <v>0.58582506736528073</v>
      </c>
    </row>
    <row r="1039" spans="11:22" x14ac:dyDescent="0.25">
      <c r="K1039">
        <v>645</v>
      </c>
      <c r="L1039">
        <f t="shared" ref="L1039:L1102" si="79">T1039/$T$1199</f>
        <v>2.7844647221644358E-3</v>
      </c>
      <c r="M1039">
        <f t="shared" ref="M1039:M1092" si="80">M1041+15</f>
        <v>475</v>
      </c>
      <c r="N1039">
        <f t="shared" si="70"/>
        <v>3.7301508832447983E-3</v>
      </c>
      <c r="O1039">
        <f t="shared" si="73"/>
        <v>4.4761810598937579E-2</v>
      </c>
      <c r="P1039">
        <f t="shared" si="74"/>
        <v>0.29594090247017057</v>
      </c>
      <c r="Q1039">
        <f t="shared" si="71"/>
        <v>5.5883419641524767E-3</v>
      </c>
      <c r="R1039">
        <f t="shared" si="75"/>
        <v>6.7060103569829721E-2</v>
      </c>
      <c r="S1039">
        <f t="shared" si="76"/>
        <v>0.44275314522669373</v>
      </c>
      <c r="T1039">
        <f t="shared" si="72"/>
        <v>8.3188980527388878E-3</v>
      </c>
      <c r="U1039">
        <f t="shared" si="77"/>
        <v>9.9826776632866654E-2</v>
      </c>
      <c r="V1039">
        <f t="shared" si="78"/>
        <v>0.59414396541801962</v>
      </c>
    </row>
    <row r="1040" spans="11:22" x14ac:dyDescent="0.25">
      <c r="K1040">
        <v>650</v>
      </c>
      <c r="L1040">
        <f t="shared" si="79"/>
        <v>2.8099327814152205E-3</v>
      </c>
      <c r="M1040">
        <f t="shared" si="80"/>
        <v>470</v>
      </c>
      <c r="N1040">
        <f t="shared" ref="N1040:N1103" si="81">VLOOKUP($M1040,$M$617:$W$904,2,FALSE)</f>
        <v>3.7583708484354439E-3</v>
      </c>
      <c r="O1040">
        <f t="shared" si="73"/>
        <v>4.5100450181225327E-2</v>
      </c>
      <c r="P1040">
        <f t="shared" si="74"/>
        <v>0.29969927331860602</v>
      </c>
      <c r="Q1040">
        <f t="shared" ref="Q1040:Q1103" si="82">VLOOKUP($M1040,$M$617:$W$904,5,FALSE)</f>
        <v>5.6306048378971241E-3</v>
      </c>
      <c r="R1040">
        <f t="shared" si="75"/>
        <v>6.7567258054765489E-2</v>
      </c>
      <c r="S1040">
        <f t="shared" si="76"/>
        <v>0.44838375006459086</v>
      </c>
      <c r="T1040">
        <f t="shared" ref="T1040:T1103" si="83">VLOOKUP($M1040,$M$617:$W$904,8,FALSE)</f>
        <v>8.3949867123731536E-3</v>
      </c>
      <c r="U1040">
        <f t="shared" si="77"/>
        <v>0.10073984054847784</v>
      </c>
      <c r="V1040">
        <f t="shared" si="78"/>
        <v>0.60253895213039277</v>
      </c>
    </row>
    <row r="1041" spans="11:22" x14ac:dyDescent="0.25">
      <c r="K1041">
        <v>655</v>
      </c>
      <c r="L1041">
        <f t="shared" si="79"/>
        <v>2.8621465480544216E-3</v>
      </c>
      <c r="M1041">
        <f t="shared" si="80"/>
        <v>460</v>
      </c>
      <c r="N1041">
        <f t="shared" si="81"/>
        <v>3.8161626020120076E-3</v>
      </c>
      <c r="O1041">
        <f t="shared" ref="O1041:O1104" si="84">N1041*12</f>
        <v>4.5793951224144092E-2</v>
      </c>
      <c r="P1041">
        <f t="shared" ref="P1041:P1104" si="85">N1041+P1040</f>
        <v>0.30351543592061803</v>
      </c>
      <c r="Q1041">
        <f t="shared" si="82"/>
        <v>5.7171363393835328E-3</v>
      </c>
      <c r="R1041">
        <f t="shared" ref="R1041:R1104" si="86">Q1041*12</f>
        <v>6.8605636072602394E-2</v>
      </c>
      <c r="S1041">
        <f t="shared" ref="S1041:S1104" si="87">Q1041+S1040</f>
        <v>0.45410088640397439</v>
      </c>
      <c r="T1041">
        <f t="shared" si="83"/>
        <v>8.550981147556147E-3</v>
      </c>
      <c r="U1041">
        <f t="shared" ref="U1041:U1104" si="88">T1041*12</f>
        <v>0.10261177377067376</v>
      </c>
      <c r="V1041">
        <f t="shared" ref="V1041:V1104" si="89">T1041+V1040</f>
        <v>0.61108993327794892</v>
      </c>
    </row>
    <row r="1042" spans="11:22" x14ac:dyDescent="0.25">
      <c r="K1042">
        <v>660</v>
      </c>
      <c r="L1042">
        <f t="shared" si="79"/>
        <v>2.8889149335893562E-3</v>
      </c>
      <c r="M1042">
        <f t="shared" si="80"/>
        <v>455</v>
      </c>
      <c r="N1042">
        <f t="shared" si="81"/>
        <v>3.8457585977254016E-3</v>
      </c>
      <c r="O1042">
        <f t="shared" si="84"/>
        <v>4.614910317270482E-2</v>
      </c>
      <c r="P1042">
        <f t="shared" si="85"/>
        <v>0.30736119451834343</v>
      </c>
      <c r="Q1042">
        <f t="shared" si="82"/>
        <v>5.7614404921457751E-3</v>
      </c>
      <c r="R1042">
        <f t="shared" si="86"/>
        <v>6.9137285905749302E-2</v>
      </c>
      <c r="S1042">
        <f t="shared" si="87"/>
        <v>0.45986232689612017</v>
      </c>
      <c r="T1042">
        <f t="shared" si="83"/>
        <v>8.6309546765899192E-3</v>
      </c>
      <c r="U1042">
        <f t="shared" si="88"/>
        <v>0.10357145611907903</v>
      </c>
      <c r="V1042">
        <f t="shared" si="89"/>
        <v>0.61972088795453883</v>
      </c>
    </row>
    <row r="1043" spans="11:22" x14ac:dyDescent="0.25">
      <c r="K1043">
        <v>665</v>
      </c>
      <c r="L1043">
        <f t="shared" si="79"/>
        <v>2.9438346656754672E-3</v>
      </c>
      <c r="M1043">
        <f t="shared" si="80"/>
        <v>445</v>
      </c>
      <c r="N1043">
        <f t="shared" si="81"/>
        <v>3.9064148808359844E-3</v>
      </c>
      <c r="O1043">
        <f t="shared" si="84"/>
        <v>4.6876978570031813E-2</v>
      </c>
      <c r="P1043">
        <f t="shared" si="85"/>
        <v>0.31126760939917941</v>
      </c>
      <c r="Q1043">
        <f t="shared" si="82"/>
        <v>5.8522195615495765E-3</v>
      </c>
      <c r="R1043">
        <f t="shared" si="86"/>
        <v>7.0226634738594917E-2</v>
      </c>
      <c r="S1043">
        <f t="shared" si="87"/>
        <v>0.46571454645766974</v>
      </c>
      <c r="T1043">
        <f t="shared" si="83"/>
        <v>8.7950334845099398E-3</v>
      </c>
      <c r="U1043">
        <f t="shared" si="88"/>
        <v>0.10554040181411928</v>
      </c>
      <c r="V1043">
        <f t="shared" si="89"/>
        <v>0.62851592143904877</v>
      </c>
    </row>
    <row r="1044" spans="11:22" x14ac:dyDescent="0.25">
      <c r="K1044">
        <v>670</v>
      </c>
      <c r="L1044">
        <f t="shared" si="79"/>
        <v>2.9720113914795958E-3</v>
      </c>
      <c r="M1044">
        <f t="shared" si="80"/>
        <v>440</v>
      </c>
      <c r="N1044">
        <f t="shared" si="81"/>
        <v>3.9375023049503799E-3</v>
      </c>
      <c r="O1044">
        <f t="shared" si="84"/>
        <v>4.7250027659404559E-2</v>
      </c>
      <c r="P1044">
        <f t="shared" si="85"/>
        <v>0.31520511170412979</v>
      </c>
      <c r="Q1044">
        <f t="shared" si="82"/>
        <v>5.8987342672527365E-3</v>
      </c>
      <c r="R1044">
        <f t="shared" si="86"/>
        <v>7.0784811207032838E-2</v>
      </c>
      <c r="S1044">
        <f t="shared" si="87"/>
        <v>0.47161328072492248</v>
      </c>
      <c r="T1044">
        <f t="shared" si="83"/>
        <v>8.8792145867371275E-3</v>
      </c>
      <c r="U1044">
        <f t="shared" si="88"/>
        <v>0.10655057504084553</v>
      </c>
      <c r="V1044">
        <f t="shared" si="89"/>
        <v>0.6373951360257859</v>
      </c>
    </row>
    <row r="1045" spans="11:22" x14ac:dyDescent="0.25">
      <c r="K1045">
        <v>675</v>
      </c>
      <c r="L1045">
        <f t="shared" si="79"/>
        <v>3.0298657906050988E-3</v>
      </c>
      <c r="M1045">
        <f t="shared" si="80"/>
        <v>430</v>
      </c>
      <c r="N1045">
        <f t="shared" si="81"/>
        <v>4.0012676642425804E-3</v>
      </c>
      <c r="O1045">
        <f t="shared" si="84"/>
        <v>4.8015211970910965E-2</v>
      </c>
      <c r="P1045">
        <f t="shared" si="85"/>
        <v>0.31920637936837237</v>
      </c>
      <c r="Q1045">
        <f t="shared" si="82"/>
        <v>5.9941194637866957E-3</v>
      </c>
      <c r="R1045">
        <f t="shared" si="86"/>
        <v>7.1929433565440348E-2</v>
      </c>
      <c r="S1045">
        <f t="shared" si="87"/>
        <v>0.47760740018870917</v>
      </c>
      <c r="T1045">
        <f t="shared" si="83"/>
        <v>9.0520610388384881E-3</v>
      </c>
      <c r="U1045">
        <f t="shared" si="88"/>
        <v>0.10862473246606186</v>
      </c>
      <c r="V1045">
        <f t="shared" si="89"/>
        <v>0.64644719706462439</v>
      </c>
    </row>
    <row r="1046" spans="11:22" x14ac:dyDescent="0.25">
      <c r="K1046">
        <v>680</v>
      </c>
      <c r="L1046">
        <f t="shared" si="79"/>
        <v>3.0595719777070348E-3</v>
      </c>
      <c r="M1046">
        <f t="shared" si="80"/>
        <v>425</v>
      </c>
      <c r="N1046">
        <f t="shared" si="81"/>
        <v>4.0339761408645369E-3</v>
      </c>
      <c r="O1046">
        <f t="shared" si="84"/>
        <v>4.8407713690374443E-2</v>
      </c>
      <c r="P1046">
        <f t="shared" si="85"/>
        <v>0.32324035550923691</v>
      </c>
      <c r="Q1046">
        <f t="shared" si="82"/>
        <v>6.0430346957196512E-3</v>
      </c>
      <c r="R1046">
        <f t="shared" si="86"/>
        <v>7.2516416348635815E-2</v>
      </c>
      <c r="S1046">
        <f t="shared" si="87"/>
        <v>0.48365043488442883</v>
      </c>
      <c r="T1046">
        <f t="shared" si="83"/>
        <v>9.1408115768034648E-3</v>
      </c>
      <c r="U1046">
        <f t="shared" si="88"/>
        <v>0.10968973892164158</v>
      </c>
      <c r="V1046">
        <f t="shared" si="89"/>
        <v>0.65558800864142786</v>
      </c>
    </row>
    <row r="1047" spans="11:22" x14ac:dyDescent="0.25">
      <c r="K1047">
        <v>685</v>
      </c>
      <c r="L1047">
        <f t="shared" si="79"/>
        <v>3.1206180152191206E-3</v>
      </c>
      <c r="M1047">
        <f t="shared" si="80"/>
        <v>415</v>
      </c>
      <c r="N1047">
        <f t="shared" si="81"/>
        <v>4.1011258306983267E-3</v>
      </c>
      <c r="O1047">
        <f t="shared" si="84"/>
        <v>4.921350996837992E-2</v>
      </c>
      <c r="P1047">
        <f t="shared" si="85"/>
        <v>0.32734148133993524</v>
      </c>
      <c r="Q1047">
        <f t="shared" si="82"/>
        <v>6.1434292408710789E-3</v>
      </c>
      <c r="R1047">
        <f t="shared" si="86"/>
        <v>7.3721150890452947E-2</v>
      </c>
      <c r="S1047">
        <f t="shared" si="87"/>
        <v>0.4897938641252999</v>
      </c>
      <c r="T1047">
        <f t="shared" si="83"/>
        <v>9.3231934035669095E-3</v>
      </c>
      <c r="U1047">
        <f t="shared" si="88"/>
        <v>0.11187832084280291</v>
      </c>
      <c r="V1047">
        <f t="shared" si="89"/>
        <v>0.66491120204499476</v>
      </c>
    </row>
    <row r="1048" spans="11:22" x14ac:dyDescent="0.25">
      <c r="K1048">
        <v>690</v>
      </c>
      <c r="L1048">
        <f t="shared" si="79"/>
        <v>3.151990036153384E-3</v>
      </c>
      <c r="M1048">
        <f t="shared" si="80"/>
        <v>410</v>
      </c>
      <c r="N1048">
        <f t="shared" si="81"/>
        <v>4.1356015634815835E-3</v>
      </c>
      <c r="O1048">
        <f t="shared" si="84"/>
        <v>4.9627218761779002E-2</v>
      </c>
      <c r="P1048">
        <f t="shared" si="85"/>
        <v>0.33147708290341682</v>
      </c>
      <c r="Q1048">
        <f t="shared" si="82"/>
        <v>6.1949590765584261E-3</v>
      </c>
      <c r="R1048">
        <f t="shared" si="86"/>
        <v>7.4339508918701114E-2</v>
      </c>
      <c r="S1048">
        <f t="shared" si="87"/>
        <v>0.49598882320185833</v>
      </c>
      <c r="T1048">
        <f t="shared" si="83"/>
        <v>9.4169208053842546E-3</v>
      </c>
      <c r="U1048">
        <f t="shared" si="88"/>
        <v>0.11300304966461105</v>
      </c>
      <c r="V1048">
        <f t="shared" si="89"/>
        <v>0.67432812285037902</v>
      </c>
    </row>
    <row r="1049" spans="11:22" x14ac:dyDescent="0.25">
      <c r="K1049">
        <v>695</v>
      </c>
      <c r="L1049">
        <f t="shared" si="79"/>
        <v>3.2165176679767294E-3</v>
      </c>
      <c r="M1049">
        <f t="shared" si="80"/>
        <v>400</v>
      </c>
      <c r="N1049">
        <f t="shared" si="81"/>
        <v>4.2064467230413793E-3</v>
      </c>
      <c r="O1049">
        <f t="shared" si="84"/>
        <v>5.0477360676496552E-2</v>
      </c>
      <c r="P1049">
        <f t="shared" si="85"/>
        <v>0.3356835296264582</v>
      </c>
      <c r="Q1049">
        <f t="shared" si="82"/>
        <v>6.3008183417534447E-3</v>
      </c>
      <c r="R1049">
        <f t="shared" si="86"/>
        <v>7.5609820101041336E-2</v>
      </c>
      <c r="S1049">
        <f t="shared" si="87"/>
        <v>0.50228964154361178</v>
      </c>
      <c r="T1049">
        <f t="shared" si="83"/>
        <v>9.6097042823843903E-3</v>
      </c>
      <c r="U1049">
        <f t="shared" si="88"/>
        <v>0.11531645138861268</v>
      </c>
      <c r="V1049">
        <f t="shared" si="89"/>
        <v>0.68393782713276341</v>
      </c>
    </row>
    <row r="1050" spans="11:22" x14ac:dyDescent="0.25">
      <c r="K1050">
        <v>700</v>
      </c>
      <c r="L1050">
        <f t="shared" si="79"/>
        <v>3.2497097395597094E-3</v>
      </c>
      <c r="M1050">
        <f t="shared" si="80"/>
        <v>395</v>
      </c>
      <c r="N1050">
        <f t="shared" si="81"/>
        <v>4.2428553438444983E-3</v>
      </c>
      <c r="O1050">
        <f t="shared" si="84"/>
        <v>5.0914264126133979E-2</v>
      </c>
      <c r="P1050">
        <f t="shared" si="85"/>
        <v>0.3399263849703027</v>
      </c>
      <c r="Q1050">
        <f t="shared" si="82"/>
        <v>6.3552050814728034E-3</v>
      </c>
      <c r="R1050">
        <f t="shared" si="86"/>
        <v>7.6262460977673641E-2</v>
      </c>
      <c r="S1050">
        <f t="shared" si="87"/>
        <v>0.50864484662508458</v>
      </c>
      <c r="T1050">
        <f t="shared" si="83"/>
        <v>9.7088692879454541E-3</v>
      </c>
      <c r="U1050">
        <f t="shared" si="88"/>
        <v>0.11650643145534545</v>
      </c>
      <c r="V1050">
        <f t="shared" si="89"/>
        <v>0.69364669642070886</v>
      </c>
    </row>
    <row r="1051" spans="11:22" x14ac:dyDescent="0.25">
      <c r="K1051">
        <v>705</v>
      </c>
      <c r="L1051">
        <f t="shared" si="79"/>
        <v>3.3180476264356861E-3</v>
      </c>
      <c r="M1051">
        <f t="shared" si="80"/>
        <v>385</v>
      </c>
      <c r="N1051">
        <f t="shared" si="81"/>
        <v>4.317749285617789E-3</v>
      </c>
      <c r="O1051">
        <f t="shared" si="84"/>
        <v>5.1812991427413468E-2</v>
      </c>
      <c r="P1051">
        <f t="shared" si="85"/>
        <v>0.34424413425592049</v>
      </c>
      <c r="Q1051">
        <f t="shared" si="82"/>
        <v>6.4670456763633588E-3</v>
      </c>
      <c r="R1051">
        <f t="shared" si="86"/>
        <v>7.7604548116360306E-2</v>
      </c>
      <c r="S1051">
        <f t="shared" si="87"/>
        <v>0.51511189230144794</v>
      </c>
      <c r="T1051">
        <f t="shared" si="83"/>
        <v>9.9130363257016185E-3</v>
      </c>
      <c r="U1051">
        <f t="shared" si="88"/>
        <v>0.11895643590841942</v>
      </c>
      <c r="V1051">
        <f t="shared" si="89"/>
        <v>0.70355973274641048</v>
      </c>
    </row>
    <row r="1052" spans="11:22" x14ac:dyDescent="0.25">
      <c r="K1052">
        <v>710</v>
      </c>
      <c r="L1052">
        <f t="shared" si="79"/>
        <v>3.3532349664553386E-3</v>
      </c>
      <c r="M1052">
        <f t="shared" si="80"/>
        <v>380</v>
      </c>
      <c r="N1052">
        <f t="shared" si="81"/>
        <v>4.3562793267687416E-3</v>
      </c>
      <c r="O1052">
        <f t="shared" si="84"/>
        <v>5.22753519212249E-2</v>
      </c>
      <c r="P1052">
        <f t="shared" si="85"/>
        <v>0.34860041358268923</v>
      </c>
      <c r="Q1052">
        <f t="shared" si="82"/>
        <v>6.5245648594809413E-3</v>
      </c>
      <c r="R1052">
        <f t="shared" si="86"/>
        <v>7.8294778313771296E-2</v>
      </c>
      <c r="S1052">
        <f t="shared" si="87"/>
        <v>0.52163645716092888</v>
      </c>
      <c r="T1052">
        <f t="shared" si="83"/>
        <v>1.001816241763609E-2</v>
      </c>
      <c r="U1052">
        <f t="shared" si="88"/>
        <v>0.12021794901163307</v>
      </c>
      <c r="V1052">
        <f t="shared" si="89"/>
        <v>0.71357789516404657</v>
      </c>
    </row>
    <row r="1053" spans="11:22" x14ac:dyDescent="0.25">
      <c r="K1053">
        <v>715</v>
      </c>
      <c r="L1053">
        <f t="shared" si="79"/>
        <v>3.4257574642322084E-3</v>
      </c>
      <c r="M1053">
        <f t="shared" si="80"/>
        <v>370</v>
      </c>
      <c r="N1053">
        <f t="shared" si="81"/>
        <v>4.4356252301769317E-3</v>
      </c>
      <c r="O1053">
        <f t="shared" si="84"/>
        <v>5.322750276212318E-2</v>
      </c>
      <c r="P1053">
        <f t="shared" si="85"/>
        <v>0.35303603881286616</v>
      </c>
      <c r="Q1053">
        <f t="shared" si="82"/>
        <v>6.6429757425103819E-3</v>
      </c>
      <c r="R1053">
        <f t="shared" si="86"/>
        <v>7.9715708910124583E-2</v>
      </c>
      <c r="S1053">
        <f t="shared" si="87"/>
        <v>0.52827943290343926</v>
      </c>
      <c r="T1053">
        <f t="shared" si="83"/>
        <v>1.0234831445881776E-2</v>
      </c>
      <c r="U1053">
        <f t="shared" si="88"/>
        <v>0.12281797735058131</v>
      </c>
      <c r="V1053">
        <f t="shared" si="89"/>
        <v>0.72381272660992835</v>
      </c>
    </row>
    <row r="1054" spans="11:22" x14ac:dyDescent="0.25">
      <c r="K1054">
        <v>720</v>
      </c>
      <c r="L1054">
        <f t="shared" si="79"/>
        <v>3.4631401635221155E-3</v>
      </c>
      <c r="M1054">
        <f t="shared" si="80"/>
        <v>365</v>
      </c>
      <c r="N1054">
        <f t="shared" si="81"/>
        <v>4.4764923885736163E-3</v>
      </c>
      <c r="O1054">
        <f t="shared" si="84"/>
        <v>5.3717908662883396E-2</v>
      </c>
      <c r="P1054">
        <f t="shared" si="85"/>
        <v>0.35751253120143978</v>
      </c>
      <c r="Q1054">
        <f t="shared" si="82"/>
        <v>6.7039423030021972E-3</v>
      </c>
      <c r="R1054">
        <f t="shared" si="86"/>
        <v>8.0447307636026366E-2</v>
      </c>
      <c r="S1054">
        <f t="shared" si="87"/>
        <v>0.53498337520644146</v>
      </c>
      <c r="T1054">
        <f t="shared" si="83"/>
        <v>1.0346516417809593E-2</v>
      </c>
      <c r="U1054">
        <f t="shared" si="88"/>
        <v>0.12415819701371511</v>
      </c>
      <c r="V1054">
        <f t="shared" si="89"/>
        <v>0.73415924302773794</v>
      </c>
    </row>
    <row r="1055" spans="11:22" x14ac:dyDescent="0.25">
      <c r="K1055">
        <v>725</v>
      </c>
      <c r="L1055">
        <f t="shared" si="79"/>
        <v>3.5402759320586159E-3</v>
      </c>
      <c r="M1055">
        <f t="shared" si="80"/>
        <v>355</v>
      </c>
      <c r="N1055">
        <f t="shared" si="81"/>
        <v>4.5607527859592434E-3</v>
      </c>
      <c r="O1055">
        <f t="shared" si="84"/>
        <v>5.4729033431510921E-2</v>
      </c>
      <c r="P1055">
        <f t="shared" si="85"/>
        <v>0.36207328398739902</v>
      </c>
      <c r="Q1055">
        <f t="shared" si="82"/>
        <v>6.8295984696178369E-3</v>
      </c>
      <c r="R1055">
        <f t="shared" si="86"/>
        <v>8.1955181635414043E-2</v>
      </c>
      <c r="S1055">
        <f t="shared" si="87"/>
        <v>0.5418129736760593</v>
      </c>
      <c r="T1055">
        <f t="shared" si="83"/>
        <v>1.0576968105549422E-2</v>
      </c>
      <c r="U1055">
        <f t="shared" si="88"/>
        <v>0.12692361726659307</v>
      </c>
      <c r="V1055">
        <f t="shared" si="89"/>
        <v>0.74473621113328736</v>
      </c>
    </row>
    <row r="1056" spans="11:22" x14ac:dyDescent="0.25">
      <c r="K1056">
        <v>730</v>
      </c>
      <c r="L1056">
        <f t="shared" si="79"/>
        <v>3.5800837425209557E-3</v>
      </c>
      <c r="M1056">
        <f t="shared" si="80"/>
        <v>350</v>
      </c>
      <c r="N1056">
        <f t="shared" si="81"/>
        <v>4.6042052018707702E-3</v>
      </c>
      <c r="O1056">
        <f t="shared" si="84"/>
        <v>5.5250462422449242E-2</v>
      </c>
      <c r="P1056">
        <f t="shared" si="85"/>
        <v>0.36667748918926979</v>
      </c>
      <c r="Q1056">
        <f t="shared" si="82"/>
        <v>6.894374350341792E-3</v>
      </c>
      <c r="R1056">
        <f t="shared" si="86"/>
        <v>8.2732492204101504E-2</v>
      </c>
      <c r="S1056">
        <f t="shared" si="87"/>
        <v>0.54870734802640109</v>
      </c>
      <c r="T1056">
        <f t="shared" si="83"/>
        <v>1.0695898366831935E-2</v>
      </c>
      <c r="U1056">
        <f t="shared" si="88"/>
        <v>0.12835078040198322</v>
      </c>
      <c r="V1056">
        <f t="shared" si="89"/>
        <v>0.7554321095001193</v>
      </c>
    </row>
    <row r="1057" spans="11:22" x14ac:dyDescent="0.25">
      <c r="K1057">
        <v>735</v>
      </c>
      <c r="L1057">
        <f t="shared" si="79"/>
        <v>3.6623264372475641E-3</v>
      </c>
      <c r="M1057">
        <f t="shared" si="80"/>
        <v>340</v>
      </c>
      <c r="N1057">
        <f t="shared" si="81"/>
        <v>4.6939137727215474E-3</v>
      </c>
      <c r="O1057">
        <f t="shared" si="84"/>
        <v>5.6326965272658569E-2</v>
      </c>
      <c r="P1057">
        <f t="shared" si="85"/>
        <v>0.37137140296199134</v>
      </c>
      <c r="Q1057">
        <f t="shared" si="82"/>
        <v>7.0280538382510027E-3</v>
      </c>
      <c r="R1057">
        <f t="shared" si="86"/>
        <v>8.4336646059012033E-2</v>
      </c>
      <c r="S1057">
        <f t="shared" si="87"/>
        <v>0.55573540186465209</v>
      </c>
      <c r="T1057">
        <f t="shared" si="83"/>
        <v>1.0941607564570077E-2</v>
      </c>
      <c r="U1057">
        <f t="shared" si="88"/>
        <v>0.13129929077484093</v>
      </c>
      <c r="V1057">
        <f t="shared" si="89"/>
        <v>0.76637371706468937</v>
      </c>
    </row>
    <row r="1058" spans="11:22" x14ac:dyDescent="0.25">
      <c r="K1058">
        <v>740</v>
      </c>
      <c r="L1058">
        <f t="shared" si="79"/>
        <v>3.7048247442938689E-3</v>
      </c>
      <c r="M1058">
        <f t="shared" si="80"/>
        <v>335</v>
      </c>
      <c r="N1058">
        <f t="shared" si="81"/>
        <v>4.7402386218592385E-3</v>
      </c>
      <c r="O1058">
        <f t="shared" si="84"/>
        <v>5.6882863462310862E-2</v>
      </c>
      <c r="P1058">
        <f t="shared" si="85"/>
        <v>0.37611164158385058</v>
      </c>
      <c r="Q1058">
        <f t="shared" si="82"/>
        <v>7.0970574917119666E-3</v>
      </c>
      <c r="R1058">
        <f t="shared" si="86"/>
        <v>8.51646899005436E-2</v>
      </c>
      <c r="S1058">
        <f t="shared" si="87"/>
        <v>0.56283245935636406</v>
      </c>
      <c r="T1058">
        <f t="shared" si="83"/>
        <v>1.1068575983641082E-2</v>
      </c>
      <c r="U1058">
        <f t="shared" si="88"/>
        <v>0.13282291180369299</v>
      </c>
      <c r="V1058">
        <f t="shared" si="89"/>
        <v>0.77744229304833046</v>
      </c>
    </row>
    <row r="1059" spans="11:22" x14ac:dyDescent="0.25">
      <c r="K1059">
        <v>745</v>
      </c>
      <c r="L1059">
        <f t="shared" si="79"/>
        <v>3.7927464153703532E-3</v>
      </c>
      <c r="M1059">
        <f t="shared" si="80"/>
        <v>325</v>
      </c>
      <c r="N1059">
        <f t="shared" si="81"/>
        <v>4.8360149904822514E-3</v>
      </c>
      <c r="O1059">
        <f t="shared" si="84"/>
        <v>5.8032179885787016E-2</v>
      </c>
      <c r="P1059">
        <f t="shared" si="85"/>
        <v>0.38094765657433283</v>
      </c>
      <c r="Q1059">
        <f t="shared" si="82"/>
        <v>7.2396626988586732E-3</v>
      </c>
      <c r="R1059">
        <f t="shared" si="86"/>
        <v>8.6875952386304078E-2</v>
      </c>
      <c r="S1059">
        <f t="shared" si="87"/>
        <v>0.57007212205522273</v>
      </c>
      <c r="T1059">
        <f t="shared" si="83"/>
        <v>1.1331251754854721E-2</v>
      </c>
      <c r="U1059">
        <f t="shared" si="88"/>
        <v>0.13597502105825665</v>
      </c>
      <c r="V1059">
        <f t="shared" si="89"/>
        <v>0.78877354480318518</v>
      </c>
    </row>
    <row r="1060" spans="11:22" x14ac:dyDescent="0.25">
      <c r="K1060">
        <v>750</v>
      </c>
      <c r="L1060">
        <f t="shared" si="79"/>
        <v>3.838243758533698E-3</v>
      </c>
      <c r="M1060">
        <f t="shared" si="80"/>
        <v>320</v>
      </c>
      <c r="N1060">
        <f t="shared" si="81"/>
        <v>4.8855467941251174E-3</v>
      </c>
      <c r="O1060">
        <f t="shared" si="84"/>
        <v>5.8626561529501409E-2</v>
      </c>
      <c r="P1060">
        <f t="shared" si="85"/>
        <v>0.38583320336845794</v>
      </c>
      <c r="Q1060">
        <f t="shared" si="82"/>
        <v>7.313381053998036E-3</v>
      </c>
      <c r="R1060">
        <f t="shared" si="86"/>
        <v>8.7760572647976431E-2</v>
      </c>
      <c r="S1060">
        <f t="shared" si="87"/>
        <v>0.57738550310922077</v>
      </c>
      <c r="T1060">
        <f t="shared" si="83"/>
        <v>1.1467180127885834E-2</v>
      </c>
      <c r="U1060">
        <f t="shared" si="88"/>
        <v>0.13760616153463001</v>
      </c>
      <c r="V1060">
        <f t="shared" si="89"/>
        <v>0.80024072493107101</v>
      </c>
    </row>
    <row r="1061" spans="11:22" x14ac:dyDescent="0.25">
      <c r="K1061">
        <v>755</v>
      </c>
      <c r="L1061">
        <f t="shared" si="79"/>
        <v>3.932511809788453E-3</v>
      </c>
      <c r="M1061">
        <f t="shared" si="80"/>
        <v>310</v>
      </c>
      <c r="N1061">
        <f t="shared" si="81"/>
        <v>4.9881152794573058E-3</v>
      </c>
      <c r="O1061">
        <f t="shared" si="84"/>
        <v>5.985738335348767E-2</v>
      </c>
      <c r="P1061">
        <f t="shared" si="85"/>
        <v>0.39082131864791525</v>
      </c>
      <c r="Q1061">
        <f t="shared" si="82"/>
        <v>7.4659657268867363E-3</v>
      </c>
      <c r="R1061">
        <f t="shared" si="86"/>
        <v>8.9591588722640836E-2</v>
      </c>
      <c r="S1061">
        <f t="shared" si="87"/>
        <v>0.5848514688361075</v>
      </c>
      <c r="T1061">
        <f t="shared" si="83"/>
        <v>1.1748816415742658E-2</v>
      </c>
      <c r="U1061">
        <f t="shared" si="88"/>
        <v>0.14098579698891189</v>
      </c>
      <c r="V1061">
        <f t="shared" si="89"/>
        <v>0.81198954134681367</v>
      </c>
    </row>
    <row r="1062" spans="11:22" x14ac:dyDescent="0.25">
      <c r="K1062">
        <v>760</v>
      </c>
      <c r="L1062">
        <f t="shared" si="79"/>
        <v>3.9813694507442052E-3</v>
      </c>
      <c r="M1062">
        <f t="shared" si="80"/>
        <v>305</v>
      </c>
      <c r="N1062">
        <f t="shared" si="81"/>
        <v>5.0412464886111508E-3</v>
      </c>
      <c r="O1062">
        <f t="shared" si="84"/>
        <v>6.0494957863333809E-2</v>
      </c>
      <c r="P1062">
        <f t="shared" si="85"/>
        <v>0.3958625651365264</v>
      </c>
      <c r="Q1062">
        <f t="shared" si="82"/>
        <v>7.5449694172184945E-3</v>
      </c>
      <c r="R1062">
        <f t="shared" si="86"/>
        <v>9.0539633006621933E-2</v>
      </c>
      <c r="S1062">
        <f t="shared" si="87"/>
        <v>0.592396438253326</v>
      </c>
      <c r="T1062">
        <f t="shared" si="83"/>
        <v>1.1894784052169483E-2</v>
      </c>
      <c r="U1062">
        <f t="shared" si="88"/>
        <v>0.14273740862603379</v>
      </c>
      <c r="V1062">
        <f t="shared" si="89"/>
        <v>0.82388432539898315</v>
      </c>
    </row>
    <row r="1063" spans="11:22" x14ac:dyDescent="0.25">
      <c r="K1063">
        <v>765</v>
      </c>
      <c r="L1063">
        <f t="shared" si="79"/>
        <v>4.08276833637482E-3</v>
      </c>
      <c r="M1063">
        <f t="shared" si="80"/>
        <v>295</v>
      </c>
      <c r="N1063">
        <f t="shared" si="81"/>
        <v>5.1514601184345921E-3</v>
      </c>
      <c r="O1063">
        <f t="shared" si="84"/>
        <v>6.1817521421215105E-2</v>
      </c>
      <c r="P1063">
        <f t="shared" si="85"/>
        <v>0.40101402525496099</v>
      </c>
      <c r="Q1063">
        <f t="shared" si="82"/>
        <v>7.7087731860495667E-3</v>
      </c>
      <c r="R1063">
        <f t="shared" si="86"/>
        <v>9.2505278232594801E-2</v>
      </c>
      <c r="S1063">
        <f t="shared" si="87"/>
        <v>0.60010521143937556</v>
      </c>
      <c r="T1063">
        <f t="shared" si="83"/>
        <v>1.2197724500833784E-2</v>
      </c>
      <c r="U1063">
        <f t="shared" si="88"/>
        <v>0.14637269401000541</v>
      </c>
      <c r="V1063">
        <f t="shared" si="89"/>
        <v>0.83608204989981694</v>
      </c>
    </row>
    <row r="1064" spans="11:22" x14ac:dyDescent="0.25">
      <c r="K1064">
        <v>770</v>
      </c>
      <c r="L1064">
        <f t="shared" si="79"/>
        <v>4.1354125694073813E-3</v>
      </c>
      <c r="M1064">
        <f t="shared" si="80"/>
        <v>290</v>
      </c>
      <c r="N1064">
        <f t="shared" si="81"/>
        <v>5.2086547465348687E-3</v>
      </c>
      <c r="O1064">
        <f t="shared" si="84"/>
        <v>6.2503856958418424E-2</v>
      </c>
      <c r="P1064">
        <f t="shared" si="85"/>
        <v>0.40622268000149586</v>
      </c>
      <c r="Q1064">
        <f t="shared" si="82"/>
        <v>7.7937361461962729E-3</v>
      </c>
      <c r="R1064">
        <f t="shared" si="86"/>
        <v>9.3524833754355274E-2</v>
      </c>
      <c r="S1064">
        <f t="shared" si="87"/>
        <v>0.60789894758557184</v>
      </c>
      <c r="T1064">
        <f t="shared" si="83"/>
        <v>1.2355005002244512E-2</v>
      </c>
      <c r="U1064">
        <f t="shared" si="88"/>
        <v>0.14826006002693415</v>
      </c>
      <c r="V1064">
        <f t="shared" si="89"/>
        <v>0.84843705490206145</v>
      </c>
    </row>
    <row r="1065" spans="11:22" x14ac:dyDescent="0.25">
      <c r="K1065">
        <v>775</v>
      </c>
      <c r="L1065">
        <f t="shared" si="79"/>
        <v>4.2448718810732785E-3</v>
      </c>
      <c r="M1065">
        <f t="shared" si="80"/>
        <v>280</v>
      </c>
      <c r="N1065">
        <f t="shared" si="81"/>
        <v>5.3275263784077209E-3</v>
      </c>
      <c r="O1065">
        <f t="shared" si="84"/>
        <v>6.3930316540892651E-2</v>
      </c>
      <c r="P1065">
        <f t="shared" si="85"/>
        <v>0.41155020637990358</v>
      </c>
      <c r="Q1065">
        <f t="shared" si="82"/>
        <v>7.9702292389542961E-3</v>
      </c>
      <c r="R1065">
        <f t="shared" si="86"/>
        <v>9.5642750867451554E-2</v>
      </c>
      <c r="S1065">
        <f t="shared" si="87"/>
        <v>0.61586917682452613</v>
      </c>
      <c r="T1065">
        <f t="shared" si="83"/>
        <v>1.2682026870190377E-2</v>
      </c>
      <c r="U1065">
        <f t="shared" si="88"/>
        <v>0.15218432244228453</v>
      </c>
      <c r="V1065">
        <f t="shared" si="89"/>
        <v>0.86111908177225183</v>
      </c>
    </row>
    <row r="1066" spans="11:22" x14ac:dyDescent="0.25">
      <c r="K1066">
        <v>780</v>
      </c>
      <c r="L1066">
        <f t="shared" si="79"/>
        <v>4.3018100686677066E-3</v>
      </c>
      <c r="M1066">
        <f t="shared" si="80"/>
        <v>275</v>
      </c>
      <c r="N1066">
        <f t="shared" si="81"/>
        <v>5.3893377784207663E-3</v>
      </c>
      <c r="O1066">
        <f t="shared" si="84"/>
        <v>6.4672053341049196E-2</v>
      </c>
      <c r="P1066">
        <f t="shared" si="85"/>
        <v>0.41693954415832435</v>
      </c>
      <c r="Q1066">
        <f t="shared" si="82"/>
        <v>8.0619542345805595E-3</v>
      </c>
      <c r="R1066">
        <f t="shared" si="86"/>
        <v>9.6743450814966714E-2</v>
      </c>
      <c r="S1066">
        <f t="shared" si="87"/>
        <v>0.62393113105910669</v>
      </c>
      <c r="T1066">
        <f t="shared" si="83"/>
        <v>1.2852136038439266E-2</v>
      </c>
      <c r="U1066">
        <f t="shared" si="88"/>
        <v>0.15422563246127119</v>
      </c>
      <c r="V1066">
        <f t="shared" si="89"/>
        <v>0.87397121781069109</v>
      </c>
    </row>
    <row r="1067" spans="11:22" x14ac:dyDescent="0.25">
      <c r="K1067">
        <v>785</v>
      </c>
      <c r="L1067">
        <f t="shared" si="79"/>
        <v>4.4204413695567097E-3</v>
      </c>
      <c r="M1067">
        <f t="shared" si="80"/>
        <v>265</v>
      </c>
      <c r="N1067">
        <f t="shared" si="81"/>
        <v>5.5180809561767852E-3</v>
      </c>
      <c r="O1067">
        <f t="shared" si="84"/>
        <v>6.6216971474121422E-2</v>
      </c>
      <c r="P1067">
        <f t="shared" si="85"/>
        <v>0.42245762511450113</v>
      </c>
      <c r="Q1067">
        <f t="shared" si="82"/>
        <v>8.2528961227086306E-3</v>
      </c>
      <c r="R1067">
        <f t="shared" si="86"/>
        <v>9.9034753472503567E-2</v>
      </c>
      <c r="S1067">
        <f t="shared" si="87"/>
        <v>0.63218402718181532</v>
      </c>
      <c r="T1067">
        <f t="shared" si="83"/>
        <v>1.3206560244321208E-2</v>
      </c>
      <c r="U1067">
        <f t="shared" si="88"/>
        <v>0.1584787229318545</v>
      </c>
      <c r="V1067">
        <f t="shared" si="89"/>
        <v>0.8871777780550123</v>
      </c>
    </row>
    <row r="1068" spans="11:22" x14ac:dyDescent="0.25">
      <c r="K1068">
        <v>790</v>
      </c>
      <c r="L1068">
        <f t="shared" si="79"/>
        <v>4.4822831163843406E-3</v>
      </c>
      <c r="M1068">
        <f t="shared" si="80"/>
        <v>260</v>
      </c>
      <c r="N1068">
        <f t="shared" si="81"/>
        <v>5.5851753191626941E-3</v>
      </c>
      <c r="O1068">
        <f t="shared" si="84"/>
        <v>6.7022103829952329E-2</v>
      </c>
      <c r="P1068">
        <f t="shared" si="85"/>
        <v>0.42804280043366383</v>
      </c>
      <c r="Q1068">
        <f t="shared" si="82"/>
        <v>8.3523484640941614E-3</v>
      </c>
      <c r="R1068">
        <f t="shared" si="86"/>
        <v>0.10022818156912994</v>
      </c>
      <c r="S1068">
        <f t="shared" si="87"/>
        <v>0.64053637564590948</v>
      </c>
      <c r="T1068">
        <f t="shared" si="83"/>
        <v>1.3391319341165664E-2</v>
      </c>
      <c r="U1068">
        <f t="shared" si="88"/>
        <v>0.16069583209398797</v>
      </c>
      <c r="V1068">
        <f t="shared" si="89"/>
        <v>0.90056909739617796</v>
      </c>
    </row>
    <row r="1069" spans="11:22" x14ac:dyDescent="0.25">
      <c r="K1069">
        <v>795</v>
      </c>
      <c r="L1069">
        <f t="shared" si="79"/>
        <v>4.6114289433974616E-3</v>
      </c>
      <c r="M1069">
        <f t="shared" si="80"/>
        <v>250</v>
      </c>
      <c r="N1069">
        <f t="shared" si="81"/>
        <v>5.7252586839899866E-3</v>
      </c>
      <c r="O1069">
        <f t="shared" si="84"/>
        <v>6.8703104207879839E-2</v>
      </c>
      <c r="P1069">
        <f t="shared" si="85"/>
        <v>0.43376805911765381</v>
      </c>
      <c r="Q1069">
        <f t="shared" si="82"/>
        <v>8.5598658863217381E-3</v>
      </c>
      <c r="R1069">
        <f t="shared" si="86"/>
        <v>0.10271839063586086</v>
      </c>
      <c r="S1069">
        <f t="shared" si="87"/>
        <v>0.64909624153223122</v>
      </c>
      <c r="T1069">
        <f t="shared" si="83"/>
        <v>1.3777156863295836E-2</v>
      </c>
      <c r="U1069">
        <f t="shared" si="88"/>
        <v>0.16532588235955004</v>
      </c>
      <c r="V1069">
        <f t="shared" si="89"/>
        <v>0.9143462542594738</v>
      </c>
    </row>
    <row r="1070" spans="11:22" x14ac:dyDescent="0.25">
      <c r="K1070">
        <v>800</v>
      </c>
      <c r="L1070">
        <f t="shared" si="79"/>
        <v>4.6789144798157333E-3</v>
      </c>
      <c r="M1070">
        <f t="shared" si="80"/>
        <v>245</v>
      </c>
      <c r="N1070">
        <f t="shared" si="81"/>
        <v>5.7984465718997624E-3</v>
      </c>
      <c r="O1070">
        <f t="shared" si="84"/>
        <v>6.9581358862797149E-2</v>
      </c>
      <c r="P1070">
        <f t="shared" si="85"/>
        <v>0.43956650568955358</v>
      </c>
      <c r="Q1070">
        <f t="shared" si="82"/>
        <v>8.6682186224574798E-3</v>
      </c>
      <c r="R1070">
        <f t="shared" si="86"/>
        <v>0.10401862346948976</v>
      </c>
      <c r="S1070">
        <f t="shared" si="87"/>
        <v>0.6577644601546887</v>
      </c>
      <c r="T1070">
        <f t="shared" si="83"/>
        <v>1.3978777409259013E-2</v>
      </c>
      <c r="U1070">
        <f t="shared" si="88"/>
        <v>0.16774532891110816</v>
      </c>
      <c r="V1070">
        <f t="shared" si="89"/>
        <v>0.92832503166873281</v>
      </c>
    </row>
    <row r="1071" spans="11:22" x14ac:dyDescent="0.25">
      <c r="K1071">
        <v>805</v>
      </c>
      <c r="L1071">
        <f t="shared" si="79"/>
        <v>4.8202145799772665E-3</v>
      </c>
      <c r="M1071">
        <f t="shared" si="80"/>
        <v>235</v>
      </c>
      <c r="N1071">
        <f t="shared" si="81"/>
        <v>5.9516674871485931E-3</v>
      </c>
      <c r="O1071">
        <f t="shared" si="84"/>
        <v>7.1420009845783117E-2</v>
      </c>
      <c r="P1071">
        <f t="shared" si="85"/>
        <v>0.44551817317670217</v>
      </c>
      <c r="Q1071">
        <f t="shared" si="82"/>
        <v>8.8949110499982886E-3</v>
      </c>
      <c r="R1071">
        <f t="shared" si="86"/>
        <v>0.10673893259997946</v>
      </c>
      <c r="S1071">
        <f t="shared" si="87"/>
        <v>0.66665937120468699</v>
      </c>
      <c r="T1071">
        <f t="shared" si="83"/>
        <v>1.4400927174249345E-2</v>
      </c>
      <c r="U1071">
        <f t="shared" si="88"/>
        <v>0.17281112609099214</v>
      </c>
      <c r="V1071">
        <f t="shared" si="89"/>
        <v>0.94272595884298216</v>
      </c>
    </row>
    <row r="1072" spans="11:22" x14ac:dyDescent="0.25">
      <c r="K1072">
        <v>810</v>
      </c>
      <c r="L1072">
        <f t="shared" si="79"/>
        <v>4.89425345426931E-3</v>
      </c>
      <c r="M1072">
        <f t="shared" si="80"/>
        <v>230</v>
      </c>
      <c r="N1072">
        <f t="shared" si="81"/>
        <v>6.0319468630144479E-3</v>
      </c>
      <c r="O1072">
        <f t="shared" si="84"/>
        <v>7.2383362356173375E-2</v>
      </c>
      <c r="P1072">
        <f t="shared" si="85"/>
        <v>0.45155012003971662</v>
      </c>
      <c r="Q1072">
        <f t="shared" si="82"/>
        <v>9.0136065751589278E-3</v>
      </c>
      <c r="R1072">
        <f t="shared" si="86"/>
        <v>0.10816327890190713</v>
      </c>
      <c r="S1072">
        <f t="shared" si="87"/>
        <v>0.67567297777984592</v>
      </c>
      <c r="T1072">
        <f t="shared" si="83"/>
        <v>1.4622126545989378E-2</v>
      </c>
      <c r="U1072">
        <f t="shared" si="88"/>
        <v>0.17546551855187253</v>
      </c>
      <c r="V1072">
        <f t="shared" si="89"/>
        <v>0.95734808538897154</v>
      </c>
    </row>
    <row r="1073" spans="11:22" x14ac:dyDescent="0.25">
      <c r="K1073">
        <v>815</v>
      </c>
      <c r="L1073">
        <f t="shared" si="79"/>
        <v>5.0497359250167295E-3</v>
      </c>
      <c r="M1073">
        <f t="shared" si="80"/>
        <v>220</v>
      </c>
      <c r="N1073">
        <f t="shared" si="81"/>
        <v>6.2005328260251735E-3</v>
      </c>
      <c r="O1073">
        <f t="shared" si="84"/>
        <v>7.4406393912302082E-2</v>
      </c>
      <c r="P1073">
        <f t="shared" si="85"/>
        <v>0.45775065286574179</v>
      </c>
      <c r="Q1073">
        <f t="shared" si="82"/>
        <v>9.2626913212799922E-3</v>
      </c>
      <c r="R1073">
        <f t="shared" si="86"/>
        <v>0.11115229585535991</v>
      </c>
      <c r="S1073">
        <f t="shared" si="87"/>
        <v>0.68493566910112591</v>
      </c>
      <c r="T1073">
        <f t="shared" si="83"/>
        <v>1.5086647720504498E-2</v>
      </c>
      <c r="U1073">
        <f t="shared" si="88"/>
        <v>0.18103977264605398</v>
      </c>
      <c r="V1073">
        <f t="shared" si="89"/>
        <v>0.97243473310947603</v>
      </c>
    </row>
    <row r="1074" spans="11:22" x14ac:dyDescent="0.25">
      <c r="K1074">
        <v>820</v>
      </c>
      <c r="L1074">
        <f t="shared" si="79"/>
        <v>5.1314607514776275E-3</v>
      </c>
      <c r="M1074">
        <f t="shared" si="80"/>
        <v>215</v>
      </c>
      <c r="N1074">
        <f t="shared" si="81"/>
        <v>6.2891488897232062E-3</v>
      </c>
      <c r="O1074">
        <f t="shared" si="84"/>
        <v>7.5469786676678474E-2</v>
      </c>
      <c r="P1074">
        <f t="shared" si="85"/>
        <v>0.464039801755465</v>
      </c>
      <c r="Q1074">
        <f t="shared" si="82"/>
        <v>9.3935269457510184E-3</v>
      </c>
      <c r="R1074">
        <f t="shared" si="86"/>
        <v>0.11272232334901222</v>
      </c>
      <c r="S1074">
        <f t="shared" si="87"/>
        <v>0.69432919604687693</v>
      </c>
      <c r="T1074">
        <f t="shared" si="83"/>
        <v>1.5330809729200201E-2</v>
      </c>
      <c r="U1074">
        <f t="shared" si="88"/>
        <v>0.18396971675040241</v>
      </c>
      <c r="V1074">
        <f t="shared" si="89"/>
        <v>0.98776554283867624</v>
      </c>
    </row>
    <row r="1075" spans="11:22" x14ac:dyDescent="0.25">
      <c r="K1075">
        <v>825</v>
      </c>
      <c r="L1075">
        <f t="shared" si="79"/>
        <v>5.3036699871235231E-3</v>
      </c>
      <c r="M1075">
        <f t="shared" si="80"/>
        <v>205</v>
      </c>
      <c r="N1075">
        <f t="shared" si="81"/>
        <v>6.4759000443470605E-3</v>
      </c>
      <c r="O1075">
        <f t="shared" si="84"/>
        <v>7.7710800532164725E-2</v>
      </c>
      <c r="P1075">
        <f t="shared" si="85"/>
        <v>0.47051570179981206</v>
      </c>
      <c r="Q1075">
        <f t="shared" si="82"/>
        <v>9.6690428499501824E-3</v>
      </c>
      <c r="R1075">
        <f t="shared" si="86"/>
        <v>0.11602851419940219</v>
      </c>
      <c r="S1075">
        <f t="shared" si="87"/>
        <v>0.70399823889682711</v>
      </c>
      <c r="T1075">
        <f t="shared" si="83"/>
        <v>1.5845303974242997E-2</v>
      </c>
      <c r="U1075">
        <f t="shared" si="88"/>
        <v>0.19014364769091596</v>
      </c>
      <c r="V1075">
        <f t="shared" si="89"/>
        <v>1.0036108468129192</v>
      </c>
    </row>
    <row r="1076" spans="11:22" x14ac:dyDescent="0.25">
      <c r="K1076">
        <v>830</v>
      </c>
      <c r="L1076">
        <f t="shared" si="79"/>
        <v>5.394512714333206E-3</v>
      </c>
      <c r="M1076">
        <f t="shared" si="80"/>
        <v>200</v>
      </c>
      <c r="N1076">
        <f t="shared" si="81"/>
        <v>6.5744302261744325E-3</v>
      </c>
      <c r="O1076">
        <f t="shared" si="84"/>
        <v>7.889316271409319E-2</v>
      </c>
      <c r="P1076">
        <f t="shared" si="85"/>
        <v>0.47709013202598649</v>
      </c>
      <c r="Q1076">
        <f t="shared" si="82"/>
        <v>9.8142922042614433E-3</v>
      </c>
      <c r="R1076">
        <f t="shared" si="86"/>
        <v>0.11777150645113732</v>
      </c>
      <c r="S1076">
        <f t="shared" si="87"/>
        <v>0.71381253110108855</v>
      </c>
      <c r="T1076">
        <f t="shared" si="83"/>
        <v>1.6116706725541885E-2</v>
      </c>
      <c r="U1076">
        <f t="shared" si="88"/>
        <v>0.19340048070650262</v>
      </c>
      <c r="V1076">
        <f t="shared" si="89"/>
        <v>1.0197275535384611</v>
      </c>
    </row>
    <row r="1077" spans="11:22" x14ac:dyDescent="0.25">
      <c r="K1077">
        <v>835</v>
      </c>
      <c r="L1077">
        <f t="shared" si="79"/>
        <v>5.5866931531144874E-3</v>
      </c>
      <c r="M1077">
        <f t="shared" si="80"/>
        <v>190</v>
      </c>
      <c r="N1077">
        <f t="shared" si="81"/>
        <v>6.7829242372741128E-3</v>
      </c>
      <c r="O1077">
        <f t="shared" si="84"/>
        <v>8.1395090847289353E-2</v>
      </c>
      <c r="P1077">
        <f t="shared" si="85"/>
        <v>0.4838730562632606</v>
      </c>
      <c r="Q1077">
        <f t="shared" si="82"/>
        <v>1.0121392087709236E-2</v>
      </c>
      <c r="R1077">
        <f t="shared" si="86"/>
        <v>0.12145670505251083</v>
      </c>
      <c r="S1077">
        <f t="shared" si="87"/>
        <v>0.72393392318879779</v>
      </c>
      <c r="T1077">
        <f t="shared" si="83"/>
        <v>1.6690867161199829E-2</v>
      </c>
      <c r="U1077">
        <f t="shared" si="88"/>
        <v>0.20029040593439795</v>
      </c>
      <c r="V1077">
        <f t="shared" si="89"/>
        <v>1.0364184206996609</v>
      </c>
    </row>
    <row r="1078" spans="11:22" x14ac:dyDescent="0.25">
      <c r="K1078">
        <v>840</v>
      </c>
      <c r="L1078">
        <f t="shared" si="79"/>
        <v>5.6884959432217178E-3</v>
      </c>
      <c r="M1078">
        <f t="shared" si="80"/>
        <v>185</v>
      </c>
      <c r="N1078">
        <f t="shared" si="81"/>
        <v>6.8934018876123382E-3</v>
      </c>
      <c r="O1078">
        <f t="shared" si="84"/>
        <v>8.2720822651348058E-2</v>
      </c>
      <c r="P1078">
        <f t="shared" si="85"/>
        <v>0.49076645815087294</v>
      </c>
      <c r="Q1078">
        <f t="shared" si="82"/>
        <v>1.0283981577312695E-2</v>
      </c>
      <c r="R1078">
        <f t="shared" si="86"/>
        <v>0.12340777892775234</v>
      </c>
      <c r="S1078">
        <f t="shared" si="87"/>
        <v>0.73421790476611049</v>
      </c>
      <c r="T1078">
        <f t="shared" si="83"/>
        <v>1.6995014319411306E-2</v>
      </c>
      <c r="U1078">
        <f t="shared" si="88"/>
        <v>0.20394017183293567</v>
      </c>
      <c r="V1078">
        <f t="shared" si="89"/>
        <v>1.0534134350190723</v>
      </c>
    </row>
    <row r="1079" spans="11:22" x14ac:dyDescent="0.25">
      <c r="K1079">
        <v>845</v>
      </c>
      <c r="L1079">
        <f t="shared" si="79"/>
        <v>5.9048629074893669E-3</v>
      </c>
      <c r="M1079">
        <f t="shared" si="80"/>
        <v>175</v>
      </c>
      <c r="N1079">
        <f t="shared" si="81"/>
        <v>7.1282962286173257E-3</v>
      </c>
      <c r="O1079">
        <f t="shared" si="84"/>
        <v>8.5539554743407908E-2</v>
      </c>
      <c r="P1079">
        <f t="shared" si="85"/>
        <v>0.49789475437949027</v>
      </c>
      <c r="Q1079">
        <f t="shared" si="82"/>
        <v>1.0629363191760999E-2</v>
      </c>
      <c r="R1079">
        <f t="shared" si="86"/>
        <v>0.12755235830113199</v>
      </c>
      <c r="S1079">
        <f t="shared" si="87"/>
        <v>0.74484726795787148</v>
      </c>
      <c r="T1079">
        <f t="shared" si="83"/>
        <v>1.7641434690046864E-2</v>
      </c>
      <c r="U1079">
        <f t="shared" si="88"/>
        <v>0.21169721628056237</v>
      </c>
      <c r="V1079">
        <f t="shared" si="89"/>
        <v>1.0710548697091191</v>
      </c>
    </row>
    <row r="1080" spans="11:22" x14ac:dyDescent="0.25">
      <c r="K1080">
        <v>850</v>
      </c>
      <c r="L1080">
        <f t="shared" si="79"/>
        <v>6.020043887785524E-3</v>
      </c>
      <c r="M1080">
        <f t="shared" si="80"/>
        <v>170</v>
      </c>
      <c r="N1080">
        <f t="shared" si="81"/>
        <v>7.2533957061021725E-3</v>
      </c>
      <c r="O1080">
        <f t="shared" si="84"/>
        <v>8.7040748473226071E-2</v>
      </c>
      <c r="P1080">
        <f t="shared" si="85"/>
        <v>0.50514815008559244</v>
      </c>
      <c r="Q1080">
        <f t="shared" si="82"/>
        <v>1.0813135687400721E-2</v>
      </c>
      <c r="R1080">
        <f t="shared" si="86"/>
        <v>0.12975762824880865</v>
      </c>
      <c r="S1080">
        <f t="shared" si="87"/>
        <v>0.75566040364527221</v>
      </c>
      <c r="T1080">
        <f t="shared" si="83"/>
        <v>1.7985550679404216E-2</v>
      </c>
      <c r="U1080">
        <f t="shared" si="88"/>
        <v>0.2158266081528506</v>
      </c>
      <c r="V1080">
        <f t="shared" si="89"/>
        <v>1.0890404203885233</v>
      </c>
    </row>
    <row r="1081" spans="11:22" x14ac:dyDescent="0.25">
      <c r="K1081">
        <v>855</v>
      </c>
      <c r="L1081">
        <f t="shared" si="79"/>
        <v>6.2661949905566498E-3</v>
      </c>
      <c r="M1081">
        <f t="shared" si="80"/>
        <v>160</v>
      </c>
      <c r="N1081">
        <f t="shared" si="81"/>
        <v>7.5208872966737728E-3</v>
      </c>
      <c r="O1081">
        <f t="shared" si="84"/>
        <v>9.0250647560085273E-2</v>
      </c>
      <c r="P1081">
        <f t="shared" si="85"/>
        <v>0.51266903738226621</v>
      </c>
      <c r="Q1081">
        <f t="shared" si="82"/>
        <v>1.1205696073215976E-2</v>
      </c>
      <c r="R1081">
        <f t="shared" si="86"/>
        <v>0.13446835287859171</v>
      </c>
      <c r="S1081">
        <f t="shared" si="87"/>
        <v>0.76686609971848818</v>
      </c>
      <c r="T1081">
        <f t="shared" si="83"/>
        <v>1.8720954476486806E-2</v>
      </c>
      <c r="U1081">
        <f t="shared" si="88"/>
        <v>0.22465145371784168</v>
      </c>
      <c r="V1081">
        <f t="shared" si="89"/>
        <v>1.1077613748650101</v>
      </c>
    </row>
    <row r="1082" spans="11:22" x14ac:dyDescent="0.25">
      <c r="K1082">
        <v>860</v>
      </c>
      <c r="L1082">
        <f t="shared" si="79"/>
        <v>6.3980041881204321E-3</v>
      </c>
      <c r="M1082">
        <f t="shared" si="80"/>
        <v>155</v>
      </c>
      <c r="N1082">
        <f t="shared" si="81"/>
        <v>7.6642100472370522E-3</v>
      </c>
      <c r="O1082">
        <f t="shared" si="84"/>
        <v>9.1970520566844627E-2</v>
      </c>
      <c r="P1082">
        <f t="shared" si="85"/>
        <v>0.52033324742950327</v>
      </c>
      <c r="Q1082">
        <f t="shared" si="82"/>
        <v>1.1415817892706293E-2</v>
      </c>
      <c r="R1082">
        <f t="shared" si="86"/>
        <v>0.13698981471247551</v>
      </c>
      <c r="S1082">
        <f t="shared" si="87"/>
        <v>0.77828191761119447</v>
      </c>
      <c r="T1082">
        <f t="shared" si="83"/>
        <v>1.9114749114363949E-2</v>
      </c>
      <c r="U1082">
        <f t="shared" si="88"/>
        <v>0.22937698937236739</v>
      </c>
      <c r="V1082">
        <f t="shared" si="89"/>
        <v>1.1268761239793741</v>
      </c>
    </row>
    <row r="1083" spans="11:22" x14ac:dyDescent="0.25">
      <c r="K1083">
        <v>865</v>
      </c>
      <c r="L1083">
        <f t="shared" si="79"/>
        <v>6.6815666484816329E-3</v>
      </c>
      <c r="M1083">
        <f t="shared" si="80"/>
        <v>145</v>
      </c>
      <c r="N1083">
        <f t="shared" si="81"/>
        <v>7.9727591825876631E-3</v>
      </c>
      <c r="O1083">
        <f t="shared" si="84"/>
        <v>9.5673110191051958E-2</v>
      </c>
      <c r="P1083">
        <f t="shared" si="85"/>
        <v>0.52830600661209093</v>
      </c>
      <c r="Q1083">
        <f t="shared" si="82"/>
        <v>1.1867682446196515E-2</v>
      </c>
      <c r="R1083">
        <f t="shared" si="86"/>
        <v>0.14241218935435818</v>
      </c>
      <c r="S1083">
        <f t="shared" si="87"/>
        <v>0.79014960005739099</v>
      </c>
      <c r="T1083">
        <f t="shared" si="83"/>
        <v>1.9961923503233558E-2</v>
      </c>
      <c r="U1083">
        <f t="shared" si="88"/>
        <v>0.2395430820388027</v>
      </c>
      <c r="V1083">
        <f t="shared" si="89"/>
        <v>1.1468380474826076</v>
      </c>
    </row>
    <row r="1084" spans="11:22" x14ac:dyDescent="0.25">
      <c r="K1084">
        <v>870</v>
      </c>
      <c r="L1084">
        <f t="shared" si="79"/>
        <v>6.8344965320636386E-3</v>
      </c>
      <c r="M1084">
        <f t="shared" si="80"/>
        <v>140</v>
      </c>
      <c r="N1084">
        <f t="shared" si="81"/>
        <v>8.139293095546396E-3</v>
      </c>
      <c r="O1084">
        <f t="shared" si="84"/>
        <v>9.7671517146556752E-2</v>
      </c>
      <c r="P1084">
        <f t="shared" si="85"/>
        <v>0.53644529970763732</v>
      </c>
      <c r="Q1084">
        <f t="shared" si="82"/>
        <v>1.2111295825498303E-2</v>
      </c>
      <c r="R1084">
        <f t="shared" si="86"/>
        <v>0.14533554990597963</v>
      </c>
      <c r="S1084">
        <f t="shared" si="87"/>
        <v>0.80226089588288929</v>
      </c>
      <c r="T1084">
        <f t="shared" si="83"/>
        <v>2.0418818539686745E-2</v>
      </c>
      <c r="U1084">
        <f t="shared" si="88"/>
        <v>0.24502582247624094</v>
      </c>
      <c r="V1084">
        <f t="shared" si="89"/>
        <v>1.1672568660222944</v>
      </c>
    </row>
    <row r="1085" spans="11:22" x14ac:dyDescent="0.25">
      <c r="K1085">
        <v>875</v>
      </c>
      <c r="L1085">
        <f t="shared" si="79"/>
        <v>7.1661891172442697E-3</v>
      </c>
      <c r="M1085">
        <f t="shared" si="80"/>
        <v>130</v>
      </c>
      <c r="N1085">
        <f t="shared" si="81"/>
        <v>8.5008122680076403E-3</v>
      </c>
      <c r="O1085">
        <f t="shared" si="84"/>
        <v>0.10200974721609168</v>
      </c>
      <c r="P1085">
        <f t="shared" si="85"/>
        <v>0.54494611197564491</v>
      </c>
      <c r="Q1085">
        <f t="shared" si="82"/>
        <v>1.2639505459070777E-2</v>
      </c>
      <c r="R1085">
        <f t="shared" si="86"/>
        <v>0.15167406550884932</v>
      </c>
      <c r="S1085">
        <f t="shared" si="87"/>
        <v>0.81490040134196007</v>
      </c>
      <c r="T1085">
        <f t="shared" si="83"/>
        <v>2.1409787029609717E-2</v>
      </c>
      <c r="U1085">
        <f t="shared" si="88"/>
        <v>0.2569174443553166</v>
      </c>
      <c r="V1085">
        <f t="shared" si="89"/>
        <v>1.1886666530519041</v>
      </c>
    </row>
    <row r="1086" spans="11:22" x14ac:dyDescent="0.25">
      <c r="K1086">
        <v>880</v>
      </c>
      <c r="L1086">
        <f t="shared" si="79"/>
        <v>7.3466638499554739E-3</v>
      </c>
      <c r="M1086">
        <f t="shared" si="80"/>
        <v>125</v>
      </c>
      <c r="N1086">
        <f t="shared" si="81"/>
        <v>8.6977036558545939E-3</v>
      </c>
      <c r="O1086">
        <f t="shared" si="84"/>
        <v>0.10437244387025513</v>
      </c>
      <c r="P1086">
        <f t="shared" si="85"/>
        <v>0.55364381563149956</v>
      </c>
      <c r="Q1086">
        <f t="shared" si="82"/>
        <v>1.2926823213287975E-2</v>
      </c>
      <c r="R1086">
        <f t="shared" si="86"/>
        <v>0.15512187855945569</v>
      </c>
      <c r="S1086">
        <f t="shared" si="87"/>
        <v>0.82782722455524804</v>
      </c>
      <c r="T1086">
        <f t="shared" si="83"/>
        <v>2.1948975366444801E-2</v>
      </c>
      <c r="U1086">
        <f t="shared" si="88"/>
        <v>0.26338770439733761</v>
      </c>
      <c r="V1086">
        <f t="shared" si="89"/>
        <v>1.2106156284183489</v>
      </c>
    </row>
    <row r="1087" spans="11:22" x14ac:dyDescent="0.25">
      <c r="K1087">
        <v>885</v>
      </c>
      <c r="L1087">
        <f t="shared" si="79"/>
        <v>7.7421291178554107E-3</v>
      </c>
      <c r="M1087">
        <f t="shared" si="80"/>
        <v>115</v>
      </c>
      <c r="N1087">
        <f t="shared" si="81"/>
        <v>9.1296107766132839E-3</v>
      </c>
      <c r="O1087">
        <f t="shared" si="84"/>
        <v>0.10955532931935941</v>
      </c>
      <c r="P1087">
        <f t="shared" si="85"/>
        <v>0.56277342640811279</v>
      </c>
      <c r="Q1087">
        <f t="shared" si="82"/>
        <v>1.3556243058322148E-2</v>
      </c>
      <c r="R1087">
        <f t="shared" si="86"/>
        <v>0.16267491669986578</v>
      </c>
      <c r="S1087">
        <f t="shared" si="87"/>
        <v>0.84138346761357019</v>
      </c>
      <c r="T1087">
        <f t="shared" si="83"/>
        <v>2.3130471838952227E-2</v>
      </c>
      <c r="U1087">
        <f t="shared" si="88"/>
        <v>0.27756566206742672</v>
      </c>
      <c r="V1087">
        <f t="shared" si="89"/>
        <v>1.2337461002573011</v>
      </c>
    </row>
    <row r="1088" spans="11:22" x14ac:dyDescent="0.25">
      <c r="K1088">
        <v>890</v>
      </c>
      <c r="L1088">
        <f t="shared" si="79"/>
        <v>7.9597277813168825E-3</v>
      </c>
      <c r="M1088">
        <f t="shared" si="80"/>
        <v>110</v>
      </c>
      <c r="N1088">
        <f t="shared" si="81"/>
        <v>9.3675357973233564E-3</v>
      </c>
      <c r="O1088">
        <f t="shared" si="84"/>
        <v>0.11241042956788028</v>
      </c>
      <c r="P1088">
        <f t="shared" si="85"/>
        <v>0.57214096220543609</v>
      </c>
      <c r="Q1088">
        <f t="shared" si="82"/>
        <v>1.3902489609177837E-2</v>
      </c>
      <c r="R1088">
        <f t="shared" si="86"/>
        <v>0.16682987531013405</v>
      </c>
      <c r="S1088">
        <f t="shared" si="87"/>
        <v>0.85528595722274803</v>
      </c>
      <c r="T1088">
        <f t="shared" si="83"/>
        <v>2.3780572047922055E-2</v>
      </c>
      <c r="U1088">
        <f t="shared" si="88"/>
        <v>0.28536686457506466</v>
      </c>
      <c r="V1088">
        <f t="shared" si="89"/>
        <v>1.2575266723052232</v>
      </c>
    </row>
    <row r="1089" spans="11:22" x14ac:dyDescent="0.25">
      <c r="K1089">
        <v>895</v>
      </c>
      <c r="L1089">
        <f t="shared" si="79"/>
        <v>8.442896127042375E-3</v>
      </c>
      <c r="M1089">
        <f t="shared" si="80"/>
        <v>100</v>
      </c>
      <c r="N1089">
        <f t="shared" si="81"/>
        <v>9.8965277937025364E-3</v>
      </c>
      <c r="O1089">
        <f t="shared" si="84"/>
        <v>0.11875833352443044</v>
      </c>
      <c r="P1089">
        <f t="shared" si="85"/>
        <v>0.58203748999913862</v>
      </c>
      <c r="Q1089">
        <f t="shared" si="82"/>
        <v>1.4671144301636185E-2</v>
      </c>
      <c r="R1089">
        <f t="shared" si="86"/>
        <v>0.17605373161963422</v>
      </c>
      <c r="S1089">
        <f t="shared" si="87"/>
        <v>0.86995710152438421</v>
      </c>
      <c r="T1089">
        <f t="shared" si="83"/>
        <v>2.5224091219993472E-2</v>
      </c>
      <c r="U1089">
        <f t="shared" si="88"/>
        <v>0.30268909463992166</v>
      </c>
      <c r="V1089">
        <f t="shared" si="89"/>
        <v>1.2827507635252167</v>
      </c>
    </row>
    <row r="1090" spans="11:22" x14ac:dyDescent="0.25">
      <c r="K1090">
        <v>900</v>
      </c>
      <c r="L1090">
        <f t="shared" si="79"/>
        <v>8.7126791389788606E-3</v>
      </c>
      <c r="M1090">
        <f t="shared" si="80"/>
        <v>95</v>
      </c>
      <c r="N1090">
        <f t="shared" si="81"/>
        <v>1.0192303381134082E-2</v>
      </c>
      <c r="O1090">
        <f t="shared" si="84"/>
        <v>0.12230764057360899</v>
      </c>
      <c r="P1090">
        <f t="shared" si="85"/>
        <v>0.59222979338027271</v>
      </c>
      <c r="Q1090">
        <f t="shared" si="82"/>
        <v>1.510024330781512E-2</v>
      </c>
      <c r="R1090">
        <f t="shared" si="86"/>
        <v>0.18120291969378144</v>
      </c>
      <c r="S1090">
        <f t="shared" si="87"/>
        <v>0.88505734483219933</v>
      </c>
      <c r="T1090">
        <f t="shared" si="83"/>
        <v>2.6030097974108823E-2</v>
      </c>
      <c r="U1090">
        <f t="shared" si="88"/>
        <v>0.31236117568930588</v>
      </c>
      <c r="V1090">
        <f t="shared" si="89"/>
        <v>1.3087808614993255</v>
      </c>
    </row>
    <row r="1091" spans="11:22" x14ac:dyDescent="0.25">
      <c r="K1091">
        <v>905</v>
      </c>
      <c r="L1091">
        <f t="shared" si="79"/>
        <v>9.3224512026320924E-3</v>
      </c>
      <c r="M1091">
        <f t="shared" si="80"/>
        <v>85</v>
      </c>
      <c r="N1091">
        <f t="shared" si="81"/>
        <v>1.0861859870504309E-2</v>
      </c>
      <c r="O1091">
        <f t="shared" si="84"/>
        <v>0.13034231844605171</v>
      </c>
      <c r="P1091">
        <f t="shared" si="85"/>
        <v>0.60309165325077707</v>
      </c>
      <c r="Q1091">
        <f t="shared" si="82"/>
        <v>1.6069902323633367E-2</v>
      </c>
      <c r="R1091">
        <f t="shared" si="86"/>
        <v>0.19283882788360041</v>
      </c>
      <c r="S1091">
        <f t="shared" si="87"/>
        <v>0.9011272471558327</v>
      </c>
      <c r="T1091">
        <f t="shared" si="83"/>
        <v>2.7851859834677972E-2</v>
      </c>
      <c r="U1091">
        <f t="shared" si="88"/>
        <v>0.33422231801613567</v>
      </c>
      <c r="V1091">
        <f t="shared" si="89"/>
        <v>1.3366327213340035</v>
      </c>
    </row>
    <row r="1092" spans="11:22" x14ac:dyDescent="0.25">
      <c r="K1092">
        <v>910</v>
      </c>
      <c r="L1092">
        <f t="shared" si="79"/>
        <v>9.6697962942495271E-3</v>
      </c>
      <c r="M1092">
        <f t="shared" si="80"/>
        <v>80</v>
      </c>
      <c r="N1092">
        <f t="shared" si="81"/>
        <v>1.1243876772893902E-2</v>
      </c>
      <c r="O1092">
        <f t="shared" si="84"/>
        <v>0.13492652127472682</v>
      </c>
      <c r="P1092">
        <f t="shared" si="85"/>
        <v>0.61433553002367103</v>
      </c>
      <c r="Q1092">
        <f t="shared" si="82"/>
        <v>1.6622131971575804E-2</v>
      </c>
      <c r="R1092">
        <f t="shared" si="86"/>
        <v>0.19946558365890965</v>
      </c>
      <c r="S1092">
        <f t="shared" si="87"/>
        <v>0.9177493791274085</v>
      </c>
      <c r="T1092">
        <f t="shared" si="83"/>
        <v>2.8889591928492608E-2</v>
      </c>
      <c r="U1092">
        <f t="shared" si="88"/>
        <v>0.3466751031419113</v>
      </c>
      <c r="V1092">
        <f t="shared" si="89"/>
        <v>1.3655223132624961</v>
      </c>
    </row>
    <row r="1093" spans="11:22" x14ac:dyDescent="0.25">
      <c r="K1093">
        <v>915</v>
      </c>
      <c r="L1093">
        <f t="shared" si="79"/>
        <v>1.0474762028396251E-2</v>
      </c>
      <c r="M1093">
        <f>M1095+15</f>
        <v>70</v>
      </c>
      <c r="N1093">
        <f t="shared" si="81"/>
        <v>1.2130805576949788E-2</v>
      </c>
      <c r="O1093">
        <f t="shared" si="84"/>
        <v>0.14556966692339746</v>
      </c>
      <c r="P1093">
        <f t="shared" si="85"/>
        <v>0.62646633560062082</v>
      </c>
      <c r="Q1093">
        <f t="shared" si="82"/>
        <v>1.7901590065682205E-2</v>
      </c>
      <c r="R1093">
        <f t="shared" si="86"/>
        <v>0.21481908078818646</v>
      </c>
      <c r="S1093">
        <f t="shared" si="87"/>
        <v>0.93565096919309076</v>
      </c>
      <c r="T1093">
        <f t="shared" si="83"/>
        <v>3.1294516589599253E-2</v>
      </c>
      <c r="U1093">
        <f t="shared" si="88"/>
        <v>0.37553419907519103</v>
      </c>
      <c r="V1093">
        <f t="shared" si="89"/>
        <v>1.3968168298520953</v>
      </c>
    </row>
    <row r="1094" spans="11:22" x14ac:dyDescent="0.25">
      <c r="K1094">
        <v>920</v>
      </c>
      <c r="L1094">
        <f t="shared" si="79"/>
        <v>1.0946687078308055E-2</v>
      </c>
      <c r="M1094">
        <f>M1096+15</f>
        <v>65</v>
      </c>
      <c r="N1094">
        <f t="shared" si="81"/>
        <v>1.2651762766854868E-2</v>
      </c>
      <c r="O1094">
        <f t="shared" si="84"/>
        <v>0.15182115320225842</v>
      </c>
      <c r="P1094">
        <f t="shared" si="85"/>
        <v>0.63911809836747568</v>
      </c>
      <c r="Q1094">
        <f t="shared" si="82"/>
        <v>1.8651476461765348E-2</v>
      </c>
      <c r="R1094">
        <f t="shared" si="86"/>
        <v>0.22381771754118418</v>
      </c>
      <c r="S1094">
        <f t="shared" si="87"/>
        <v>0.95430244565485611</v>
      </c>
      <c r="T1094">
        <f t="shared" si="83"/>
        <v>3.2704445164919216E-2</v>
      </c>
      <c r="U1094">
        <f t="shared" si="88"/>
        <v>0.39245334197903059</v>
      </c>
      <c r="V1094">
        <f t="shared" si="89"/>
        <v>1.4295212750170145</v>
      </c>
    </row>
    <row r="1095" spans="11:22" x14ac:dyDescent="0.25">
      <c r="K1095">
        <v>925</v>
      </c>
      <c r="L1095">
        <f t="shared" si="79"/>
        <v>1.2082514975106763E-2</v>
      </c>
      <c r="M1095">
        <f>M1097+15</f>
        <v>55</v>
      </c>
      <c r="N1095">
        <f t="shared" si="81"/>
        <v>1.3908275011001947E-2</v>
      </c>
      <c r="O1095">
        <f t="shared" si="84"/>
        <v>0.16689930013202336</v>
      </c>
      <c r="P1095">
        <f t="shared" si="85"/>
        <v>0.65302637337847758</v>
      </c>
      <c r="Q1095">
        <f t="shared" si="82"/>
        <v>2.0455574248251673E-2</v>
      </c>
      <c r="R1095">
        <f t="shared" si="86"/>
        <v>0.24546689097902008</v>
      </c>
      <c r="S1095">
        <f t="shared" si="87"/>
        <v>0.97475801990310784</v>
      </c>
      <c r="T1095">
        <f t="shared" si="83"/>
        <v>3.609785733628279E-2</v>
      </c>
      <c r="U1095">
        <f t="shared" si="88"/>
        <v>0.43317428803539348</v>
      </c>
      <c r="V1095">
        <f t="shared" si="89"/>
        <v>1.4656191323532974</v>
      </c>
    </row>
    <row r="1096" spans="11:22" x14ac:dyDescent="0.25">
      <c r="K1096">
        <v>930</v>
      </c>
      <c r="L1096">
        <f t="shared" si="79"/>
        <v>1.2779065146259934E-2</v>
      </c>
      <c r="M1096">
        <f>M1098+15</f>
        <v>50</v>
      </c>
      <c r="N1096">
        <f t="shared" si="81"/>
        <v>1.468051956878258E-2</v>
      </c>
      <c r="O1096">
        <f t="shared" si="84"/>
        <v>0.17616623482539095</v>
      </c>
      <c r="P1096">
        <f t="shared" si="85"/>
        <v>0.66770689294726016</v>
      </c>
      <c r="Q1096">
        <f t="shared" si="82"/>
        <v>2.1561381597086982E-2</v>
      </c>
      <c r="R1096">
        <f t="shared" si="86"/>
        <v>0.25873657916504378</v>
      </c>
      <c r="S1096">
        <f t="shared" si="87"/>
        <v>0.99631940150019482</v>
      </c>
      <c r="T1096">
        <f t="shared" si="83"/>
        <v>3.8178878444690589E-2</v>
      </c>
      <c r="U1096">
        <f t="shared" si="88"/>
        <v>0.45814654133628707</v>
      </c>
      <c r="V1096">
        <f t="shared" si="89"/>
        <v>1.503798010797988</v>
      </c>
    </row>
    <row r="1097" spans="11:22" x14ac:dyDescent="0.25">
      <c r="K1097">
        <v>935</v>
      </c>
      <c r="L1097">
        <f t="shared" si="79"/>
        <v>1.4565949275875871E-2</v>
      </c>
      <c r="M1097">
        <v>40</v>
      </c>
      <c r="N1097">
        <f t="shared" si="81"/>
        <v>1.6666552565622883E-2</v>
      </c>
      <c r="O1097">
        <f t="shared" si="84"/>
        <v>0.1999986307874746</v>
      </c>
      <c r="P1097">
        <f t="shared" si="85"/>
        <v>0.68437344551288304</v>
      </c>
      <c r="Q1097">
        <f t="shared" si="82"/>
        <v>2.439590813680087E-2</v>
      </c>
      <c r="R1097">
        <f t="shared" si="86"/>
        <v>0.29275089764161044</v>
      </c>
      <c r="S1097">
        <f t="shared" si="87"/>
        <v>1.0207153096369956</v>
      </c>
      <c r="T1097">
        <f t="shared" si="83"/>
        <v>4.3517393523731407E-2</v>
      </c>
      <c r="U1097">
        <f t="shared" si="88"/>
        <v>0.52220872228477688</v>
      </c>
      <c r="V1097">
        <f t="shared" si="89"/>
        <v>1.5473154043217194</v>
      </c>
    </row>
    <row r="1098" spans="11:22" x14ac:dyDescent="0.25">
      <c r="K1098">
        <v>940</v>
      </c>
      <c r="L1098">
        <f t="shared" si="79"/>
        <v>1.5753395067016635E-2</v>
      </c>
      <c r="M1098">
        <v>35</v>
      </c>
      <c r="N1098">
        <f t="shared" si="81"/>
        <v>1.7989690727518604E-2</v>
      </c>
      <c r="O1098">
        <f t="shared" si="84"/>
        <v>0.21587628873022324</v>
      </c>
      <c r="P1098">
        <f t="shared" si="85"/>
        <v>0.7023631362404017</v>
      </c>
      <c r="Q1098">
        <f t="shared" si="82"/>
        <v>2.6277570753166501E-2</v>
      </c>
      <c r="R1098">
        <f t="shared" si="86"/>
        <v>0.31533084903799802</v>
      </c>
      <c r="S1098">
        <f t="shared" si="87"/>
        <v>1.046992880390162</v>
      </c>
      <c r="T1098">
        <f t="shared" si="83"/>
        <v>4.7065019895515814E-2</v>
      </c>
      <c r="U1098">
        <f t="shared" si="88"/>
        <v>0.56478023874618977</v>
      </c>
      <c r="V1098">
        <f t="shared" si="89"/>
        <v>1.5943804242172352</v>
      </c>
    </row>
    <row r="1099" spans="11:22" x14ac:dyDescent="0.25">
      <c r="K1099">
        <v>945</v>
      </c>
      <c r="L1099">
        <f t="shared" si="79"/>
        <v>1.9226344208228094E-2</v>
      </c>
      <c r="M1099">
        <v>25</v>
      </c>
      <c r="N1099">
        <f t="shared" si="81"/>
        <v>2.187117545106243E-2</v>
      </c>
      <c r="O1099">
        <f t="shared" si="84"/>
        <v>0.26245410541274916</v>
      </c>
      <c r="P1099">
        <f t="shared" si="85"/>
        <v>0.72423431169146413</v>
      </c>
      <c r="Q1099">
        <f t="shared" si="82"/>
        <v>3.1770803190695973E-2</v>
      </c>
      <c r="R1099">
        <f t="shared" si="86"/>
        <v>0.38124963828835168</v>
      </c>
      <c r="S1099">
        <f t="shared" si="87"/>
        <v>1.0787636835808581</v>
      </c>
      <c r="T1099">
        <f t="shared" si="83"/>
        <v>5.7440841725151848E-2</v>
      </c>
      <c r="U1099">
        <f t="shared" si="88"/>
        <v>0.68929010070182217</v>
      </c>
      <c r="V1099">
        <f t="shared" si="89"/>
        <v>1.6518212659423872</v>
      </c>
    </row>
    <row r="1100" spans="11:22" x14ac:dyDescent="0.25">
      <c r="K1100">
        <v>950</v>
      </c>
      <c r="L1100">
        <f t="shared" si="79"/>
        <v>2.2005666611505541E-2</v>
      </c>
      <c r="M1100">
        <v>20</v>
      </c>
      <c r="N1100">
        <f t="shared" si="81"/>
        <v>2.4986793938785778E-2</v>
      </c>
      <c r="O1100">
        <f t="shared" si="84"/>
        <v>0.29984152726542934</v>
      </c>
      <c r="P1100">
        <f t="shared" si="85"/>
        <v>0.74922110563024991</v>
      </c>
      <c r="Q1100">
        <f t="shared" si="82"/>
        <v>3.6155441565816793E-2</v>
      </c>
      <c r="R1100">
        <f t="shared" si="86"/>
        <v>0.43386529878980151</v>
      </c>
      <c r="S1100">
        <f t="shared" si="87"/>
        <v>1.1149191251466748</v>
      </c>
      <c r="T1100">
        <f t="shared" si="83"/>
        <v>6.5744376528274029E-2</v>
      </c>
      <c r="U1100">
        <f t="shared" si="88"/>
        <v>0.78893251833928835</v>
      </c>
      <c r="V1100">
        <f t="shared" si="89"/>
        <v>1.7175656424706611</v>
      </c>
    </row>
    <row r="1101" spans="11:22" x14ac:dyDescent="0.25">
      <c r="K1101">
        <v>955</v>
      </c>
      <c r="L1101">
        <f t="shared" si="79"/>
        <v>3.4787245162136805E-2</v>
      </c>
      <c r="M1101">
        <v>10</v>
      </c>
      <c r="N1101">
        <f t="shared" si="81"/>
        <v>3.937443117592504E-2</v>
      </c>
      <c r="O1101">
        <f t="shared" si="84"/>
        <v>0.47249317411110048</v>
      </c>
      <c r="P1101">
        <f t="shared" si="85"/>
        <v>0.788595536806175</v>
      </c>
      <c r="Q1101">
        <f t="shared" si="82"/>
        <v>5.6189369249443927E-2</v>
      </c>
      <c r="R1101">
        <f t="shared" si="86"/>
        <v>0.67427243099332712</v>
      </c>
      <c r="S1101">
        <f t="shared" si="87"/>
        <v>1.1711084943961187</v>
      </c>
      <c r="T1101">
        <f t="shared" si="83"/>
        <v>0.10393076404807122</v>
      </c>
      <c r="U1101">
        <f t="shared" si="88"/>
        <v>1.2471691685768547</v>
      </c>
      <c r="V1101">
        <f t="shared" si="89"/>
        <v>1.8214964065187322</v>
      </c>
    </row>
    <row r="1102" spans="11:22" x14ac:dyDescent="0.25">
      <c r="K1102">
        <v>960</v>
      </c>
      <c r="L1102">
        <f t="shared" si="79"/>
        <v>8.7510485588808418E-2</v>
      </c>
      <c r="M1102">
        <v>5</v>
      </c>
      <c r="N1102">
        <f t="shared" si="81"/>
        <v>9.9159498657081013E-2</v>
      </c>
      <c r="O1102">
        <f t="shared" si="84"/>
        <v>1.1899139838849722</v>
      </c>
      <c r="P1102">
        <f t="shared" si="85"/>
        <v>0.88775503546325596</v>
      </c>
      <c r="Q1102">
        <f t="shared" si="82"/>
        <v>0.13609562124493838</v>
      </c>
      <c r="R1102">
        <f t="shared" si="86"/>
        <v>1.6331474549392606</v>
      </c>
      <c r="S1102">
        <f t="shared" si="87"/>
        <v>1.3072041156410572</v>
      </c>
      <c r="T1102">
        <f t="shared" si="83"/>
        <v>0.26144730883610795</v>
      </c>
      <c r="U1102">
        <f t="shared" si="88"/>
        <v>3.1373677060332952</v>
      </c>
      <c r="V1102">
        <f t="shared" si="89"/>
        <v>2.08294371535484</v>
      </c>
    </row>
    <row r="1103" spans="11:22" x14ac:dyDescent="0.25">
      <c r="K1103">
        <v>965</v>
      </c>
      <c r="L1103">
        <f t="shared" ref="L1103:L1166" si="90">T1103/$T$1199</f>
        <v>2.6357367896353959E-2</v>
      </c>
      <c r="M1103">
        <v>15</v>
      </c>
      <c r="N1103">
        <f t="shared" si="81"/>
        <v>2.9876534473123467E-2</v>
      </c>
      <c r="O1103">
        <f t="shared" si="84"/>
        <v>0.35851841367748161</v>
      </c>
      <c r="P1103">
        <f t="shared" si="85"/>
        <v>0.9176315699363794</v>
      </c>
      <c r="Q1103">
        <f t="shared" si="82"/>
        <v>4.2999904844566506E-2</v>
      </c>
      <c r="R1103">
        <f t="shared" si="86"/>
        <v>0.51599885813479807</v>
      </c>
      <c r="S1103">
        <f t="shared" si="87"/>
        <v>1.3502040204856236</v>
      </c>
      <c r="T1103">
        <f t="shared" si="83"/>
        <v>7.8745568124081566E-2</v>
      </c>
      <c r="U1103">
        <f t="shared" si="88"/>
        <v>0.9449468174889788</v>
      </c>
      <c r="V1103">
        <f t="shared" si="89"/>
        <v>2.1616892834789216</v>
      </c>
    </row>
    <row r="1104" spans="11:22" x14ac:dyDescent="0.25">
      <c r="K1104">
        <v>970</v>
      </c>
      <c r="L1104">
        <f t="shared" si="90"/>
        <v>1.7251348997210765E-2</v>
      </c>
      <c r="M1104">
        <v>30</v>
      </c>
      <c r="N1104">
        <f t="shared" ref="N1104:N1167" si="91">VLOOKUP($M1104,$M$617:$W$904,2,FALSE)</f>
        <v>1.9661953454932907E-2</v>
      </c>
      <c r="O1104">
        <f t="shared" si="84"/>
        <v>0.23594344145919488</v>
      </c>
      <c r="P1104">
        <f t="shared" si="85"/>
        <v>0.93729352339131233</v>
      </c>
      <c r="Q1104">
        <f t="shared" ref="Q1104:Q1167" si="92">VLOOKUP($M1104,$M$617:$W$904,5,FALSE)</f>
        <v>2.8648818091430606E-2</v>
      </c>
      <c r="R1104">
        <f t="shared" si="86"/>
        <v>0.34378581709716727</v>
      </c>
      <c r="S1104">
        <f t="shared" si="87"/>
        <v>1.3788528385770542</v>
      </c>
      <c r="T1104">
        <f t="shared" ref="T1104:T1167" si="93">VLOOKUP($M1104,$M$617:$W$904,8,FALSE)</f>
        <v>5.154032386822982E-2</v>
      </c>
      <c r="U1104">
        <f t="shared" si="88"/>
        <v>0.61848388641875784</v>
      </c>
      <c r="V1104">
        <f t="shared" si="89"/>
        <v>2.2132296073471514</v>
      </c>
    </row>
    <row r="1105" spans="11:22" x14ac:dyDescent="0.25">
      <c r="K1105">
        <v>975</v>
      </c>
      <c r="L1105">
        <f t="shared" si="90"/>
        <v>1.3594057267202869E-2</v>
      </c>
      <c r="M1105">
        <v>45</v>
      </c>
      <c r="N1105">
        <f t="shared" si="91"/>
        <v>1.5585516454384718E-2</v>
      </c>
      <c r="O1105">
        <f t="shared" ref="O1105:O1168" si="94">N1105*12</f>
        <v>0.18702619745261662</v>
      </c>
      <c r="P1105">
        <f t="shared" ref="P1105:P1168" si="95">N1105+P1104</f>
        <v>0.952879039845697</v>
      </c>
      <c r="Q1105">
        <f t="shared" si="92"/>
        <v>2.2854619603428661E-2</v>
      </c>
      <c r="R1105">
        <f t="shared" ref="R1105:R1168" si="96">Q1105*12</f>
        <v>0.27425543524114393</v>
      </c>
      <c r="S1105">
        <f t="shared" ref="S1105:S1168" si="97">Q1105+S1104</f>
        <v>1.4017074581804829</v>
      </c>
      <c r="T1105">
        <f t="shared" si="93"/>
        <v>4.061375805151124E-2</v>
      </c>
      <c r="U1105">
        <f t="shared" ref="U1105:U1168" si="98">T1105*12</f>
        <v>0.48736509661813487</v>
      </c>
      <c r="V1105">
        <f t="shared" ref="V1105:V1168" si="99">T1105+V1104</f>
        <v>2.2538433653986627</v>
      </c>
    </row>
    <row r="1106" spans="11:22" x14ac:dyDescent="0.25">
      <c r="K1106">
        <v>980</v>
      </c>
      <c r="L1106">
        <f t="shared" si="90"/>
        <v>1.1477996094191737E-2</v>
      </c>
      <c r="M1106">
        <f>M1105+15</f>
        <v>60</v>
      </c>
      <c r="N1106">
        <f t="shared" si="91"/>
        <v>1.3239075217305496E-2</v>
      </c>
      <c r="O1106">
        <f t="shared" si="94"/>
        <v>0.15886890260766595</v>
      </c>
      <c r="P1106">
        <f t="shared" si="95"/>
        <v>0.96611811506300249</v>
      </c>
      <c r="Q1106">
        <f t="shared" si="92"/>
        <v>1.9495517237267723E-2</v>
      </c>
      <c r="R1106">
        <f t="shared" si="96"/>
        <v>0.23394620684721268</v>
      </c>
      <c r="S1106">
        <f t="shared" si="97"/>
        <v>1.4212029754177506</v>
      </c>
      <c r="T1106">
        <f t="shared" si="93"/>
        <v>3.4291789943416418E-2</v>
      </c>
      <c r="U1106">
        <f t="shared" si="98"/>
        <v>0.41150147932099701</v>
      </c>
      <c r="V1106">
        <f t="shared" si="99"/>
        <v>2.2881351553420792</v>
      </c>
    </row>
    <row r="1107" spans="11:22" x14ac:dyDescent="0.25">
      <c r="K1107">
        <v>985</v>
      </c>
      <c r="L1107">
        <f t="shared" si="90"/>
        <v>1.0051804426637313E-2</v>
      </c>
      <c r="M1107">
        <f t="shared" ref="M1107:M1170" si="100">M1106+15</f>
        <v>75</v>
      </c>
      <c r="N1107">
        <f t="shared" si="91"/>
        <v>1.1664508988186884E-2</v>
      </c>
      <c r="O1107">
        <f t="shared" si="94"/>
        <v>0.1399741078582426</v>
      </c>
      <c r="P1107">
        <f t="shared" si="95"/>
        <v>0.97778262405118932</v>
      </c>
      <c r="Q1107">
        <f t="shared" si="92"/>
        <v>1.7229374224197014E-2</v>
      </c>
      <c r="R1107">
        <f t="shared" si="96"/>
        <v>0.20675249069036417</v>
      </c>
      <c r="S1107">
        <f t="shared" si="97"/>
        <v>1.4384323496419475</v>
      </c>
      <c r="T1107">
        <f t="shared" si="93"/>
        <v>3.0030883711920531E-2</v>
      </c>
      <c r="U1107">
        <f t="shared" si="98"/>
        <v>0.36037060454304637</v>
      </c>
      <c r="V1107">
        <f t="shared" si="99"/>
        <v>2.3181660390539998</v>
      </c>
    </row>
    <row r="1108" spans="11:22" x14ac:dyDescent="0.25">
      <c r="K1108">
        <v>990</v>
      </c>
      <c r="L1108">
        <f t="shared" si="90"/>
        <v>9.0047609029789578E-3</v>
      </c>
      <c r="M1108">
        <f t="shared" si="100"/>
        <v>90</v>
      </c>
      <c r="N1108">
        <f t="shared" si="91"/>
        <v>1.0512845920095881E-2</v>
      </c>
      <c r="O1108">
        <f t="shared" si="94"/>
        <v>0.12615415104115058</v>
      </c>
      <c r="P1108">
        <f t="shared" si="95"/>
        <v>0.98829546997128515</v>
      </c>
      <c r="Q1108">
        <f t="shared" si="92"/>
        <v>1.5564745370326483E-2</v>
      </c>
      <c r="R1108">
        <f t="shared" si="96"/>
        <v>0.18677694444391779</v>
      </c>
      <c r="S1108">
        <f t="shared" si="97"/>
        <v>1.453997095012274</v>
      </c>
      <c r="T1108">
        <f t="shared" si="93"/>
        <v>2.6902724730138328E-2</v>
      </c>
      <c r="U1108">
        <f t="shared" si="98"/>
        <v>0.32283269676165993</v>
      </c>
      <c r="V1108">
        <f t="shared" si="99"/>
        <v>2.3450687637841381</v>
      </c>
    </row>
    <row r="1109" spans="11:22" x14ac:dyDescent="0.25">
      <c r="K1109">
        <v>995</v>
      </c>
      <c r="L1109">
        <f t="shared" si="90"/>
        <v>8.1926744900039303E-3</v>
      </c>
      <c r="M1109">
        <f t="shared" si="100"/>
        <v>105</v>
      </c>
      <c r="N1109">
        <f t="shared" si="91"/>
        <v>9.6224572468198155E-3</v>
      </c>
      <c r="O1109">
        <f t="shared" si="94"/>
        <v>0.11546948696183779</v>
      </c>
      <c r="P1109">
        <f t="shared" si="95"/>
        <v>0.99791792721810491</v>
      </c>
      <c r="Q1109">
        <f t="shared" si="92"/>
        <v>1.4273103229131112E-2</v>
      </c>
      <c r="R1109">
        <f t="shared" si="96"/>
        <v>0.17127723874957335</v>
      </c>
      <c r="S1109">
        <f t="shared" si="97"/>
        <v>1.468270198241405</v>
      </c>
      <c r="T1109">
        <f t="shared" si="93"/>
        <v>2.4476526249052055E-2</v>
      </c>
      <c r="U1109">
        <f t="shared" si="98"/>
        <v>0.29371831498862466</v>
      </c>
      <c r="V1109">
        <f t="shared" si="99"/>
        <v>2.3695452900331899</v>
      </c>
    </row>
    <row r="1110" spans="11:22" x14ac:dyDescent="0.25">
      <c r="K1110">
        <v>1000</v>
      </c>
      <c r="L1110">
        <f t="shared" si="90"/>
        <v>7.5382414791636317E-3</v>
      </c>
      <c r="M1110">
        <f t="shared" si="100"/>
        <v>120</v>
      </c>
      <c r="N1110">
        <f t="shared" si="91"/>
        <v>8.9068544763627466E-3</v>
      </c>
      <c r="O1110">
        <f t="shared" si="94"/>
        <v>0.10688225371635296</v>
      </c>
      <c r="P1110">
        <f t="shared" si="95"/>
        <v>1.0068247816944678</v>
      </c>
      <c r="Q1110">
        <f t="shared" si="92"/>
        <v>1.3231762967161775E-2</v>
      </c>
      <c r="R1110">
        <f t="shared" si="96"/>
        <v>0.1587811556059413</v>
      </c>
      <c r="S1110">
        <f t="shared" si="97"/>
        <v>1.4815019612085667</v>
      </c>
      <c r="T1110">
        <f t="shared" si="93"/>
        <v>2.2521334841457019E-2</v>
      </c>
      <c r="U1110">
        <f t="shared" si="98"/>
        <v>0.27025601809748423</v>
      </c>
      <c r="V1110">
        <f t="shared" si="99"/>
        <v>2.3920666248746469</v>
      </c>
    </row>
    <row r="1111" spans="11:22" x14ac:dyDescent="0.25">
      <c r="K1111">
        <v>1005</v>
      </c>
      <c r="L1111">
        <f t="shared" si="90"/>
        <v>6.9957708047382449E-3</v>
      </c>
      <c r="M1111">
        <f t="shared" si="100"/>
        <v>135</v>
      </c>
      <c r="N1111">
        <f t="shared" si="91"/>
        <v>8.315014120580333E-3</v>
      </c>
      <c r="O1111">
        <f t="shared" si="94"/>
        <v>9.9780169446963995E-2</v>
      </c>
      <c r="P1111">
        <f t="shared" si="95"/>
        <v>1.0151397958150481</v>
      </c>
      <c r="Q1111">
        <f t="shared" si="92"/>
        <v>1.2368146428381688E-2</v>
      </c>
      <c r="R1111">
        <f t="shared" si="96"/>
        <v>0.14841775714058025</v>
      </c>
      <c r="S1111">
        <f t="shared" si="97"/>
        <v>1.4938701076369485</v>
      </c>
      <c r="T1111">
        <f t="shared" si="93"/>
        <v>2.0900643366638327E-2</v>
      </c>
      <c r="U1111">
        <f t="shared" si="98"/>
        <v>0.25080772039965993</v>
      </c>
      <c r="V1111">
        <f t="shared" si="99"/>
        <v>2.4129672682412853</v>
      </c>
    </row>
    <row r="1112" spans="11:22" x14ac:dyDescent="0.25">
      <c r="K1112">
        <v>1010</v>
      </c>
      <c r="L1112">
        <f t="shared" si="90"/>
        <v>6.5362768891461826E-3</v>
      </c>
      <c r="M1112">
        <f t="shared" si="100"/>
        <v>150</v>
      </c>
      <c r="N1112">
        <f t="shared" si="91"/>
        <v>7.814629031103415E-3</v>
      </c>
      <c r="O1112">
        <f t="shared" si="94"/>
        <v>9.377554837324098E-2</v>
      </c>
      <c r="P1112">
        <f t="shared" si="95"/>
        <v>1.0229544248461515</v>
      </c>
      <c r="Q1112">
        <f t="shared" si="92"/>
        <v>1.1636186659783943E-2</v>
      </c>
      <c r="R1112">
        <f t="shared" si="96"/>
        <v>0.13963423991740731</v>
      </c>
      <c r="S1112">
        <f t="shared" si="97"/>
        <v>1.5055062942967323</v>
      </c>
      <c r="T1112">
        <f t="shared" si="93"/>
        <v>1.9527854187721072E-2</v>
      </c>
      <c r="U1112">
        <f t="shared" si="98"/>
        <v>0.23433425025265286</v>
      </c>
      <c r="V1112">
        <f t="shared" si="99"/>
        <v>2.4324951224290063</v>
      </c>
    </row>
    <row r="1113" spans="11:22" x14ac:dyDescent="0.25">
      <c r="K1113">
        <v>1015</v>
      </c>
      <c r="L1113">
        <f t="shared" si="90"/>
        <v>6.1403555596293664E-3</v>
      </c>
      <c r="M1113">
        <f t="shared" si="100"/>
        <v>165</v>
      </c>
      <c r="N1113">
        <f t="shared" si="91"/>
        <v>7.3841126463123352E-3</v>
      </c>
      <c r="O1113">
        <f t="shared" si="94"/>
        <v>8.8609351755748023E-2</v>
      </c>
      <c r="P1113">
        <f t="shared" si="95"/>
        <v>1.0303385374924638</v>
      </c>
      <c r="Q1113">
        <f t="shared" si="92"/>
        <v>1.1005036238697974E-2</v>
      </c>
      <c r="R1113">
        <f t="shared" si="96"/>
        <v>0.13206043486437569</v>
      </c>
      <c r="S1113">
        <f t="shared" si="97"/>
        <v>1.5165113305354303</v>
      </c>
      <c r="T1113">
        <f t="shared" si="93"/>
        <v>1.8344995180408885E-2</v>
      </c>
      <c r="U1113">
        <f t="shared" si="98"/>
        <v>0.22013994216490662</v>
      </c>
      <c r="V1113">
        <f t="shared" si="99"/>
        <v>2.450840117609415</v>
      </c>
    </row>
    <row r="1114" spans="11:22" x14ac:dyDescent="0.25">
      <c r="K1114">
        <v>1020</v>
      </c>
      <c r="L1114">
        <f t="shared" si="90"/>
        <v>5.7944547616044879E-3</v>
      </c>
      <c r="M1114">
        <f t="shared" si="100"/>
        <v>180</v>
      </c>
      <c r="N1114">
        <f t="shared" si="91"/>
        <v>7.0084176969853473E-3</v>
      </c>
      <c r="O1114">
        <f t="shared" si="94"/>
        <v>8.4101012363824168E-2</v>
      </c>
      <c r="P1114">
        <f t="shared" si="95"/>
        <v>1.0373469551894492</v>
      </c>
      <c r="Q1114">
        <f t="shared" si="92"/>
        <v>1.0453149893247637E-2</v>
      </c>
      <c r="R1114">
        <f t="shared" si="96"/>
        <v>0.12543779871897165</v>
      </c>
      <c r="S1114">
        <f t="shared" si="97"/>
        <v>1.5269644804286779</v>
      </c>
      <c r="T1114">
        <f t="shared" si="93"/>
        <v>1.7311578074340028E-2</v>
      </c>
      <c r="U1114">
        <f t="shared" si="98"/>
        <v>0.20773893689208034</v>
      </c>
      <c r="V1114">
        <f t="shared" si="99"/>
        <v>2.4681516956837548</v>
      </c>
    </row>
    <row r="1115" spans="11:22" x14ac:dyDescent="0.25">
      <c r="K1115">
        <v>1025</v>
      </c>
      <c r="L1115">
        <f t="shared" si="90"/>
        <v>5.4887797527728632E-3</v>
      </c>
      <c r="M1115">
        <f t="shared" si="100"/>
        <v>195</v>
      </c>
      <c r="N1115">
        <f t="shared" si="91"/>
        <v>6.6766898775917349E-3</v>
      </c>
      <c r="O1115">
        <f t="shared" si="94"/>
        <v>8.0120278531100819E-2</v>
      </c>
      <c r="P1115">
        <f t="shared" si="95"/>
        <v>1.0440236450670408</v>
      </c>
      <c r="Q1115">
        <f t="shared" si="92"/>
        <v>9.9649576866485123E-3</v>
      </c>
      <c r="R1115">
        <f t="shared" si="96"/>
        <v>0.11957949223978215</v>
      </c>
      <c r="S1115">
        <f t="shared" si="97"/>
        <v>1.5369294381153265</v>
      </c>
      <c r="T1115">
        <f t="shared" si="93"/>
        <v>1.6398339987500954E-2</v>
      </c>
      <c r="U1115">
        <f t="shared" si="98"/>
        <v>0.19678007985001145</v>
      </c>
      <c r="V1115">
        <f t="shared" si="99"/>
        <v>2.4845500356712558</v>
      </c>
    </row>
    <row r="1116" spans="11:22" x14ac:dyDescent="0.25">
      <c r="K1116">
        <v>1030</v>
      </c>
      <c r="L1116">
        <f t="shared" si="90"/>
        <v>5.2160482151426832E-3</v>
      </c>
      <c r="M1116">
        <f t="shared" si="100"/>
        <v>210</v>
      </c>
      <c r="N1116">
        <f t="shared" si="91"/>
        <v>6.3808748878164678E-3</v>
      </c>
      <c r="O1116">
        <f t="shared" si="94"/>
        <v>7.6570498653797614E-2</v>
      </c>
      <c r="P1116">
        <f t="shared" si="95"/>
        <v>1.0504045199548573</v>
      </c>
      <c r="Q1116">
        <f t="shared" si="92"/>
        <v>9.5288865814399104E-3</v>
      </c>
      <c r="R1116">
        <f t="shared" si="96"/>
        <v>0.11434663897727892</v>
      </c>
      <c r="S1116">
        <f t="shared" si="97"/>
        <v>1.5464583246967663</v>
      </c>
      <c r="T1116">
        <f t="shared" si="93"/>
        <v>1.558352418493314E-2</v>
      </c>
      <c r="U1116">
        <f t="shared" si="98"/>
        <v>0.18700229021919768</v>
      </c>
      <c r="V1116">
        <f t="shared" si="99"/>
        <v>2.5001335598561889</v>
      </c>
    </row>
    <row r="1117" spans="11:22" x14ac:dyDescent="0.25">
      <c r="K1117">
        <v>1035</v>
      </c>
      <c r="L1117">
        <f t="shared" si="90"/>
        <v>4.9707155223972701E-3</v>
      </c>
      <c r="M1117">
        <f t="shared" si="100"/>
        <v>225</v>
      </c>
      <c r="N1117">
        <f t="shared" si="91"/>
        <v>6.1148524216850797E-3</v>
      </c>
      <c r="O1117">
        <f t="shared" si="94"/>
        <v>7.3378229060220956E-2</v>
      </c>
      <c r="P1117">
        <f t="shared" si="95"/>
        <v>1.0565193723765423</v>
      </c>
      <c r="Q1117">
        <f t="shared" si="92"/>
        <v>9.1361285020604699E-3</v>
      </c>
      <c r="R1117">
        <f t="shared" si="96"/>
        <v>0.10963354202472564</v>
      </c>
      <c r="S1117">
        <f t="shared" si="97"/>
        <v>1.5555944531988266</v>
      </c>
      <c r="T1117">
        <f t="shared" si="93"/>
        <v>1.4850565478828015E-2</v>
      </c>
      <c r="U1117">
        <f t="shared" si="98"/>
        <v>0.17820678574593618</v>
      </c>
      <c r="V1117">
        <f t="shared" si="99"/>
        <v>2.5149841253350171</v>
      </c>
    </row>
    <row r="1118" spans="11:22" x14ac:dyDescent="0.25">
      <c r="K1118">
        <v>1040</v>
      </c>
      <c r="L1118">
        <f t="shared" si="90"/>
        <v>4.74847366886701E-3</v>
      </c>
      <c r="M1118">
        <f t="shared" si="100"/>
        <v>240</v>
      </c>
      <c r="N1118">
        <f t="shared" si="91"/>
        <v>5.8738766242614204E-3</v>
      </c>
      <c r="O1118">
        <f t="shared" si="94"/>
        <v>7.0486519491137045E-2</v>
      </c>
      <c r="P1118">
        <f t="shared" si="95"/>
        <v>1.0623932490008037</v>
      </c>
      <c r="Q1118">
        <f t="shared" si="92"/>
        <v>8.7798432050250064E-3</v>
      </c>
      <c r="R1118">
        <f t="shared" si="96"/>
        <v>0.10535811846030008</v>
      </c>
      <c r="S1118">
        <f t="shared" si="97"/>
        <v>1.5643742964038516</v>
      </c>
      <c r="T1118">
        <f t="shared" si="93"/>
        <v>1.418659322310023E-2</v>
      </c>
      <c r="U1118">
        <f t="shared" si="98"/>
        <v>0.17023911867720276</v>
      </c>
      <c r="V1118">
        <f t="shared" si="99"/>
        <v>2.5291707185581176</v>
      </c>
    </row>
    <row r="1119" spans="11:22" x14ac:dyDescent="0.25">
      <c r="K1119">
        <v>1045</v>
      </c>
      <c r="L1119">
        <f t="shared" si="90"/>
        <v>4.5459164334015565E-3</v>
      </c>
      <c r="M1119">
        <f t="shared" si="100"/>
        <v>255</v>
      </c>
      <c r="N1119">
        <f t="shared" si="91"/>
        <v>5.6542025596539869E-3</v>
      </c>
      <c r="O1119">
        <f t="shared" si="94"/>
        <v>6.7850430715847843E-2</v>
      </c>
      <c r="P1119">
        <f t="shared" si="95"/>
        <v>1.0680474515604577</v>
      </c>
      <c r="Q1119">
        <f t="shared" si="92"/>
        <v>8.4546254226890438E-3</v>
      </c>
      <c r="R1119">
        <f t="shared" si="96"/>
        <v>0.10145550507226853</v>
      </c>
      <c r="S1119">
        <f t="shared" si="97"/>
        <v>1.5728289218265408</v>
      </c>
      <c r="T1119">
        <f t="shared" si="93"/>
        <v>1.3581430953214513E-2</v>
      </c>
      <c r="U1119">
        <f t="shared" si="98"/>
        <v>0.16297717143857415</v>
      </c>
      <c r="V1119">
        <f t="shared" si="99"/>
        <v>2.5427521495113323</v>
      </c>
    </row>
    <row r="1120" spans="11:22" x14ac:dyDescent="0.25">
      <c r="K1120">
        <v>1050</v>
      </c>
      <c r="L1120">
        <f t="shared" si="90"/>
        <v>4.3603092586613134E-3</v>
      </c>
      <c r="M1120">
        <f t="shared" si="100"/>
        <v>270</v>
      </c>
      <c r="N1120">
        <f t="shared" si="91"/>
        <v>5.4528297569411688E-3</v>
      </c>
      <c r="O1120">
        <f t="shared" si="94"/>
        <v>6.5433957083294025E-2</v>
      </c>
      <c r="P1120">
        <f t="shared" si="95"/>
        <v>1.0735002813173988</v>
      </c>
      <c r="Q1120">
        <f t="shared" si="92"/>
        <v>8.1561385590200874E-3</v>
      </c>
      <c r="R1120">
        <f t="shared" si="96"/>
        <v>9.7873662708241049E-2</v>
      </c>
      <c r="S1120">
        <f t="shared" si="97"/>
        <v>1.5809850603855609</v>
      </c>
      <c r="T1120">
        <f t="shared" si="93"/>
        <v>1.3026908874974374E-2</v>
      </c>
      <c r="U1120">
        <f t="shared" si="98"/>
        <v>0.15632290649969249</v>
      </c>
      <c r="V1120">
        <f t="shared" si="99"/>
        <v>2.5557790583863067</v>
      </c>
    </row>
    <row r="1121" spans="11:22" x14ac:dyDescent="0.25">
      <c r="K1121">
        <v>1055</v>
      </c>
      <c r="L1121">
        <f t="shared" si="90"/>
        <v>4.1894271924270646E-3</v>
      </c>
      <c r="M1121">
        <f t="shared" si="100"/>
        <v>285</v>
      </c>
      <c r="N1121">
        <f t="shared" si="91"/>
        <v>5.2673217916191506E-3</v>
      </c>
      <c r="O1121">
        <f t="shared" si="94"/>
        <v>6.3207861499429807E-2</v>
      </c>
      <c r="P1121">
        <f t="shared" si="95"/>
        <v>1.0787676031090179</v>
      </c>
      <c r="Q1121">
        <f t="shared" si="92"/>
        <v>7.8808566823097559E-3</v>
      </c>
      <c r="R1121">
        <f t="shared" si="96"/>
        <v>9.4570280187717071E-2</v>
      </c>
      <c r="S1121">
        <f t="shared" si="97"/>
        <v>1.5888659170678707</v>
      </c>
      <c r="T1121">
        <f t="shared" si="93"/>
        <v>1.251637969616004E-2</v>
      </c>
      <c r="U1121">
        <f t="shared" si="98"/>
        <v>0.15019655635392049</v>
      </c>
      <c r="V1121">
        <f t="shared" si="99"/>
        <v>2.5682954380824667</v>
      </c>
    </row>
    <row r="1122" spans="11:22" x14ac:dyDescent="0.25">
      <c r="K1122">
        <v>1060</v>
      </c>
      <c r="L1122">
        <f t="shared" si="90"/>
        <v>4.0314382918413931E-3</v>
      </c>
      <c r="M1122">
        <f t="shared" si="100"/>
        <v>300</v>
      </c>
      <c r="N1122">
        <f t="shared" si="91"/>
        <v>5.0956766146583732E-3</v>
      </c>
      <c r="O1122">
        <f t="shared" si="94"/>
        <v>6.1148119375900478E-2</v>
      </c>
      <c r="P1122">
        <f t="shared" si="95"/>
        <v>1.0838632797236762</v>
      </c>
      <c r="Q1122">
        <f t="shared" si="92"/>
        <v>7.6258788797408661E-3</v>
      </c>
      <c r="R1122">
        <f t="shared" si="96"/>
        <v>9.1510546556890393E-2</v>
      </c>
      <c r="S1122">
        <f t="shared" si="97"/>
        <v>1.5964917959476117</v>
      </c>
      <c r="T1122">
        <f t="shared" si="93"/>
        <v>1.204437028373162E-2</v>
      </c>
      <c r="U1122">
        <f t="shared" si="98"/>
        <v>0.14453244340477944</v>
      </c>
      <c r="V1122">
        <f t="shared" si="99"/>
        <v>2.5803398083661984</v>
      </c>
    </row>
    <row r="1123" spans="11:22" x14ac:dyDescent="0.25">
      <c r="K1123">
        <v>1065</v>
      </c>
      <c r="L1123">
        <f t="shared" si="90"/>
        <v>3.8848181334526365E-3</v>
      </c>
      <c r="M1123">
        <f t="shared" si="100"/>
        <v>315</v>
      </c>
      <c r="N1123">
        <f t="shared" si="91"/>
        <v>4.9362315748218144E-3</v>
      </c>
      <c r="O1123">
        <f t="shared" si="94"/>
        <v>5.9234778897861773E-2</v>
      </c>
      <c r="P1123">
        <f t="shared" si="95"/>
        <v>1.0887995112984981</v>
      </c>
      <c r="Q1123">
        <f t="shared" si="92"/>
        <v>7.3887931349030378E-3</v>
      </c>
      <c r="R1123">
        <f t="shared" si="96"/>
        <v>8.8665517618836454E-2</v>
      </c>
      <c r="S1123">
        <f t="shared" si="97"/>
        <v>1.6038805890825147</v>
      </c>
      <c r="T1123">
        <f t="shared" si="93"/>
        <v>1.1606326253077004E-2</v>
      </c>
      <c r="U1123">
        <f t="shared" si="98"/>
        <v>0.13927591503692405</v>
      </c>
      <c r="V1123">
        <f t="shared" si="99"/>
        <v>2.5919461346192754</v>
      </c>
    </row>
    <row r="1124" spans="11:22" x14ac:dyDescent="0.25">
      <c r="K1124">
        <v>1070</v>
      </c>
      <c r="L1124">
        <f t="shared" si="90"/>
        <v>3.7482860640727271E-3</v>
      </c>
      <c r="M1124">
        <f t="shared" si="100"/>
        <v>330</v>
      </c>
      <c r="N1124">
        <f t="shared" si="91"/>
        <v>4.7875926692848569E-3</v>
      </c>
      <c r="O1124">
        <f t="shared" si="94"/>
        <v>5.7451112031418283E-2</v>
      </c>
      <c r="P1124">
        <f t="shared" si="95"/>
        <v>1.0935871039677829</v>
      </c>
      <c r="Q1124">
        <f t="shared" si="92"/>
        <v>7.1675748254169669E-3</v>
      </c>
      <c r="R1124">
        <f t="shared" si="96"/>
        <v>8.6010897905003603E-2</v>
      </c>
      <c r="S1124">
        <f t="shared" si="97"/>
        <v>1.6110481639079317</v>
      </c>
      <c r="T1124">
        <f t="shared" si="93"/>
        <v>1.1198421510359324E-2</v>
      </c>
      <c r="U1124">
        <f t="shared" si="98"/>
        <v>0.13438105812431189</v>
      </c>
      <c r="V1124">
        <f t="shared" si="99"/>
        <v>2.6031445561296347</v>
      </c>
    </row>
    <row r="1125" spans="11:22" x14ac:dyDescent="0.25">
      <c r="K1125">
        <v>1075</v>
      </c>
      <c r="L1125">
        <f t="shared" si="90"/>
        <v>3.6207569387850793E-3</v>
      </c>
      <c r="M1125">
        <f t="shared" si="100"/>
        <v>345</v>
      </c>
      <c r="N1125">
        <f t="shared" si="91"/>
        <v>4.6485810391440063E-3</v>
      </c>
      <c r="O1125">
        <f t="shared" si="94"/>
        <v>5.5782972469728076E-2</v>
      </c>
      <c r="P1125">
        <f t="shared" si="95"/>
        <v>1.098235685006927</v>
      </c>
      <c r="Q1125">
        <f t="shared" si="92"/>
        <v>6.9605098859950587E-3</v>
      </c>
      <c r="R1125">
        <f t="shared" si="96"/>
        <v>8.3526118631940705E-2</v>
      </c>
      <c r="S1125">
        <f t="shared" si="97"/>
        <v>1.6180086737939268</v>
      </c>
      <c r="T1125">
        <f t="shared" si="93"/>
        <v>1.0817414064447695E-2</v>
      </c>
      <c r="U1125">
        <f t="shared" si="98"/>
        <v>0.12980896877337234</v>
      </c>
      <c r="V1125">
        <f t="shared" si="99"/>
        <v>2.6139619701940822</v>
      </c>
    </row>
    <row r="1126" spans="11:22" x14ac:dyDescent="0.25">
      <c r="K1126">
        <v>1080</v>
      </c>
      <c r="L1126">
        <f t="shared" si="90"/>
        <v>3.5013040815069351E-3</v>
      </c>
      <c r="M1126">
        <f t="shared" si="100"/>
        <v>360</v>
      </c>
      <c r="N1126">
        <f t="shared" si="91"/>
        <v>4.5181919508103796E-3</v>
      </c>
      <c r="O1126">
        <f t="shared" si="94"/>
        <v>5.4218303409724555E-2</v>
      </c>
      <c r="P1126">
        <f t="shared" si="95"/>
        <v>1.1027538769577374</v>
      </c>
      <c r="Q1126">
        <f t="shared" si="92"/>
        <v>6.7661358467592247E-3</v>
      </c>
      <c r="R1126">
        <f t="shared" si="96"/>
        <v>8.1193630161110697E-2</v>
      </c>
      <c r="S1126">
        <f t="shared" si="97"/>
        <v>1.624774809640686</v>
      </c>
      <c r="T1126">
        <f t="shared" si="93"/>
        <v>1.0460535367477597E-2</v>
      </c>
      <c r="U1126">
        <f t="shared" si="98"/>
        <v>0.12552642440973116</v>
      </c>
      <c r="V1126">
        <f t="shared" si="99"/>
        <v>2.6244225055615598</v>
      </c>
    </row>
    <row r="1127" spans="11:22" x14ac:dyDescent="0.25">
      <c r="K1127">
        <v>1085</v>
      </c>
      <c r="L1127">
        <f t="shared" si="90"/>
        <v>3.3891305044221275E-3</v>
      </c>
      <c r="M1127">
        <f t="shared" si="100"/>
        <v>375</v>
      </c>
      <c r="N1127">
        <f t="shared" si="91"/>
        <v>4.3955629583092293E-3</v>
      </c>
      <c r="O1127">
        <f t="shared" si="94"/>
        <v>5.2746755499710751E-2</v>
      </c>
      <c r="P1127">
        <f t="shared" si="95"/>
        <v>1.1071494399160466</v>
      </c>
      <c r="Q1127">
        <f t="shared" si="92"/>
        <v>6.583196026998861E-3</v>
      </c>
      <c r="R1127">
        <f t="shared" si="96"/>
        <v>7.8998352323986332E-2</v>
      </c>
      <c r="S1127">
        <f t="shared" si="97"/>
        <v>1.6313580056676849</v>
      </c>
      <c r="T1127">
        <f t="shared" si="93"/>
        <v>1.0125404329705212E-2</v>
      </c>
      <c r="U1127">
        <f t="shared" si="98"/>
        <v>0.12150485195646255</v>
      </c>
      <c r="V1127">
        <f t="shared" si="99"/>
        <v>2.634547909891265</v>
      </c>
    </row>
    <row r="1128" spans="11:22" x14ac:dyDescent="0.25">
      <c r="K1128">
        <v>1090</v>
      </c>
      <c r="L1128">
        <f t="shared" si="90"/>
        <v>3.2835462911741152E-3</v>
      </c>
      <c r="M1128">
        <f t="shared" si="100"/>
        <v>390</v>
      </c>
      <c r="N1128">
        <f t="shared" si="91"/>
        <v>4.2799489116673861E-3</v>
      </c>
      <c r="O1128">
        <f t="shared" si="94"/>
        <v>5.1359386940008633E-2</v>
      </c>
      <c r="P1128">
        <f t="shared" si="95"/>
        <v>1.111429388827714</v>
      </c>
      <c r="Q1128">
        <f t="shared" si="92"/>
        <v>6.4106035472060174E-3</v>
      </c>
      <c r="R1128">
        <f t="shared" si="96"/>
        <v>7.6927242566472209E-2</v>
      </c>
      <c r="S1128">
        <f t="shared" si="97"/>
        <v>1.6377686092148909</v>
      </c>
      <c r="T1128">
        <f t="shared" si="93"/>
        <v>9.8099597492811164E-3</v>
      </c>
      <c r="U1128">
        <f t="shared" si="98"/>
        <v>0.1177195169913734</v>
      </c>
      <c r="V1128">
        <f t="shared" si="99"/>
        <v>2.6443578696405461</v>
      </c>
    </row>
    <row r="1129" spans="11:22" x14ac:dyDescent="0.25">
      <c r="K1129">
        <v>1095</v>
      </c>
      <c r="L1129">
        <f t="shared" si="90"/>
        <v>3.1839506394398219E-3</v>
      </c>
      <c r="M1129">
        <f t="shared" si="100"/>
        <v>405</v>
      </c>
      <c r="N1129">
        <f t="shared" si="91"/>
        <v>4.1707021360818386E-3</v>
      </c>
      <c r="O1129">
        <f t="shared" si="94"/>
        <v>5.0048425632982063E-2</v>
      </c>
      <c r="P1129">
        <f t="shared" si="95"/>
        <v>1.1156000909637958</v>
      </c>
      <c r="Q1129">
        <f t="shared" si="92"/>
        <v>6.2474127628897591E-3</v>
      </c>
      <c r="R1129">
        <f t="shared" si="96"/>
        <v>7.4968953154677109E-2</v>
      </c>
      <c r="S1129">
        <f t="shared" si="97"/>
        <v>1.6440160219777806</v>
      </c>
      <c r="T1129">
        <f t="shared" si="93"/>
        <v>9.512406662442352E-3</v>
      </c>
      <c r="U1129">
        <f t="shared" si="98"/>
        <v>0.11414887994930822</v>
      </c>
      <c r="V1129">
        <f t="shared" si="99"/>
        <v>2.6538702763029884</v>
      </c>
    </row>
    <row r="1130" spans="11:22" x14ac:dyDescent="0.25">
      <c r="K1130">
        <v>1100</v>
      </c>
      <c r="L1130">
        <f t="shared" si="90"/>
        <v>3.0898174672580594E-3</v>
      </c>
      <c r="M1130">
        <f t="shared" si="100"/>
        <v>420</v>
      </c>
      <c r="N1130">
        <f t="shared" si="91"/>
        <v>4.067256562591437E-3</v>
      </c>
      <c r="O1130">
        <f t="shared" si="94"/>
        <v>4.8807078751097244E-2</v>
      </c>
      <c r="P1130">
        <f t="shared" si="95"/>
        <v>1.1196673475263872</v>
      </c>
      <c r="Q1130">
        <f t="shared" si="92"/>
        <v>6.0927963746073566E-3</v>
      </c>
      <c r="R1130">
        <f t="shared" si="96"/>
        <v>7.3113556495288279E-2</v>
      </c>
      <c r="S1130">
        <f t="shared" si="97"/>
        <v>1.650108818352388</v>
      </c>
      <c r="T1130">
        <f t="shared" si="93"/>
        <v>9.2311733408176888E-3</v>
      </c>
      <c r="U1130">
        <f t="shared" si="98"/>
        <v>0.11077408008981227</v>
      </c>
      <c r="V1130">
        <f t="shared" si="99"/>
        <v>2.6631014496438059</v>
      </c>
    </row>
    <row r="1131" spans="11:22" x14ac:dyDescent="0.25">
      <c r="K1131">
        <v>1105</v>
      </c>
      <c r="L1131">
        <f t="shared" si="90"/>
        <v>3.0006837746661464E-3</v>
      </c>
      <c r="M1131">
        <f t="shared" si="100"/>
        <v>435</v>
      </c>
      <c r="N1131">
        <f t="shared" si="91"/>
        <v>3.9691149111845681E-3</v>
      </c>
      <c r="O1131">
        <f t="shared" si="94"/>
        <v>4.7629378934214817E-2</v>
      </c>
      <c r="P1131">
        <f t="shared" si="95"/>
        <v>1.1236364624375716</v>
      </c>
      <c r="Q1131">
        <f t="shared" si="92"/>
        <v>5.9460269261208953E-3</v>
      </c>
      <c r="R1131">
        <f t="shared" si="96"/>
        <v>7.1352323113450744E-2</v>
      </c>
      <c r="S1131">
        <f t="shared" si="97"/>
        <v>1.6560548452785089</v>
      </c>
      <c r="T1131">
        <f t="shared" si="93"/>
        <v>8.96487652052258E-3</v>
      </c>
      <c r="U1131">
        <f t="shared" si="98"/>
        <v>0.10757851824627096</v>
      </c>
      <c r="V1131">
        <f t="shared" si="99"/>
        <v>2.6720663261643285</v>
      </c>
    </row>
    <row r="1132" spans="11:22" x14ac:dyDescent="0.25">
      <c r="K1132">
        <v>1110</v>
      </c>
      <c r="L1132">
        <f t="shared" si="90"/>
        <v>2.916140156917556E-3</v>
      </c>
      <c r="M1132">
        <f t="shared" si="100"/>
        <v>450</v>
      </c>
      <c r="N1132">
        <f t="shared" si="91"/>
        <v>3.8758382554265891E-3</v>
      </c>
      <c r="O1132">
        <f t="shared" si="94"/>
        <v>4.6510059065119069E-2</v>
      </c>
      <c r="P1132">
        <f t="shared" si="95"/>
        <v>1.1275123006929983</v>
      </c>
      <c r="Q1132">
        <f t="shared" si="92"/>
        <v>5.8064617287429954E-3</v>
      </c>
      <c r="R1132">
        <f t="shared" si="96"/>
        <v>6.9677540744915945E-2</v>
      </c>
      <c r="S1132">
        <f t="shared" si="97"/>
        <v>1.6618613070072519</v>
      </c>
      <c r="T1132">
        <f t="shared" si="93"/>
        <v>8.7122930593417358E-3</v>
      </c>
      <c r="U1132">
        <f t="shared" si="98"/>
        <v>0.10454751671210083</v>
      </c>
      <c r="V1132">
        <f t="shared" si="99"/>
        <v>2.6807786192236702</v>
      </c>
    </row>
    <row r="1133" spans="11:22" x14ac:dyDescent="0.25">
      <c r="K1133">
        <v>1115</v>
      </c>
      <c r="L1133">
        <f t="shared" si="90"/>
        <v>2.8358230133775902E-3</v>
      </c>
      <c r="M1133">
        <f t="shared" si="100"/>
        <v>465</v>
      </c>
      <c r="N1133">
        <f t="shared" si="91"/>
        <v>3.7870374623231173E-3</v>
      </c>
      <c r="O1133">
        <f t="shared" si="94"/>
        <v>4.5444449547877408E-2</v>
      </c>
      <c r="P1133">
        <f t="shared" si="95"/>
        <v>1.1312993381553214</v>
      </c>
      <c r="Q1133">
        <f t="shared" si="92"/>
        <v>5.6735304854418356E-3</v>
      </c>
      <c r="R1133">
        <f t="shared" si="96"/>
        <v>6.8082365825302027E-2</v>
      </c>
      <c r="S1133">
        <f t="shared" si="97"/>
        <v>1.6675348374926937</v>
      </c>
      <c r="T1133">
        <f t="shared" si="93"/>
        <v>8.4723366599384065E-3</v>
      </c>
      <c r="U1133">
        <f t="shared" si="98"/>
        <v>0.10166803991926088</v>
      </c>
      <c r="V1133">
        <f t="shared" si="99"/>
        <v>2.6892509558836086</v>
      </c>
    </row>
    <row r="1134" spans="11:22" x14ac:dyDescent="0.25">
      <c r="K1134">
        <v>1120</v>
      </c>
      <c r="L1134">
        <f t="shared" si="90"/>
        <v>2.7594081043015193E-3</v>
      </c>
      <c r="M1134">
        <f t="shared" si="100"/>
        <v>480</v>
      </c>
      <c r="N1134">
        <f t="shared" si="91"/>
        <v>3.7023661214494741E-3</v>
      </c>
      <c r="O1134">
        <f t="shared" si="94"/>
        <v>4.4428393457393689E-2</v>
      </c>
      <c r="P1134">
        <f t="shared" si="95"/>
        <v>1.1350017042767708</v>
      </c>
      <c r="Q1134">
        <f t="shared" si="92"/>
        <v>5.546725060564528E-3</v>
      </c>
      <c r="R1134">
        <f t="shared" si="96"/>
        <v>6.6560700726774336E-2</v>
      </c>
      <c r="S1134">
        <f t="shared" si="97"/>
        <v>1.6730815625532582</v>
      </c>
      <c r="T1134">
        <f t="shared" si="93"/>
        <v>8.2440386200124394E-3</v>
      </c>
      <c r="U1134">
        <f t="shared" si="98"/>
        <v>9.8928463440149272E-2</v>
      </c>
      <c r="V1134">
        <f t="shared" si="99"/>
        <v>2.6974949945036211</v>
      </c>
    </row>
    <row r="1135" spans="11:22" x14ac:dyDescent="0.25">
      <c r="K1135">
        <v>1125</v>
      </c>
      <c r="L1135">
        <f t="shared" si="90"/>
        <v>2.6866051875799315E-3</v>
      </c>
      <c r="M1135">
        <f t="shared" si="100"/>
        <v>495</v>
      </c>
      <c r="N1135">
        <f t="shared" si="91"/>
        <v>3.6215146662639253E-3</v>
      </c>
      <c r="O1135">
        <f t="shared" si="94"/>
        <v>4.3458175995167103E-2</v>
      </c>
      <c r="P1135">
        <f t="shared" si="95"/>
        <v>1.1386232189430348</v>
      </c>
      <c r="Q1135">
        <f t="shared" si="92"/>
        <v>5.4255909683096348E-3</v>
      </c>
      <c r="R1135">
        <f t="shared" si="96"/>
        <v>6.5107091619715618E-2</v>
      </c>
      <c r="S1135">
        <f t="shared" si="97"/>
        <v>1.6785071535215679</v>
      </c>
      <c r="T1135">
        <f t="shared" si="93"/>
        <v>8.0265318089804971E-3</v>
      </c>
      <c r="U1135">
        <f t="shared" si="98"/>
        <v>9.6318381707765965E-2</v>
      </c>
      <c r="V1135">
        <f t="shared" si="99"/>
        <v>2.7055215263126016</v>
      </c>
    </row>
    <row r="1136" spans="11:22" x14ac:dyDescent="0.25">
      <c r="K1136">
        <v>1130</v>
      </c>
      <c r="L1136">
        <f t="shared" si="90"/>
        <v>2.6171535272610288E-3</v>
      </c>
      <c r="M1136">
        <f t="shared" si="100"/>
        <v>510</v>
      </c>
      <c r="N1136">
        <f t="shared" si="91"/>
        <v>3.5442054568971537E-3</v>
      </c>
      <c r="O1136">
        <f t="shared" si="94"/>
        <v>4.2530465482765845E-2</v>
      </c>
      <c r="P1136">
        <f t="shared" si="95"/>
        <v>1.1421674243999318</v>
      </c>
      <c r="Q1136">
        <f t="shared" si="92"/>
        <v>5.3097202483014527E-3</v>
      </c>
      <c r="R1136">
        <f t="shared" si="96"/>
        <v>6.3716642979617433E-2</v>
      </c>
      <c r="S1136">
        <f t="shared" si="97"/>
        <v>1.6838168737698693</v>
      </c>
      <c r="T1136">
        <f t="shared" si="93"/>
        <v>7.8190372491868665E-3</v>
      </c>
      <c r="U1136">
        <f t="shared" si="98"/>
        <v>9.3828446990242398E-2</v>
      </c>
      <c r="V1136">
        <f t="shared" si="99"/>
        <v>2.7133405635617884</v>
      </c>
    </row>
    <row r="1137" spans="11:22" x14ac:dyDescent="0.25">
      <c r="K1137">
        <v>1135</v>
      </c>
      <c r="L1137">
        <f t="shared" si="90"/>
        <v>2.550818110699949E-3</v>
      </c>
      <c r="M1137">
        <f t="shared" si="100"/>
        <v>525</v>
      </c>
      <c r="N1137">
        <f t="shared" si="91"/>
        <v>3.470188643752814E-3</v>
      </c>
      <c r="O1137">
        <f t="shared" si="94"/>
        <v>4.1642263725033768E-2</v>
      </c>
      <c r="P1137">
        <f t="shared" si="95"/>
        <v>1.1456376130436845</v>
      </c>
      <c r="Q1137">
        <f t="shared" si="92"/>
        <v>5.1987454683246614E-3</v>
      </c>
      <c r="R1137">
        <f t="shared" si="96"/>
        <v>6.2384945619895937E-2</v>
      </c>
      <c r="S1137">
        <f t="shared" si="97"/>
        <v>1.689015619238194</v>
      </c>
      <c r="T1137">
        <f t="shared" si="93"/>
        <v>7.6208528142163168E-3</v>
      </c>
      <c r="U1137">
        <f t="shared" si="98"/>
        <v>9.1450233770595801E-2</v>
      </c>
      <c r="V1137">
        <f t="shared" si="99"/>
        <v>2.7209614163760047</v>
      </c>
    </row>
    <row r="1138" spans="11:22" x14ac:dyDescent="0.25">
      <c r="K1138">
        <v>1140</v>
      </c>
      <c r="L1138">
        <f t="shared" si="90"/>
        <v>2.4873864454825379E-3</v>
      </c>
      <c r="M1138">
        <f t="shared" si="100"/>
        <v>540</v>
      </c>
      <c r="N1138">
        <f t="shared" si="91"/>
        <v>3.3992386693536547E-3</v>
      </c>
      <c r="O1138">
        <f t="shared" si="94"/>
        <v>4.0790864032243856E-2</v>
      </c>
      <c r="P1138">
        <f t="shared" si="95"/>
        <v>1.149036851713038</v>
      </c>
      <c r="Q1138">
        <f t="shared" si="92"/>
        <v>5.0923346490434618E-3</v>
      </c>
      <c r="R1138">
        <f t="shared" si="96"/>
        <v>6.1108015788521541E-2</v>
      </c>
      <c r="S1138">
        <f t="shared" si="97"/>
        <v>1.6941079538872374</v>
      </c>
      <c r="T1138">
        <f t="shared" si="93"/>
        <v>7.4313436593476112E-3</v>
      </c>
      <c r="U1138">
        <f t="shared" si="98"/>
        <v>8.9176123912171334E-2</v>
      </c>
      <c r="V1138">
        <f t="shared" si="99"/>
        <v>2.7283927600353524</v>
      </c>
    </row>
    <row r="1139" spans="11:22" x14ac:dyDescent="0.25">
      <c r="K1139">
        <v>1145</v>
      </c>
      <c r="L1139">
        <f t="shared" si="90"/>
        <v>2.4266658336250533E-3</v>
      </c>
      <c r="M1139">
        <f t="shared" si="100"/>
        <v>555</v>
      </c>
      <c r="N1139">
        <f t="shared" si="91"/>
        <v>3.3311512950984223E-3</v>
      </c>
      <c r="O1139">
        <f t="shared" si="94"/>
        <v>3.9973815541181068E-2</v>
      </c>
      <c r="P1139">
        <f t="shared" si="95"/>
        <v>1.1523680030081365</v>
      </c>
      <c r="Q1139">
        <f t="shared" si="92"/>
        <v>4.9901869474024974E-3</v>
      </c>
      <c r="R1139">
        <f t="shared" si="96"/>
        <v>5.9882243368829968E-2</v>
      </c>
      <c r="S1139">
        <f t="shared" si="97"/>
        <v>1.6990981408346399</v>
      </c>
      <c r="T1139">
        <f t="shared" si="93"/>
        <v>7.2499340779219601E-3</v>
      </c>
      <c r="U1139">
        <f t="shared" si="98"/>
        <v>8.6999208935063521E-2</v>
      </c>
      <c r="V1139">
        <f t="shared" si="99"/>
        <v>2.7356426941132743</v>
      </c>
    </row>
    <row r="1140" spans="11:22" x14ac:dyDescent="0.25">
      <c r="K1140">
        <v>1150</v>
      </c>
      <c r="L1140">
        <f t="shared" si="90"/>
        <v>2.3684810409236403E-3</v>
      </c>
      <c r="M1140">
        <f t="shared" si="100"/>
        <v>570</v>
      </c>
      <c r="N1140">
        <f t="shared" si="91"/>
        <v>3.2657410621999006E-3</v>
      </c>
      <c r="O1140">
        <f t="shared" si="94"/>
        <v>3.9188892746398807E-2</v>
      </c>
      <c r="P1140">
        <f t="shared" si="95"/>
        <v>1.1556337440703364</v>
      </c>
      <c r="Q1140">
        <f t="shared" si="92"/>
        <v>4.8920289680101092E-3</v>
      </c>
      <c r="R1140">
        <f t="shared" si="96"/>
        <v>5.8704347616121311E-2</v>
      </c>
      <c r="S1140">
        <f t="shared" si="97"/>
        <v>1.7039901698026501</v>
      </c>
      <c r="T1140">
        <f t="shared" si="93"/>
        <v>7.0761005382653508E-3</v>
      </c>
      <c r="U1140">
        <f t="shared" si="98"/>
        <v>8.491320645918421E-2</v>
      </c>
      <c r="V1140">
        <f t="shared" si="99"/>
        <v>2.7427187946515397</v>
      </c>
    </row>
    <row r="1141" spans="11:22" x14ac:dyDescent="0.25">
      <c r="K1141">
        <v>1155</v>
      </c>
      <c r="L1141">
        <f t="shared" si="90"/>
        <v>2.3126722952746264E-3</v>
      </c>
      <c r="M1141">
        <f t="shared" si="100"/>
        <v>585</v>
      </c>
      <c r="N1141">
        <f t="shared" si="91"/>
        <v>3.2028391137209899E-3</v>
      </c>
      <c r="O1141">
        <f t="shared" si="94"/>
        <v>3.8434069364651879E-2</v>
      </c>
      <c r="P1141">
        <f t="shared" si="95"/>
        <v>1.1588365831840575</v>
      </c>
      <c r="Q1141">
        <f t="shared" si="92"/>
        <v>4.7976115970795874E-3</v>
      </c>
      <c r="R1141">
        <f t="shared" si="96"/>
        <v>5.7571339164955049E-2</v>
      </c>
      <c r="S1141">
        <f t="shared" si="97"/>
        <v>1.7087877813997296</v>
      </c>
      <c r="T1141">
        <f t="shared" si="93"/>
        <v>6.9093657034478007E-3</v>
      </c>
      <c r="U1141">
        <f t="shared" si="98"/>
        <v>8.2912388441373608E-2</v>
      </c>
      <c r="V1141">
        <f t="shared" si="99"/>
        <v>2.7496281603549875</v>
      </c>
    </row>
    <row r="1142" spans="11:22" x14ac:dyDescent="0.25">
      <c r="K1142">
        <v>1160</v>
      </c>
      <c r="L1142">
        <f t="shared" si="90"/>
        <v>2.2590935602445155E-3</v>
      </c>
      <c r="M1142">
        <f t="shared" si="100"/>
        <v>600</v>
      </c>
      <c r="N1142">
        <f t="shared" si="91"/>
        <v>3.1422913184789847E-3</v>
      </c>
      <c r="O1142">
        <f t="shared" si="94"/>
        <v>3.7707495821747816E-2</v>
      </c>
      <c r="P1142">
        <f t="shared" si="95"/>
        <v>1.1619788745025366</v>
      </c>
      <c r="Q1142">
        <f t="shared" si="92"/>
        <v>4.7067072734685578E-3</v>
      </c>
      <c r="R1142">
        <f t="shared" si="96"/>
        <v>5.6480487281622693E-2</v>
      </c>
      <c r="S1142">
        <f t="shared" si="97"/>
        <v>1.7134944886731982</v>
      </c>
      <c r="T1142">
        <f t="shared" si="93"/>
        <v>6.7492932733816957E-3</v>
      </c>
      <c r="U1142">
        <f t="shared" si="98"/>
        <v>8.0991519280580349E-2</v>
      </c>
      <c r="V1142">
        <f t="shared" si="99"/>
        <v>2.7563774536283692</v>
      </c>
    </row>
    <row r="1143" spans="11:22" x14ac:dyDescent="0.25">
      <c r="K1143">
        <v>1165</v>
      </c>
      <c r="L1143">
        <f t="shared" si="90"/>
        <v>2.2076110400925937E-3</v>
      </c>
      <c r="M1143">
        <f t="shared" si="100"/>
        <v>615</v>
      </c>
      <c r="N1143">
        <f t="shared" si="91"/>
        <v>3.0839566484992531E-3</v>
      </c>
      <c r="O1143">
        <f t="shared" si="94"/>
        <v>3.7007479781991037E-2</v>
      </c>
      <c r="P1143">
        <f t="shared" si="95"/>
        <v>1.1650628311510358</v>
      </c>
      <c r="Q1143">
        <f t="shared" si="92"/>
        <v>4.6191076270929443E-3</v>
      </c>
      <c r="R1143">
        <f t="shared" si="96"/>
        <v>5.5429291525115332E-2</v>
      </c>
      <c r="S1143">
        <f t="shared" si="97"/>
        <v>1.7181135963002911</v>
      </c>
      <c r="T1143">
        <f t="shared" si="93"/>
        <v>6.5954835184105498E-3</v>
      </c>
      <c r="U1143">
        <f t="shared" si="98"/>
        <v>7.9145802220926598E-2</v>
      </c>
      <c r="V1143">
        <f t="shared" si="99"/>
        <v>2.7629729371467797</v>
      </c>
    </row>
    <row r="1144" spans="11:22" x14ac:dyDescent="0.25">
      <c r="K1144">
        <v>1170</v>
      </c>
      <c r="L1144">
        <f t="shared" si="90"/>
        <v>2.1581018802947663E-3</v>
      </c>
      <c r="M1144">
        <f t="shared" si="100"/>
        <v>630</v>
      </c>
      <c r="N1144">
        <f t="shared" si="91"/>
        <v>3.0277057704605204E-3</v>
      </c>
      <c r="O1144">
        <f t="shared" si="94"/>
        <v>3.6332469245526244E-2</v>
      </c>
      <c r="P1144">
        <f t="shared" si="95"/>
        <v>1.1680905369214964</v>
      </c>
      <c r="Q1144">
        <f t="shared" si="92"/>
        <v>4.5346214275305829E-3</v>
      </c>
      <c r="R1144">
        <f t="shared" si="96"/>
        <v>5.4415457130366995E-2</v>
      </c>
      <c r="S1144">
        <f t="shared" si="97"/>
        <v>1.7226482177278217</v>
      </c>
      <c r="T1144">
        <f t="shared" si="93"/>
        <v>6.4475693969794357E-3</v>
      </c>
      <c r="U1144">
        <f t="shared" si="98"/>
        <v>7.7370832763753228E-2</v>
      </c>
      <c r="V1144">
        <f t="shared" si="99"/>
        <v>2.7694205065437592</v>
      </c>
    </row>
    <row r="1145" spans="11:22" x14ac:dyDescent="0.25">
      <c r="K1145">
        <v>1175</v>
      </c>
      <c r="L1145">
        <f t="shared" si="90"/>
        <v>2.1104530339423255E-3</v>
      </c>
      <c r="M1145">
        <f t="shared" si="100"/>
        <v>645</v>
      </c>
      <c r="N1145">
        <f t="shared" si="91"/>
        <v>2.9734198184888649E-3</v>
      </c>
      <c r="O1145">
        <f t="shared" si="94"/>
        <v>3.5681037821866379E-2</v>
      </c>
      <c r="P1145">
        <f t="shared" si="95"/>
        <v>1.1710639567399852</v>
      </c>
      <c r="Q1145">
        <f t="shared" si="92"/>
        <v>4.453072795681301E-3</v>
      </c>
      <c r="R1145">
        <f t="shared" si="96"/>
        <v>5.3436873548175612E-2</v>
      </c>
      <c r="S1145">
        <f t="shared" si="97"/>
        <v>1.727101290523503</v>
      </c>
      <c r="T1145">
        <f t="shared" si="93"/>
        <v>6.3052131688752233E-3</v>
      </c>
      <c r="U1145">
        <f t="shared" si="98"/>
        <v>7.566255802650268E-2</v>
      </c>
      <c r="V1145">
        <f t="shared" si="99"/>
        <v>2.7757257197126344</v>
      </c>
    </row>
    <row r="1146" spans="11:22" x14ac:dyDescent="0.25">
      <c r="K1146">
        <v>1180</v>
      </c>
      <c r="L1146">
        <f t="shared" si="90"/>
        <v>2.0645602694438279E-3</v>
      </c>
      <c r="M1146">
        <f t="shared" si="100"/>
        <v>660</v>
      </c>
      <c r="N1146">
        <f t="shared" si="91"/>
        <v>2.920989321304357E-3</v>
      </c>
      <c r="O1146">
        <f t="shared" si="94"/>
        <v>3.5051871855652283E-2</v>
      </c>
      <c r="P1146">
        <f t="shared" si="95"/>
        <v>1.1739849460612897</v>
      </c>
      <c r="Q1146">
        <f t="shared" si="92"/>
        <v>4.3742996394251499E-3</v>
      </c>
      <c r="R1146">
        <f t="shared" si="96"/>
        <v>5.2491595673101799E-2</v>
      </c>
      <c r="S1146">
        <f t="shared" si="97"/>
        <v>1.7314755901629282</v>
      </c>
      <c r="T1146">
        <f t="shared" si="93"/>
        <v>6.1681034306255711E-3</v>
      </c>
      <c r="U1146">
        <f t="shared" si="98"/>
        <v>7.4017241167506853E-2</v>
      </c>
      <c r="V1146">
        <f t="shared" si="99"/>
        <v>2.7818938231432599</v>
      </c>
    </row>
    <row r="1147" spans="11:22" x14ac:dyDescent="0.25">
      <c r="K1147">
        <v>1185</v>
      </c>
      <c r="L1147">
        <f t="shared" si="90"/>
        <v>2.0203272990964925E-3</v>
      </c>
      <c r="M1147">
        <f t="shared" si="100"/>
        <v>675</v>
      </c>
      <c r="N1147">
        <f t="shared" si="91"/>
        <v>2.870313261253421E-3</v>
      </c>
      <c r="O1147">
        <f t="shared" si="94"/>
        <v>3.4443759135041052E-2</v>
      </c>
      <c r="P1147">
        <f t="shared" si="95"/>
        <v>1.1768552593225432</v>
      </c>
      <c r="Q1147">
        <f t="shared" si="92"/>
        <v>4.2981522807832295E-3</v>
      </c>
      <c r="R1147">
        <f t="shared" si="96"/>
        <v>5.1577827369398754E-2</v>
      </c>
      <c r="S1147">
        <f t="shared" si="97"/>
        <v>1.7357737424437114</v>
      </c>
      <c r="T1147">
        <f t="shared" si="93"/>
        <v>6.0359525120090574E-3</v>
      </c>
      <c r="U1147">
        <f t="shared" si="98"/>
        <v>7.2431430144108688E-2</v>
      </c>
      <c r="V1147">
        <f t="shared" si="99"/>
        <v>2.787929775655269</v>
      </c>
    </row>
    <row r="1148" spans="11:22" x14ac:dyDescent="0.25">
      <c r="K1148">
        <v>1190</v>
      </c>
      <c r="L1148">
        <f t="shared" si="90"/>
        <v>1.9776650114201795E-3</v>
      </c>
      <c r="M1148">
        <f t="shared" si="100"/>
        <v>690</v>
      </c>
      <c r="N1148">
        <f t="shared" si="91"/>
        <v>2.8212982464443925E-3</v>
      </c>
      <c r="O1148">
        <f t="shared" si="94"/>
        <v>3.385557895733271E-2</v>
      </c>
      <c r="P1148">
        <f t="shared" si="95"/>
        <v>1.1796765575689876</v>
      </c>
      <c r="Q1148">
        <f t="shared" si="92"/>
        <v>4.2244922474030666E-3</v>
      </c>
      <c r="R1148">
        <f t="shared" si="96"/>
        <v>5.0693906968836799E-2</v>
      </c>
      <c r="S1148">
        <f t="shared" si="97"/>
        <v>1.7399982346911145</v>
      </c>
      <c r="T1148">
        <f t="shared" si="93"/>
        <v>5.9084941825675585E-3</v>
      </c>
      <c r="U1148">
        <f t="shared" si="98"/>
        <v>7.0901930190810702E-2</v>
      </c>
      <c r="V1148">
        <f t="shared" si="99"/>
        <v>2.7938382698378366</v>
      </c>
    </row>
    <row r="1149" spans="11:22" x14ac:dyDescent="0.25">
      <c r="K1149">
        <v>1195</v>
      </c>
      <c r="L1149">
        <f t="shared" si="90"/>
        <v>1.9364907928982489E-3</v>
      </c>
      <c r="M1149">
        <f t="shared" si="100"/>
        <v>705</v>
      </c>
      <c r="N1149">
        <f t="shared" si="91"/>
        <v>2.7738577802507436E-3</v>
      </c>
      <c r="O1149">
        <f t="shared" si="94"/>
        <v>3.3286293363008923E-2</v>
      </c>
      <c r="P1149">
        <f t="shared" si="95"/>
        <v>1.1824504153492383</v>
      </c>
      <c r="Q1149">
        <f t="shared" si="92"/>
        <v>4.1531912055561282E-3</v>
      </c>
      <c r="R1149">
        <f t="shared" si="96"/>
        <v>4.9838294466673538E-2</v>
      </c>
      <c r="S1149">
        <f t="shared" si="97"/>
        <v>1.7441514258966706</v>
      </c>
      <c r="T1149">
        <f t="shared" si="93"/>
        <v>5.7854816252316255E-3</v>
      </c>
      <c r="U1149">
        <f t="shared" si="98"/>
        <v>6.9425779502779505E-2</v>
      </c>
      <c r="V1149">
        <f t="shared" si="99"/>
        <v>2.7996237514630682</v>
      </c>
    </row>
    <row r="1150" spans="11:22" x14ac:dyDescent="0.25">
      <c r="K1150">
        <v>1200</v>
      </c>
      <c r="L1150">
        <f t="shared" si="90"/>
        <v>1.8967279270141165E-3</v>
      </c>
      <c r="M1150">
        <f t="shared" si="100"/>
        <v>720</v>
      </c>
      <c r="N1150">
        <f t="shared" si="91"/>
        <v>2.7279116148873905E-3</v>
      </c>
      <c r="O1150">
        <f t="shared" si="94"/>
        <v>3.2734939378648686E-2</v>
      </c>
      <c r="P1150">
        <f t="shared" si="95"/>
        <v>1.1851783269641256</v>
      </c>
      <c r="Q1150">
        <f t="shared" si="92"/>
        <v>4.0841300154235149E-3</v>
      </c>
      <c r="R1150">
        <f t="shared" si="96"/>
        <v>4.9009560185082179E-2</v>
      </c>
      <c r="S1150">
        <f t="shared" si="97"/>
        <v>1.7482355559120941</v>
      </c>
      <c r="T1150">
        <f t="shared" si="93"/>
        <v>5.6666856408753574E-3</v>
      </c>
      <c r="U1150">
        <f t="shared" si="98"/>
        <v>6.8000227690504289E-2</v>
      </c>
      <c r="V1150">
        <f t="shared" si="99"/>
        <v>2.8052904371039435</v>
      </c>
    </row>
    <row r="1151" spans="11:22" x14ac:dyDescent="0.25">
      <c r="K1151">
        <v>1205</v>
      </c>
      <c r="L1151">
        <f t="shared" si="90"/>
        <v>1.8583050603413747E-3</v>
      </c>
      <c r="M1151">
        <f t="shared" si="100"/>
        <v>735</v>
      </c>
      <c r="N1151">
        <f t="shared" si="91"/>
        <v>2.6833851778492734E-3</v>
      </c>
      <c r="O1151">
        <f t="shared" si="94"/>
        <v>3.2200622134191281E-2</v>
      </c>
      <c r="P1151">
        <f t="shared" si="95"/>
        <v>1.187861712141975</v>
      </c>
      <c r="Q1151">
        <f t="shared" si="92"/>
        <v>4.0171978923855267E-3</v>
      </c>
      <c r="R1151">
        <f t="shared" si="96"/>
        <v>4.8206374708626321E-2</v>
      </c>
      <c r="S1151">
        <f t="shared" si="97"/>
        <v>1.7522527538044796</v>
      </c>
      <c r="T1151">
        <f t="shared" si="93"/>
        <v>5.5518930532012511E-3</v>
      </c>
      <c r="U1151">
        <f t="shared" si="98"/>
        <v>6.6622716638415014E-2</v>
      </c>
      <c r="V1151">
        <f t="shared" si="99"/>
        <v>2.8108423301571448</v>
      </c>
    </row>
    <row r="1152" spans="11:22" x14ac:dyDescent="0.25">
      <c r="K1152">
        <v>1210</v>
      </c>
      <c r="L1152">
        <f t="shared" si="90"/>
        <v>1.8211557269677441E-3</v>
      </c>
      <c r="M1152">
        <f t="shared" si="100"/>
        <v>750</v>
      </c>
      <c r="N1152">
        <f t="shared" si="91"/>
        <v>2.6402090616812757E-3</v>
      </c>
      <c r="O1152">
        <f t="shared" si="94"/>
        <v>3.1682508740175308E-2</v>
      </c>
      <c r="P1152">
        <f t="shared" si="95"/>
        <v>1.1905019212036563</v>
      </c>
      <c r="Q1152">
        <f t="shared" si="92"/>
        <v>3.952291660519025E-3</v>
      </c>
      <c r="R1152">
        <f t="shared" si="96"/>
        <v>4.74274999262283E-2</v>
      </c>
      <c r="S1152">
        <f t="shared" si="97"/>
        <v>1.7562050454649987</v>
      </c>
      <c r="T1152">
        <f t="shared" si="93"/>
        <v>5.4409052879038633E-3</v>
      </c>
      <c r="U1152">
        <f t="shared" si="98"/>
        <v>6.529086345484636E-2</v>
      </c>
      <c r="V1152">
        <f t="shared" si="99"/>
        <v>2.8162832354450487</v>
      </c>
    </row>
    <row r="1153" spans="11:22" x14ac:dyDescent="0.25">
      <c r="K1153">
        <v>1215</v>
      </c>
      <c r="L1153">
        <f t="shared" si="90"/>
        <v>1.7852179238379226E-3</v>
      </c>
      <c r="M1153">
        <f t="shared" si="100"/>
        <v>765</v>
      </c>
      <c r="N1153">
        <f t="shared" si="91"/>
        <v>2.5983185689566479E-3</v>
      </c>
      <c r="O1153">
        <f t="shared" si="94"/>
        <v>3.1179822827479775E-2</v>
      </c>
      <c r="P1153">
        <f t="shared" si="95"/>
        <v>1.1931002397726129</v>
      </c>
      <c r="Q1153">
        <f t="shared" si="92"/>
        <v>3.8893150864973691E-3</v>
      </c>
      <c r="R1153">
        <f t="shared" si="96"/>
        <v>4.6671781037968429E-2</v>
      </c>
      <c r="S1153">
        <f t="shared" si="97"/>
        <v>1.760094360551496</v>
      </c>
      <c r="T1153">
        <f t="shared" si="93"/>
        <v>5.3335371039593404E-3</v>
      </c>
      <c r="U1153">
        <f t="shared" si="98"/>
        <v>6.4002445247512085E-2</v>
      </c>
      <c r="V1153">
        <f t="shared" si="99"/>
        <v>2.821616772549008</v>
      </c>
    </row>
    <row r="1154" spans="11:22" x14ac:dyDescent="0.25">
      <c r="K1154">
        <v>1220</v>
      </c>
      <c r="L1154">
        <f t="shared" si="90"/>
        <v>1.7504337306620073E-3</v>
      </c>
      <c r="M1154">
        <f t="shared" si="100"/>
        <v>780</v>
      </c>
      <c r="N1154">
        <f t="shared" si="91"/>
        <v>2.5576533055298167E-3</v>
      </c>
      <c r="O1154">
        <f t="shared" si="94"/>
        <v>3.0691839666357801E-2</v>
      </c>
      <c r="P1154">
        <f t="shared" si="95"/>
        <v>1.1956578930781427</v>
      </c>
      <c r="Q1154">
        <f t="shared" si="92"/>
        <v>3.8281782838314182E-3</v>
      </c>
      <c r="R1154">
        <f t="shared" si="96"/>
        <v>4.5938139405977019E-2</v>
      </c>
      <c r="S1154">
        <f t="shared" si="97"/>
        <v>1.7639225388353275</v>
      </c>
      <c r="T1154">
        <f t="shared" si="93"/>
        <v>5.2296154580595555E-3</v>
      </c>
      <c r="U1154">
        <f t="shared" si="98"/>
        <v>6.2755385496714666E-2</v>
      </c>
      <c r="V1154">
        <f t="shared" si="99"/>
        <v>2.8268463880070676</v>
      </c>
    </row>
    <row r="1155" spans="11:22" x14ac:dyDescent="0.25">
      <c r="K1155">
        <v>1225</v>
      </c>
      <c r="L1155">
        <f t="shared" si="90"/>
        <v>1.7167489689329332E-3</v>
      </c>
      <c r="M1155">
        <f t="shared" si="100"/>
        <v>795</v>
      </c>
      <c r="N1155">
        <f t="shared" si="91"/>
        <v>2.5181568161043444E-3</v>
      </c>
      <c r="O1155">
        <f t="shared" si="94"/>
        <v>3.0217881793252133E-2</v>
      </c>
      <c r="P1155">
        <f t="shared" si="95"/>
        <v>1.1981760498942471</v>
      </c>
      <c r="Q1155">
        <f t="shared" si="92"/>
        <v>3.7687971788267216E-3</v>
      </c>
      <c r="R1155">
        <f t="shared" si="96"/>
        <v>4.5225566145920659E-2</v>
      </c>
      <c r="S1155">
        <f t="shared" si="97"/>
        <v>1.7676913360141542</v>
      </c>
      <c r="T1155">
        <f t="shared" si="93"/>
        <v>5.1289784858887799E-3</v>
      </c>
      <c r="U1155">
        <f t="shared" si="98"/>
        <v>6.1547741830665359E-2</v>
      </c>
      <c r="V1155">
        <f t="shared" si="99"/>
        <v>2.8319753664929563</v>
      </c>
    </row>
    <row r="1156" spans="11:22" x14ac:dyDescent="0.25">
      <c r="K1156">
        <v>1230</v>
      </c>
      <c r="L1156">
        <f t="shared" si="90"/>
        <v>1.6841128953617361E-3</v>
      </c>
      <c r="M1156">
        <f t="shared" si="100"/>
        <v>810</v>
      </c>
      <c r="N1156">
        <f t="shared" si="91"/>
        <v>2.4797762570056836E-3</v>
      </c>
      <c r="O1156">
        <f t="shared" si="94"/>
        <v>2.9757315084068203E-2</v>
      </c>
      <c r="P1156">
        <f t="shared" si="95"/>
        <v>1.2006558261512528</v>
      </c>
      <c r="Q1156">
        <f t="shared" si="92"/>
        <v>3.7110930307822088E-3</v>
      </c>
      <c r="R1156">
        <f t="shared" si="96"/>
        <v>4.4533116369386505E-2</v>
      </c>
      <c r="S1156">
        <f t="shared" si="97"/>
        <v>1.7714024290449364</v>
      </c>
      <c r="T1156">
        <f t="shared" si="93"/>
        <v>5.0314745862274357E-3</v>
      </c>
      <c r="U1156">
        <f t="shared" si="98"/>
        <v>6.0377695034729228E-2</v>
      </c>
      <c r="V1156">
        <f t="shared" si="99"/>
        <v>2.8370068410791838</v>
      </c>
    </row>
    <row r="1157" spans="11:22" x14ac:dyDescent="0.25">
      <c r="K1157">
        <v>1235</v>
      </c>
      <c r="L1157">
        <f t="shared" si="90"/>
        <v>1.6524779256805503E-3</v>
      </c>
      <c r="M1157">
        <f t="shared" si="100"/>
        <v>825</v>
      </c>
      <c r="N1157">
        <f t="shared" si="91"/>
        <v>2.4424621017458126E-3</v>
      </c>
      <c r="O1157">
        <f t="shared" si="94"/>
        <v>2.9309545220949751E-2</v>
      </c>
      <c r="P1157">
        <f t="shared" si="95"/>
        <v>1.2030982882529986</v>
      </c>
      <c r="Q1157">
        <f t="shared" si="92"/>
        <v>3.6549920000474856E-3</v>
      </c>
      <c r="R1157">
        <f t="shared" si="96"/>
        <v>4.3859904000569827E-2</v>
      </c>
      <c r="S1157">
        <f t="shared" si="97"/>
        <v>1.7750574210449839</v>
      </c>
      <c r="T1157">
        <f t="shared" si="93"/>
        <v>4.9369615957828294E-3</v>
      </c>
      <c r="U1157">
        <f t="shared" si="98"/>
        <v>5.9243539149393953E-2</v>
      </c>
      <c r="V1157">
        <f t="shared" si="99"/>
        <v>2.8419438026749666</v>
      </c>
    </row>
    <row r="1158" spans="11:22" x14ac:dyDescent="0.25">
      <c r="K1158">
        <v>1240</v>
      </c>
      <c r="L1158">
        <f t="shared" si="90"/>
        <v>1.621799385296431E-3</v>
      </c>
      <c r="M1158">
        <f t="shared" si="100"/>
        <v>840</v>
      </c>
      <c r="N1158">
        <f t="shared" si="91"/>
        <v>2.4061678755324944E-3</v>
      </c>
      <c r="O1158">
        <f t="shared" si="94"/>
        <v>2.8874014506389933E-2</v>
      </c>
      <c r="P1158">
        <f t="shared" si="95"/>
        <v>1.2055044561285311</v>
      </c>
      <c r="Q1158">
        <f t="shared" si="92"/>
        <v>3.6004247583618643E-3</v>
      </c>
      <c r="R1158">
        <f t="shared" si="96"/>
        <v>4.3205097100342371E-2</v>
      </c>
      <c r="S1158">
        <f t="shared" si="97"/>
        <v>1.7786578458033457</v>
      </c>
      <c r="T1158">
        <f t="shared" si="93"/>
        <v>4.8453060442397167E-3</v>
      </c>
      <c r="U1158">
        <f t="shared" si="98"/>
        <v>5.81436725308766E-2</v>
      </c>
      <c r="V1158">
        <f t="shared" si="99"/>
        <v>2.8467891087192063</v>
      </c>
    </row>
    <row r="1159" spans="11:22" x14ac:dyDescent="0.25">
      <c r="K1159">
        <v>1245</v>
      </c>
      <c r="L1159">
        <f t="shared" si="90"/>
        <v>1.5920352837482169E-3</v>
      </c>
      <c r="M1159">
        <f t="shared" si="100"/>
        <v>855</v>
      </c>
      <c r="N1159">
        <f t="shared" si="91"/>
        <v>2.3708499154464491E-3</v>
      </c>
      <c r="O1159">
        <f t="shared" si="94"/>
        <v>2.8450198985357389E-2</v>
      </c>
      <c r="P1159">
        <f t="shared" si="95"/>
        <v>1.2078753060439775</v>
      </c>
      <c r="Q1159">
        <f t="shared" si="92"/>
        <v>3.5473261366509856E-3</v>
      </c>
      <c r="R1159">
        <f t="shared" si="96"/>
        <v>4.2567913639811827E-2</v>
      </c>
      <c r="S1159">
        <f t="shared" si="97"/>
        <v>1.7822051719399967</v>
      </c>
      <c r="T1159">
        <f t="shared" si="93"/>
        <v>4.756382480425092E-3</v>
      </c>
      <c r="U1159">
        <f t="shared" si="98"/>
        <v>5.7076589765101104E-2</v>
      </c>
      <c r="V1159">
        <f t="shared" si="99"/>
        <v>2.8515454911996314</v>
      </c>
    </row>
    <row r="1160" spans="11:22" x14ac:dyDescent="0.25">
      <c r="K1160">
        <v>1250</v>
      </c>
      <c r="L1160">
        <f t="shared" si="90"/>
        <v>1.5631461103202784E-3</v>
      </c>
      <c r="M1160">
        <f t="shared" si="100"/>
        <v>870</v>
      </c>
      <c r="N1160">
        <f t="shared" si="91"/>
        <v>2.3364671533623316E-3</v>
      </c>
      <c r="O1160">
        <f t="shared" si="94"/>
        <v>2.8037605840347979E-2</v>
      </c>
      <c r="P1160">
        <f t="shared" si="95"/>
        <v>1.2102117731973399</v>
      </c>
      <c r="Q1160">
        <f t="shared" si="92"/>
        <v>3.4956348060846132E-3</v>
      </c>
      <c r="R1160">
        <f t="shared" si="96"/>
        <v>4.1947617673015358E-2</v>
      </c>
      <c r="S1160">
        <f t="shared" si="97"/>
        <v>1.7857008067460813</v>
      </c>
      <c r="T1160">
        <f t="shared" si="93"/>
        <v>4.670072861681529E-3</v>
      </c>
      <c r="U1160">
        <f t="shared" si="98"/>
        <v>5.6040874340178348E-2</v>
      </c>
      <c r="V1160">
        <f t="shared" si="99"/>
        <v>2.8562155640613129</v>
      </c>
    </row>
    <row r="1161" spans="11:22" x14ac:dyDescent="0.25">
      <c r="K1161">
        <v>1255</v>
      </c>
      <c r="L1161">
        <f t="shared" si="90"/>
        <v>1.5350946484825683E-3</v>
      </c>
      <c r="M1161">
        <f t="shared" si="100"/>
        <v>885</v>
      </c>
      <c r="N1161">
        <f t="shared" si="91"/>
        <v>2.3029809191241757E-3</v>
      </c>
      <c r="O1161">
        <f t="shared" si="94"/>
        <v>2.7635771029490108E-2</v>
      </c>
      <c r="P1161">
        <f t="shared" si="95"/>
        <v>1.212514754116464</v>
      </c>
      <c r="Q1161">
        <f t="shared" si="92"/>
        <v>3.4452929887494044E-3</v>
      </c>
      <c r="R1161">
        <f t="shared" si="96"/>
        <v>4.1343515864992852E-2</v>
      </c>
      <c r="S1161">
        <f t="shared" si="97"/>
        <v>1.7891460997348307</v>
      </c>
      <c r="T1161">
        <f t="shared" si="93"/>
        <v>4.5862659994861943E-3</v>
      </c>
      <c r="U1161">
        <f t="shared" si="98"/>
        <v>5.5035191993834331E-2</v>
      </c>
      <c r="V1161">
        <f t="shared" si="99"/>
        <v>2.8608018300607991</v>
      </c>
    </row>
    <row r="1162" spans="11:22" x14ac:dyDescent="0.25">
      <c r="K1162">
        <v>1260</v>
      </c>
      <c r="L1162">
        <f t="shared" si="90"/>
        <v>1.5078458071354239E-3</v>
      </c>
      <c r="M1162">
        <f t="shared" si="100"/>
        <v>900</v>
      </c>
      <c r="N1162">
        <f t="shared" si="91"/>
        <v>2.2703547617644038E-3</v>
      </c>
      <c r="O1162">
        <f t="shared" si="94"/>
        <v>2.7244257141172845E-2</v>
      </c>
      <c r="P1162">
        <f t="shared" si="95"/>
        <v>1.2147851088782284</v>
      </c>
      <c r="Q1162">
        <f t="shared" si="92"/>
        <v>3.3962461946897005E-3</v>
      </c>
      <c r="R1162">
        <f t="shared" si="96"/>
        <v>4.0754954336276406E-2</v>
      </c>
      <c r="S1162">
        <f t="shared" si="97"/>
        <v>1.7925423459295204</v>
      </c>
      <c r="T1162">
        <f t="shared" si="93"/>
        <v>4.5048570552759237E-3</v>
      </c>
      <c r="U1162">
        <f t="shared" si="98"/>
        <v>5.4058284663311085E-2</v>
      </c>
      <c r="V1162">
        <f t="shared" si="99"/>
        <v>2.8653066871160751</v>
      </c>
    </row>
    <row r="1163" spans="11:22" x14ac:dyDescent="0.25">
      <c r="K1163">
        <v>1265</v>
      </c>
      <c r="L1163">
        <f t="shared" si="90"/>
        <v>1.4813664668853553E-3</v>
      </c>
      <c r="M1163">
        <f t="shared" si="100"/>
        <v>915</v>
      </c>
      <c r="N1163">
        <f t="shared" si="91"/>
        <v>2.2385542868375019E-3</v>
      </c>
      <c r="O1163">
        <f t="shared" si="94"/>
        <v>2.6862651442050023E-2</v>
      </c>
      <c r="P1163">
        <f t="shared" si="95"/>
        <v>1.2170236631650659</v>
      </c>
      <c r="Q1163">
        <f t="shared" si="92"/>
        <v>3.3484429825518802E-3</v>
      </c>
      <c r="R1163">
        <f t="shared" si="96"/>
        <v>4.0181315790622563E-2</v>
      </c>
      <c r="S1163">
        <f t="shared" si="97"/>
        <v>1.7958907889120723</v>
      </c>
      <c r="T1163">
        <f t="shared" si="93"/>
        <v>4.4257470811790434E-3</v>
      </c>
      <c r="U1163">
        <f t="shared" si="98"/>
        <v>5.310896497414852E-2</v>
      </c>
      <c r="V1163">
        <f t="shared" si="99"/>
        <v>2.8697324341972541</v>
      </c>
    </row>
    <row r="1164" spans="11:22" x14ac:dyDescent="0.25">
      <c r="K1164">
        <v>1270</v>
      </c>
      <c r="L1164">
        <f t="shared" si="90"/>
        <v>1.4556253397699566E-3</v>
      </c>
      <c r="M1164">
        <f t="shared" si="100"/>
        <v>930</v>
      </c>
      <c r="N1164">
        <f t="shared" si="91"/>
        <v>2.2075470081717175E-3</v>
      </c>
      <c r="O1164">
        <f t="shared" si="94"/>
        <v>2.6490564098060609E-2</v>
      </c>
      <c r="P1164">
        <f t="shared" si="95"/>
        <v>1.2192312101732377</v>
      </c>
      <c r="Q1164">
        <f t="shared" si="92"/>
        <v>3.3018347413300564E-3</v>
      </c>
      <c r="R1164">
        <f t="shared" si="96"/>
        <v>3.9622016895960677E-2</v>
      </c>
      <c r="S1164">
        <f t="shared" si="97"/>
        <v>1.7991926236534024</v>
      </c>
      <c r="T1164">
        <f t="shared" si="93"/>
        <v>4.348842600927938E-3</v>
      </c>
      <c r="U1164">
        <f t="shared" si="98"/>
        <v>5.2186111211135255E-2</v>
      </c>
      <c r="V1164">
        <f t="shared" si="99"/>
        <v>2.874081276798182</v>
      </c>
    </row>
    <row r="1165" spans="11:22" x14ac:dyDescent="0.25">
      <c r="K1165">
        <v>1275</v>
      </c>
      <c r="L1165">
        <f t="shared" si="90"/>
        <v>1.4305928410751191E-3</v>
      </c>
      <c r="M1165">
        <f t="shared" si="100"/>
        <v>945</v>
      </c>
      <c r="N1165">
        <f t="shared" si="91"/>
        <v>2.1773022125597397E-3</v>
      </c>
      <c r="O1165">
        <f t="shared" si="94"/>
        <v>2.6127626550716876E-2</v>
      </c>
      <c r="P1165">
        <f t="shared" si="95"/>
        <v>1.2214085123857974</v>
      </c>
      <c r="Q1165">
        <f t="shared" si="92"/>
        <v>3.2563754910643894E-3</v>
      </c>
      <c r="R1165">
        <f t="shared" si="96"/>
        <v>3.9076505892772673E-2</v>
      </c>
      <c r="S1165">
        <f t="shared" si="97"/>
        <v>1.8024489991444668</v>
      </c>
      <c r="T1165">
        <f t="shared" si="93"/>
        <v>4.2740552268987209E-3</v>
      </c>
      <c r="U1165">
        <f t="shared" si="98"/>
        <v>5.128866272278465E-2</v>
      </c>
      <c r="V1165">
        <f t="shared" si="99"/>
        <v>2.8783553320250808</v>
      </c>
    </row>
    <row r="1166" spans="11:22" x14ac:dyDescent="0.25">
      <c r="K1166">
        <v>1280</v>
      </c>
      <c r="L1166">
        <f t="shared" si="90"/>
        <v>1.4062409720061997E-3</v>
      </c>
      <c r="M1166">
        <f t="shared" si="100"/>
        <v>960</v>
      </c>
      <c r="N1166">
        <f t="shared" si="91"/>
        <v>2.1477908360572062E-3</v>
      </c>
      <c r="O1166">
        <f t="shared" si="94"/>
        <v>2.5773490032686475E-2</v>
      </c>
      <c r="P1166">
        <f t="shared" si="95"/>
        <v>1.2235563032218546</v>
      </c>
      <c r="Q1166">
        <f t="shared" si="92"/>
        <v>3.2120217005371376E-3</v>
      </c>
      <c r="R1166">
        <f t="shared" si="96"/>
        <v>3.8544260406445652E-2</v>
      </c>
      <c r="S1166">
        <f t="shared" si="97"/>
        <v>1.8056610208450039</v>
      </c>
      <c r="T1166">
        <f t="shared" si="93"/>
        <v>4.2013013095782981E-3</v>
      </c>
      <c r="U1166">
        <f t="shared" si="98"/>
        <v>5.0415615714939577E-2</v>
      </c>
      <c r="V1166">
        <f t="shared" si="99"/>
        <v>2.8825566333346591</v>
      </c>
    </row>
    <row r="1167" spans="11:22" x14ac:dyDescent="0.25">
      <c r="K1167">
        <v>1285</v>
      </c>
      <c r="L1167">
        <f t="shared" ref="L1167:L1197" si="101">T1167/$T$1199</f>
        <v>1.3825432121531648E-3</v>
      </c>
      <c r="M1167">
        <f t="shared" si="100"/>
        <v>975</v>
      </c>
      <c r="N1167">
        <f t="shared" si="91"/>
        <v>2.1189853507308509E-3</v>
      </c>
      <c r="O1167">
        <f t="shared" si="94"/>
        <v>2.5427824208770211E-2</v>
      </c>
      <c r="P1167">
        <f t="shared" si="95"/>
        <v>1.2256752885725855</v>
      </c>
      <c r="Q1167">
        <f t="shared" si="92"/>
        <v>3.1687321203084373E-3</v>
      </c>
      <c r="R1167">
        <f t="shared" si="96"/>
        <v>3.8024785443701248E-2</v>
      </c>
      <c r="S1167">
        <f t="shared" si="97"/>
        <v>1.8088297529653123</v>
      </c>
      <c r="T1167">
        <f t="shared" si="93"/>
        <v>4.1305016162920261E-3</v>
      </c>
      <c r="U1167">
        <f t="shared" si="98"/>
        <v>4.9566019395504313E-2</v>
      </c>
      <c r="V1167">
        <f t="shared" si="99"/>
        <v>2.8866871349509511</v>
      </c>
    </row>
    <row r="1168" spans="11:22" x14ac:dyDescent="0.25">
      <c r="K1168">
        <v>1290</v>
      </c>
      <c r="L1168">
        <f t="shared" si="101"/>
        <v>1.359474420778176E-3</v>
      </c>
      <c r="M1168">
        <f t="shared" si="100"/>
        <v>990</v>
      </c>
      <c r="N1168">
        <f t="shared" ref="N1168:N1198" si="102">VLOOKUP($M1168,$M$617:$W$904,2,FALSE)</f>
        <v>2.0908596608308905E-3</v>
      </c>
      <c r="O1168">
        <f t="shared" si="94"/>
        <v>2.5090315929970686E-2</v>
      </c>
      <c r="P1168">
        <f t="shared" si="95"/>
        <v>1.2277661482334163</v>
      </c>
      <c r="Q1168">
        <f t="shared" ref="Q1168:Q1198" si="103">VLOOKUP($M1168,$M$617:$W$904,5,FALSE)</f>
        <v>3.126467629550822E-3</v>
      </c>
      <c r="R1168">
        <f t="shared" si="96"/>
        <v>3.7517611554609864E-2</v>
      </c>
      <c r="S1168">
        <f t="shared" si="97"/>
        <v>1.8119562205948632</v>
      </c>
      <c r="T1168">
        <f t="shared" ref="T1168:T1198" si="104">VLOOKUP($M1168,$M$617:$W$904,8,FALSE)</f>
        <v>4.0615810362893967E-3</v>
      </c>
      <c r="U1168">
        <f t="shared" si="98"/>
        <v>4.873897243547276E-2</v>
      </c>
      <c r="V1168">
        <f t="shared" si="99"/>
        <v>2.8907487159872405</v>
      </c>
    </row>
    <row r="1169" spans="11:22" x14ac:dyDescent="0.25">
      <c r="K1169">
        <v>1295</v>
      </c>
      <c r="L1169">
        <f t="shared" si="101"/>
        <v>1.3370107460930671E-3</v>
      </c>
      <c r="M1169">
        <f t="shared" si="100"/>
        <v>1005</v>
      </c>
      <c r="N1169">
        <f t="shared" si="102"/>
        <v>2.0633890074623906E-3</v>
      </c>
      <c r="O1169">
        <f t="shared" ref="O1169:O1198" si="105">N1169*12</f>
        <v>2.4760668089548687E-2</v>
      </c>
      <c r="P1169">
        <f t="shared" ref="P1169:P1198" si="106">N1169+P1168</f>
        <v>1.2298295372408787</v>
      </c>
      <c r="Q1169">
        <f t="shared" si="103"/>
        <v>3.0851910953715311E-3</v>
      </c>
      <c r="R1169">
        <f t="shared" ref="R1169:R1198" si="107">Q1169*12</f>
        <v>3.7022293144458374E-2</v>
      </c>
      <c r="S1169">
        <f t="shared" ref="S1169:S1198" si="108">Q1169+S1168</f>
        <v>1.8150414116902347</v>
      </c>
      <c r="T1169">
        <f t="shared" si="104"/>
        <v>3.9944683097004052E-3</v>
      </c>
      <c r="U1169">
        <f t="shared" ref="U1169:U1198" si="109">T1169*12</f>
        <v>4.7933619716404863E-2</v>
      </c>
      <c r="V1169">
        <f t="shared" ref="V1169:V1198" si="110">T1169+V1168</f>
        <v>2.8947431842969409</v>
      </c>
    </row>
    <row r="1170" spans="11:22" x14ac:dyDescent="0.25">
      <c r="K1170">
        <v>1300</v>
      </c>
      <c r="L1170">
        <f t="shared" si="101"/>
        <v>1.3151295417479635E-3</v>
      </c>
      <c r="M1170">
        <f t="shared" si="100"/>
        <v>1020</v>
      </c>
      <c r="N1170">
        <f t="shared" si="102"/>
        <v>2.0365498809538085E-3</v>
      </c>
      <c r="O1170">
        <f t="shared" si="105"/>
        <v>2.4438598571445702E-2</v>
      </c>
      <c r="P1170">
        <f t="shared" si="106"/>
        <v>1.2318660871218325</v>
      </c>
      <c r="Q1170">
        <f t="shared" si="103"/>
        <v>3.0448672434171264E-3</v>
      </c>
      <c r="R1170">
        <f t="shared" si="107"/>
        <v>3.6538406921005517E-2</v>
      </c>
      <c r="S1170">
        <f t="shared" si="108"/>
        <v>1.8180862789336518</v>
      </c>
      <c r="T1170">
        <f t="shared" si="104"/>
        <v>3.9290957780360181E-3</v>
      </c>
      <c r="U1170">
        <f t="shared" si="109"/>
        <v>4.7149149336432217E-2</v>
      </c>
      <c r="V1170">
        <f t="shared" si="110"/>
        <v>2.8986722800749769</v>
      </c>
    </row>
    <row r="1171" spans="11:22" x14ac:dyDescent="0.25">
      <c r="K1171">
        <v>1305</v>
      </c>
      <c r="L1171">
        <f t="shared" si="101"/>
        <v>1.2938092898903972E-3</v>
      </c>
      <c r="M1171">
        <f t="shared" ref="M1171:M1198" si="111">M1170+15</f>
        <v>1035</v>
      </c>
      <c r="N1171">
        <f t="shared" si="102"/>
        <v>2.0103199401826366E-3</v>
      </c>
      <c r="O1171">
        <f t="shared" si="105"/>
        <v>2.4123839282191639E-2</v>
      </c>
      <c r="P1171">
        <f t="shared" si="106"/>
        <v>1.2338764070620152</v>
      </c>
      <c r="Q1171">
        <f t="shared" si="103"/>
        <v>3.0054625387092582E-3</v>
      </c>
      <c r="R1171">
        <f t="shared" si="107"/>
        <v>3.6065550464511098E-2</v>
      </c>
      <c r="S1171">
        <f t="shared" si="108"/>
        <v>1.8210917414723611</v>
      </c>
      <c r="T1171">
        <f t="shared" si="104"/>
        <v>3.8653991543187161E-3</v>
      </c>
      <c r="U1171">
        <f t="shared" si="109"/>
        <v>4.6384789851824593E-2</v>
      </c>
      <c r="V1171">
        <f t="shared" si="110"/>
        <v>2.9025376792292956</v>
      </c>
    </row>
    <row r="1172" spans="11:22" x14ac:dyDescent="0.25">
      <c r="K1172">
        <v>1310</v>
      </c>
      <c r="L1172">
        <f t="shared" si="101"/>
        <v>1.273029530152771E-3</v>
      </c>
      <c r="M1172">
        <f t="shared" si="111"/>
        <v>1050</v>
      </c>
      <c r="N1172">
        <f t="shared" si="102"/>
        <v>1.9846779382217683E-3</v>
      </c>
      <c r="O1172">
        <f t="shared" si="105"/>
        <v>2.381613525866122E-2</v>
      </c>
      <c r="P1172">
        <f t="shared" si="106"/>
        <v>1.2358610850002369</v>
      </c>
      <c r="Q1172">
        <f t="shared" si="103"/>
        <v>2.9669450757590088E-3</v>
      </c>
      <c r="R1172">
        <f t="shared" si="107"/>
        <v>3.5603340909108105E-2</v>
      </c>
      <c r="S1172">
        <f t="shared" si="108"/>
        <v>1.8240586865481201</v>
      </c>
      <c r="T1172">
        <f t="shared" si="104"/>
        <v>3.8033173109246476E-3</v>
      </c>
      <c r="U1172">
        <f t="shared" si="109"/>
        <v>4.5639807731095772E-2</v>
      </c>
      <c r="V1172">
        <f t="shared" si="110"/>
        <v>2.9063409965402203</v>
      </c>
    </row>
    <row r="1173" spans="11:22" x14ac:dyDescent="0.25">
      <c r="K1173">
        <v>1315</v>
      </c>
      <c r="L1173">
        <f t="shared" si="101"/>
        <v>1.2527707940614488E-3</v>
      </c>
      <c r="M1173">
        <f t="shared" si="111"/>
        <v>1065</v>
      </c>
      <c r="N1173">
        <f t="shared" si="102"/>
        <v>1.959603653732378E-3</v>
      </c>
      <c r="O1173">
        <f t="shared" si="105"/>
        <v>2.3515243844788536E-2</v>
      </c>
      <c r="P1173">
        <f t="shared" si="106"/>
        <v>1.2378206886539693</v>
      </c>
      <c r="Q1173">
        <f t="shared" si="103"/>
        <v>2.9292844771240389E-3</v>
      </c>
      <c r="R1173">
        <f t="shared" si="107"/>
        <v>3.5151413725488467E-2</v>
      </c>
      <c r="S1173">
        <f t="shared" si="108"/>
        <v>1.8269879710252441</v>
      </c>
      <c r="T1173">
        <f t="shared" si="104"/>
        <v>3.7427920836234918E-3</v>
      </c>
      <c r="U1173">
        <f t="shared" si="109"/>
        <v>4.4913505003481902E-2</v>
      </c>
      <c r="V1173">
        <f t="shared" si="110"/>
        <v>2.9100837886238438</v>
      </c>
    </row>
    <row r="1174" spans="11:22" x14ac:dyDescent="0.25">
      <c r="K1174">
        <v>1320</v>
      </c>
      <c r="L1174">
        <f t="shared" si="101"/>
        <v>1.2330145443750159E-3</v>
      </c>
      <c r="M1174">
        <f t="shared" si="111"/>
        <v>1080</v>
      </c>
      <c r="N1174">
        <f t="shared" si="102"/>
        <v>1.9350778275666336E-3</v>
      </c>
      <c r="O1174">
        <f t="shared" si="105"/>
        <v>2.3220933930799603E-2</v>
      </c>
      <c r="P1174">
        <f t="shared" si="106"/>
        <v>1.239755766481536</v>
      </c>
      <c r="Q1174">
        <f t="shared" si="103"/>
        <v>2.8924517996256061E-3</v>
      </c>
      <c r="R1174">
        <f t="shared" si="107"/>
        <v>3.4709421595507273E-2</v>
      </c>
      <c r="S1174">
        <f t="shared" si="108"/>
        <v>1.8298804228248697</v>
      </c>
      <c r="T1174">
        <f t="shared" si="104"/>
        <v>3.6837680903447634E-3</v>
      </c>
      <c r="U1174">
        <f t="shared" si="109"/>
        <v>4.4205217084137161E-2</v>
      </c>
      <c r="V1174">
        <f t="shared" si="110"/>
        <v>2.9137675567141885</v>
      </c>
    </row>
    <row r="1175" spans="11:22" x14ac:dyDescent="0.25">
      <c r="K1175">
        <v>1325</v>
      </c>
      <c r="L1175">
        <f t="shared" si="101"/>
        <v>1.213743118902211E-3</v>
      </c>
      <c r="M1175">
        <f t="shared" si="111"/>
        <v>1095</v>
      </c>
      <c r="N1175">
        <f t="shared" si="102"/>
        <v>1.9110821041317116E-3</v>
      </c>
      <c r="O1175">
        <f t="shared" si="105"/>
        <v>2.293298524958054E-2</v>
      </c>
      <c r="P1175">
        <f t="shared" si="106"/>
        <v>1.2416668485856677</v>
      </c>
      <c r="Q1175">
        <f t="shared" si="103"/>
        <v>2.8564194475841909E-3</v>
      </c>
      <c r="R1175">
        <f t="shared" si="107"/>
        <v>3.427703337101029E-2</v>
      </c>
      <c r="S1175">
        <f t="shared" si="108"/>
        <v>1.8327368422724539</v>
      </c>
      <c r="T1175">
        <f t="shared" si="104"/>
        <v>3.6261925633276348E-3</v>
      </c>
      <c r="U1175">
        <f t="shared" si="109"/>
        <v>4.3514310759931618E-2</v>
      </c>
      <c r="V1175">
        <f t="shared" si="110"/>
        <v>2.9173937492775162</v>
      </c>
    </row>
    <row r="1176" spans="11:22" x14ac:dyDescent="0.25">
      <c r="K1176">
        <v>1330</v>
      </c>
      <c r="L1176">
        <f t="shared" si="101"/>
        <v>1.194939678438176E-3</v>
      </c>
      <c r="M1176">
        <f t="shared" si="111"/>
        <v>1110</v>
      </c>
      <c r="N1176">
        <f t="shared" si="102"/>
        <v>1.8875989770958945E-3</v>
      </c>
      <c r="O1176">
        <f t="shared" si="105"/>
        <v>2.2651187725150734E-2</v>
      </c>
      <c r="P1176">
        <f t="shared" si="106"/>
        <v>1.2435544475627636</v>
      </c>
      <c r="Q1176">
        <f t="shared" si="103"/>
        <v>2.8211610924178121E-3</v>
      </c>
      <c r="R1176">
        <f t="shared" si="107"/>
        <v>3.3853933109013745E-2</v>
      </c>
      <c r="S1176">
        <f t="shared" si="108"/>
        <v>1.8355580033648717</v>
      </c>
      <c r="T1176">
        <f t="shared" si="104"/>
        <v>3.5700151935746938E-3</v>
      </c>
      <c r="U1176">
        <f t="shared" si="109"/>
        <v>4.2840182322896325E-2</v>
      </c>
      <c r="V1176">
        <f t="shared" si="110"/>
        <v>2.9209637644710909</v>
      </c>
    </row>
    <row r="1177" spans="11:22" x14ac:dyDescent="0.25">
      <c r="K1177">
        <v>1335</v>
      </c>
      <c r="L1177">
        <f t="shared" si="101"/>
        <v>1.1765881584365658E-3</v>
      </c>
      <c r="M1177">
        <f t="shared" si="111"/>
        <v>1125</v>
      </c>
      <c r="N1177">
        <f t="shared" si="102"/>
        <v>1.8646117390512806E-3</v>
      </c>
      <c r="O1177">
        <f t="shared" si="105"/>
        <v>2.2375340868615368E-2</v>
      </c>
      <c r="P1177">
        <f t="shared" si="106"/>
        <v>1.2454190593018148</v>
      </c>
      <c r="Q1177">
        <f t="shared" si="103"/>
        <v>2.7866515980918827E-3</v>
      </c>
      <c r="R1177">
        <f t="shared" si="107"/>
        <v>3.3439819177102592E-2</v>
      </c>
      <c r="S1177">
        <f t="shared" si="108"/>
        <v>1.8383446549629636</v>
      </c>
      <c r="T1177">
        <f t="shared" si="104"/>
        <v>3.5151879864669944E-3</v>
      </c>
      <c r="U1177">
        <f t="shared" si="109"/>
        <v>4.2182255837603932E-2</v>
      </c>
      <c r="V1177">
        <f t="shared" si="110"/>
        <v>2.9244789524575578</v>
      </c>
    </row>
    <row r="1178" spans="11:22" x14ac:dyDescent="0.25">
      <c r="K1178">
        <v>1340</v>
      </c>
      <c r="L1178">
        <f t="shared" si="101"/>
        <v>1.1586732241312295E-3</v>
      </c>
      <c r="M1178">
        <f t="shared" si="111"/>
        <v>1140</v>
      </c>
      <c r="N1178">
        <f t="shared" si="102"/>
        <v>1.8421044348027049E-3</v>
      </c>
      <c r="O1178">
        <f t="shared" si="105"/>
        <v>2.2105253217632459E-2</v>
      </c>
      <c r="P1178">
        <f t="shared" si="106"/>
        <v>1.2472611637366176</v>
      </c>
      <c r="Q1178">
        <f t="shared" si="103"/>
        <v>2.7528669518896987E-3</v>
      </c>
      <c r="R1178">
        <f t="shared" si="107"/>
        <v>3.3034403422676384E-2</v>
      </c>
      <c r="S1178">
        <f t="shared" si="108"/>
        <v>1.8410975219148533</v>
      </c>
      <c r="T1178">
        <f t="shared" si="104"/>
        <v>3.4616651276850874E-3</v>
      </c>
      <c r="U1178">
        <f t="shared" si="109"/>
        <v>4.1539981532221049E-2</v>
      </c>
      <c r="V1178">
        <f t="shared" si="110"/>
        <v>2.9279406175852429</v>
      </c>
    </row>
    <row r="1179" spans="11:22" x14ac:dyDescent="0.25">
      <c r="K1179">
        <v>1345</v>
      </c>
      <c r="L1179">
        <f t="shared" si="101"/>
        <v>1.1411802287914447E-3</v>
      </c>
      <c r="M1179">
        <f t="shared" si="111"/>
        <v>1155</v>
      </c>
      <c r="N1179">
        <f t="shared" si="102"/>
        <v>1.820061817980001E-3</v>
      </c>
      <c r="O1179">
        <f t="shared" si="105"/>
        <v>2.1840741815760012E-2</v>
      </c>
      <c r="P1179">
        <f t="shared" si="106"/>
        <v>1.2490812255545976</v>
      </c>
      <c r="Q1179">
        <f t="shared" si="103"/>
        <v>2.7197842000881156E-3</v>
      </c>
      <c r="R1179">
        <f t="shared" si="107"/>
        <v>3.2637410401057387E-2</v>
      </c>
      <c r="S1179">
        <f t="shared" si="108"/>
        <v>1.8438173061149414</v>
      </c>
      <c r="T1179">
        <f t="shared" si="104"/>
        <v>3.4094028584918945E-3</v>
      </c>
      <c r="U1179">
        <f t="shared" si="109"/>
        <v>4.0912834301902734E-2</v>
      </c>
      <c r="V1179">
        <f t="shared" si="110"/>
        <v>2.9313500204437348</v>
      </c>
    </row>
    <row r="1180" spans="11:22" x14ac:dyDescent="0.25">
      <c r="K1180">
        <v>1350</v>
      </c>
      <c r="L1180">
        <f t="shared" si="101"/>
        <v>1.1240951748795695E-3</v>
      </c>
      <c r="M1180">
        <f t="shared" si="111"/>
        <v>1170</v>
      </c>
      <c r="N1180">
        <f t="shared" si="102"/>
        <v>1.7984693106767313E-3</v>
      </c>
      <c r="O1180">
        <f t="shared" si="105"/>
        <v>2.1581631728120776E-2</v>
      </c>
      <c r="P1180">
        <f t="shared" si="106"/>
        <v>1.2508796948652743</v>
      </c>
      <c r="Q1180">
        <f t="shared" si="103"/>
        <v>2.6873813881023167E-3</v>
      </c>
      <c r="R1180">
        <f t="shared" si="107"/>
        <v>3.2248576657227801E-2</v>
      </c>
      <c r="S1180">
        <f t="shared" si="108"/>
        <v>1.8465046875030438</v>
      </c>
      <c r="T1180">
        <f t="shared" si="104"/>
        <v>3.3583593596868688E-3</v>
      </c>
      <c r="U1180">
        <f t="shared" si="109"/>
        <v>4.0300312316242426E-2</v>
      </c>
      <c r="V1180">
        <f t="shared" si="110"/>
        <v>2.9347083798034217</v>
      </c>
    </row>
    <row r="1181" spans="11:22" x14ac:dyDescent="0.25">
      <c r="K1181">
        <v>1355</v>
      </c>
      <c r="L1181">
        <f t="shared" si="101"/>
        <v>1.1074046778509808E-3</v>
      </c>
      <c r="M1181">
        <f t="shared" si="111"/>
        <v>1185</v>
      </c>
      <c r="N1181">
        <f t="shared" si="102"/>
        <v>1.7773129659064413E-3</v>
      </c>
      <c r="O1181">
        <f t="shared" si="105"/>
        <v>2.1327755590877295E-2</v>
      </c>
      <c r="P1181">
        <f t="shared" si="106"/>
        <v>1.2526570078311807</v>
      </c>
      <c r="Q1181">
        <f t="shared" si="103"/>
        <v>2.6556375047612768E-3</v>
      </c>
      <c r="R1181">
        <f t="shared" si="107"/>
        <v>3.1867650057135322E-2</v>
      </c>
      <c r="S1181">
        <f t="shared" si="108"/>
        <v>1.849160325007805</v>
      </c>
      <c r="T1181">
        <f t="shared" si="104"/>
        <v>3.308494643454285E-3</v>
      </c>
      <c r="U1181">
        <f t="shared" si="109"/>
        <v>3.970193572145142E-2</v>
      </c>
      <c r="V1181">
        <f t="shared" si="110"/>
        <v>2.938016874446876</v>
      </c>
    </row>
    <row r="1182" spans="11:22" x14ac:dyDescent="0.25">
      <c r="K1182">
        <v>1360</v>
      </c>
      <c r="L1182">
        <f t="shared" si="101"/>
        <v>1.0910959324046991E-3</v>
      </c>
      <c r="M1182">
        <f t="shared" si="111"/>
        <v>1200</v>
      </c>
      <c r="N1182">
        <f t="shared" si="102"/>
        <v>1.756579432601324E-3</v>
      </c>
      <c r="O1182">
        <f t="shared" si="105"/>
        <v>2.1078953191215888E-2</v>
      </c>
      <c r="P1182">
        <f t="shared" si="106"/>
        <v>1.254413587263782</v>
      </c>
      <c r="Q1182">
        <f t="shared" si="103"/>
        <v>2.6245324303557638E-3</v>
      </c>
      <c r="R1182">
        <f t="shared" si="107"/>
        <v>3.1494389164269165E-2</v>
      </c>
      <c r="S1182">
        <f t="shared" si="108"/>
        <v>1.8517848574381608</v>
      </c>
      <c r="T1182">
        <f t="shared" si="104"/>
        <v>3.2597704525332283E-3</v>
      </c>
      <c r="U1182">
        <f t="shared" si="109"/>
        <v>3.9117245430398739E-2</v>
      </c>
      <c r="V1182">
        <f t="shared" si="110"/>
        <v>2.9412766448994092</v>
      </c>
    </row>
    <row r="1183" spans="11:22" x14ac:dyDescent="0.25">
      <c r="K1183">
        <v>1365</v>
      </c>
      <c r="L1183">
        <f t="shared" si="101"/>
        <v>1.0751566809794235E-3</v>
      </c>
      <c r="M1183">
        <f t="shared" si="111"/>
        <v>1215</v>
      </c>
      <c r="N1183">
        <f t="shared" si="102"/>
        <v>1.7362559229812113E-3</v>
      </c>
      <c r="O1183">
        <f t="shared" si="105"/>
        <v>2.0835071075774536E-2</v>
      </c>
      <c r="P1183">
        <f t="shared" si="106"/>
        <v>1.2561498431867633</v>
      </c>
      <c r="Q1183">
        <f t="shared" si="103"/>
        <v>2.5940468881804346E-3</v>
      </c>
      <c r="R1183">
        <f t="shared" si="107"/>
        <v>3.1128562658165215E-2</v>
      </c>
      <c r="S1183">
        <f t="shared" si="108"/>
        <v>1.8543789043263412</v>
      </c>
      <c r="T1183">
        <f t="shared" si="104"/>
        <v>3.212150166095995E-3</v>
      </c>
      <c r="U1183">
        <f t="shared" si="109"/>
        <v>3.854580199315194E-2</v>
      </c>
      <c r="V1183">
        <f t="shared" si="110"/>
        <v>2.9444887950655052</v>
      </c>
    </row>
    <row r="1184" spans="11:22" x14ac:dyDescent="0.25">
      <c r="K1184">
        <v>1370</v>
      </c>
      <c r="L1184">
        <f t="shared" si="101"/>
        <v>1.05957518431705E-3</v>
      </c>
      <c r="M1184">
        <f t="shared" si="111"/>
        <v>1230</v>
      </c>
      <c r="N1184">
        <f t="shared" si="102"/>
        <v>1.716330182097936E-3</v>
      </c>
      <c r="O1184">
        <f t="shared" si="105"/>
        <v>2.0595962185175232E-2</v>
      </c>
      <c r="P1184">
        <f t="shared" si="106"/>
        <v>1.2578661733688612</v>
      </c>
      <c r="Q1184">
        <f t="shared" si="103"/>
        <v>2.5641623992724849E-3</v>
      </c>
      <c r="R1184">
        <f t="shared" si="107"/>
        <v>3.0769948791269819E-2</v>
      </c>
      <c r="S1184">
        <f t="shared" si="108"/>
        <v>1.8569430667256137</v>
      </c>
      <c r="T1184">
        <f t="shared" si="104"/>
        <v>3.1655987118033302E-3</v>
      </c>
      <c r="U1184">
        <f t="shared" si="109"/>
        <v>3.7987184541639962E-2</v>
      </c>
      <c r="V1184">
        <f t="shared" si="110"/>
        <v>2.9476543937773085</v>
      </c>
    </row>
    <row r="1185" spans="11:22" x14ac:dyDescent="0.25">
      <c r="K1185">
        <v>1375</v>
      </c>
      <c r="L1185">
        <f t="shared" si="101"/>
        <v>1.044340193952909E-3</v>
      </c>
      <c r="M1185">
        <f t="shared" si="111"/>
        <v>1245</v>
      </c>
      <c r="N1185">
        <f t="shared" si="102"/>
        <v>1.6967904593785388E-3</v>
      </c>
      <c r="O1185">
        <f t="shared" si="105"/>
        <v>2.0361485512542465E-2</v>
      </c>
      <c r="P1185">
        <f t="shared" si="106"/>
        <v>1.2595629638282397</v>
      </c>
      <c r="Q1185">
        <f t="shared" si="103"/>
        <v>2.534861240123254E-3</v>
      </c>
      <c r="R1185">
        <f t="shared" si="107"/>
        <v>3.0418334881479048E-2</v>
      </c>
      <c r="S1185">
        <f t="shared" si="108"/>
        <v>1.859477927965737</v>
      </c>
      <c r="T1185">
        <f t="shared" si="104"/>
        <v>3.1200824836159491E-3</v>
      </c>
      <c r="U1185">
        <f t="shared" si="109"/>
        <v>3.7440989803391389E-2</v>
      </c>
      <c r="V1185">
        <f t="shared" si="110"/>
        <v>2.9507744762609245</v>
      </c>
    </row>
    <row r="1186" spans="11:22" x14ac:dyDescent="0.25">
      <c r="K1186">
        <v>1380</v>
      </c>
      <c r="L1186">
        <f t="shared" si="101"/>
        <v>1.0294409264510758E-3</v>
      </c>
      <c r="M1186">
        <f t="shared" si="111"/>
        <v>1260</v>
      </c>
      <c r="N1186">
        <f t="shared" si="102"/>
        <v>1.6776254820187742E-3</v>
      </c>
      <c r="O1186">
        <f t="shared" si="105"/>
        <v>2.013150578422529E-2</v>
      </c>
      <c r="P1186">
        <f t="shared" si="106"/>
        <v>1.2612405893102585</v>
      </c>
      <c r="Q1186">
        <f t="shared" si="103"/>
        <v>2.506126403113873E-3</v>
      </c>
      <c r="R1186">
        <f t="shared" si="107"/>
        <v>3.0073516837366476E-2</v>
      </c>
      <c r="S1186">
        <f t="shared" si="108"/>
        <v>1.8619840543688508</v>
      </c>
      <c r="T1186">
        <f t="shared" si="104"/>
        <v>3.0755692648196664E-3</v>
      </c>
      <c r="U1186">
        <f t="shared" si="109"/>
        <v>3.6906831177835997E-2</v>
      </c>
      <c r="V1186">
        <f t="shared" si="110"/>
        <v>2.9538500455257442</v>
      </c>
    </row>
    <row r="1187" spans="11:22" x14ac:dyDescent="0.25">
      <c r="K1187">
        <v>1385</v>
      </c>
      <c r="L1187">
        <f t="shared" si="101"/>
        <v>1.0148670392981002E-3</v>
      </c>
      <c r="M1187">
        <f t="shared" si="111"/>
        <v>1275</v>
      </c>
      <c r="N1187">
        <f t="shared" si="102"/>
        <v>1.6588244300923538E-3</v>
      </c>
      <c r="O1187">
        <f t="shared" si="105"/>
        <v>1.9905893161108246E-2</v>
      </c>
      <c r="P1187">
        <f t="shared" si="106"/>
        <v>1.2628994137403509</v>
      </c>
      <c r="Q1187">
        <f t="shared" si="103"/>
        <v>2.4779415594671228E-3</v>
      </c>
      <c r="R1187">
        <f t="shared" si="107"/>
        <v>2.9735298713605474E-2</v>
      </c>
      <c r="S1187">
        <f t="shared" si="108"/>
        <v>1.864461995928318</v>
      </c>
      <c r="T1187">
        <f t="shared" si="104"/>
        <v>3.0320281560052287E-3</v>
      </c>
      <c r="U1187">
        <f t="shared" si="109"/>
        <v>3.6384337872062744E-2</v>
      </c>
      <c r="V1187">
        <f t="shared" si="110"/>
        <v>2.9568820736817494</v>
      </c>
    </row>
    <row r="1188" spans="11:22" x14ac:dyDescent="0.25">
      <c r="K1188">
        <v>1390</v>
      </c>
      <c r="L1188">
        <f t="shared" si="101"/>
        <v>1.0006086082895618E-3</v>
      </c>
      <c r="M1188">
        <f t="shared" si="111"/>
        <v>1290</v>
      </c>
      <c r="N1188">
        <f t="shared" si="102"/>
        <v>1.6403769132224966E-3</v>
      </c>
      <c r="O1188">
        <f t="shared" si="105"/>
        <v>1.9684522958669959E-2</v>
      </c>
      <c r="P1188">
        <f t="shared" si="106"/>
        <v>1.2645397906535734</v>
      </c>
      <c r="Q1188">
        <f t="shared" si="103"/>
        <v>2.4502910245607357E-3</v>
      </c>
      <c r="R1188">
        <f t="shared" si="107"/>
        <v>2.9403492294728828E-2</v>
      </c>
      <c r="S1188">
        <f t="shared" si="108"/>
        <v>1.8669122869528787</v>
      </c>
      <c r="T1188">
        <f t="shared" si="104"/>
        <v>2.9894295075081345E-3</v>
      </c>
      <c r="U1188">
        <f t="shared" si="109"/>
        <v>3.5873154090097614E-2</v>
      </c>
      <c r="V1188">
        <f t="shared" si="110"/>
        <v>2.9598715031892575</v>
      </c>
    </row>
    <row r="1189" spans="11:22" x14ac:dyDescent="0.25">
      <c r="K1189">
        <v>1395</v>
      </c>
      <c r="L1189">
        <f t="shared" si="101"/>
        <v>9.8665610632309142E-4</v>
      </c>
      <c r="M1189">
        <f t="shared" si="111"/>
        <v>1305</v>
      </c>
      <c r="N1189">
        <f t="shared" si="102"/>
        <v>1.6222729487282983E-3</v>
      </c>
      <c r="O1189">
        <f t="shared" si="105"/>
        <v>1.946727538473958E-2</v>
      </c>
      <c r="P1189">
        <f t="shared" si="106"/>
        <v>1.2661620636023017</v>
      </c>
      <c r="Q1189">
        <f t="shared" si="103"/>
        <v>2.4231597253678849E-3</v>
      </c>
      <c r="R1189">
        <f t="shared" si="107"/>
        <v>2.9077916704414619E-2</v>
      </c>
      <c r="S1189">
        <f t="shared" si="108"/>
        <v>1.8693354466782466</v>
      </c>
      <c r="T1189">
        <f t="shared" si="104"/>
        <v>2.9477448560504271E-3</v>
      </c>
      <c r="U1189">
        <f t="shared" si="109"/>
        <v>3.5372938272605126E-2</v>
      </c>
      <c r="V1189">
        <f t="shared" si="110"/>
        <v>2.9628192480453079</v>
      </c>
    </row>
    <row r="1190" spans="11:22" x14ac:dyDescent="0.25">
      <c r="K1190">
        <v>1400</v>
      </c>
      <c r="L1190">
        <f t="shared" si="101"/>
        <v>9.7300038349871229E-4</v>
      </c>
      <c r="M1190">
        <f t="shared" si="111"/>
        <v>1320</v>
      </c>
      <c r="N1190">
        <f t="shared" si="102"/>
        <v>1.6045029411342338E-3</v>
      </c>
      <c r="O1190">
        <f t="shared" si="105"/>
        <v>1.9254035293610805E-2</v>
      </c>
      <c r="P1190">
        <f t="shared" si="106"/>
        <v>1.2677665665434359</v>
      </c>
      <c r="Q1190">
        <f t="shared" si="103"/>
        <v>2.3965331699340453E-3</v>
      </c>
      <c r="R1190">
        <f t="shared" si="107"/>
        <v>2.8758398039208544E-2</v>
      </c>
      <c r="S1190">
        <f t="shared" si="108"/>
        <v>1.8717319798481806</v>
      </c>
      <c r="T1190">
        <f t="shared" si="104"/>
        <v>2.9069468652882513E-3</v>
      </c>
      <c r="U1190">
        <f t="shared" si="109"/>
        <v>3.4883362383459016E-2</v>
      </c>
      <c r="V1190">
        <f t="shared" si="110"/>
        <v>2.9657261949105962</v>
      </c>
    </row>
    <row r="1191" spans="11:22" x14ac:dyDescent="0.25">
      <c r="K1191">
        <v>1405</v>
      </c>
      <c r="L1191">
        <f t="shared" si="101"/>
        <v>9.5963264841070911E-4</v>
      </c>
      <c r="M1191">
        <f t="shared" si="111"/>
        <v>1335</v>
      </c>
      <c r="N1191">
        <f t="shared" si="102"/>
        <v>1.5870576629035682E-3</v>
      </c>
      <c r="O1191">
        <f t="shared" si="105"/>
        <v>1.9044691954842818E-2</v>
      </c>
      <c r="P1191">
        <f t="shared" si="106"/>
        <v>1.2693536242063395</v>
      </c>
      <c r="Q1191">
        <f t="shared" si="103"/>
        <v>2.370397418689052E-3</v>
      </c>
      <c r="R1191">
        <f t="shared" si="107"/>
        <v>2.8444769024268624E-2</v>
      </c>
      <c r="S1191">
        <f t="shared" si="108"/>
        <v>1.8741023772668697</v>
      </c>
      <c r="T1191">
        <f t="shared" si="104"/>
        <v>2.8670092699192296E-3</v>
      </c>
      <c r="U1191">
        <f t="shared" si="109"/>
        <v>3.4404111239030755E-2</v>
      </c>
      <c r="V1191">
        <f t="shared" si="110"/>
        <v>2.9685932041805154</v>
      </c>
    </row>
    <row r="1192" spans="11:22" x14ac:dyDescent="0.25">
      <c r="K1192">
        <v>1410</v>
      </c>
      <c r="L1192">
        <f t="shared" si="101"/>
        <v>9.4654445057007898E-4</v>
      </c>
      <c r="M1192">
        <f t="shared" si="111"/>
        <v>1350</v>
      </c>
      <c r="N1192">
        <f t="shared" si="102"/>
        <v>1.5699282363763611E-3</v>
      </c>
      <c r="O1192">
        <f t="shared" si="105"/>
        <v>1.8839138836516334E-2</v>
      </c>
      <c r="P1192">
        <f t="shared" si="106"/>
        <v>1.2709235524427158</v>
      </c>
      <c r="Q1192">
        <f t="shared" si="103"/>
        <v>2.3447390575013216E-3</v>
      </c>
      <c r="R1192">
        <f t="shared" si="107"/>
        <v>2.8136868690015859E-2</v>
      </c>
      <c r="S1192">
        <f t="shared" si="108"/>
        <v>1.876447116324371</v>
      </c>
      <c r="T1192">
        <f t="shared" si="104"/>
        <v>2.8279068231675808E-3</v>
      </c>
      <c r="U1192">
        <f t="shared" si="109"/>
        <v>3.393488187801097E-2</v>
      </c>
      <c r="V1192">
        <f t="shared" si="110"/>
        <v>2.971421111003683</v>
      </c>
    </row>
    <row r="1193" spans="11:22" x14ac:dyDescent="0.25">
      <c r="K1193">
        <v>1415</v>
      </c>
      <c r="L1193">
        <f t="shared" si="101"/>
        <v>9.3372766386793391E-4</v>
      </c>
      <c r="M1193">
        <f t="shared" si="111"/>
        <v>1365</v>
      </c>
      <c r="N1193">
        <f t="shared" si="102"/>
        <v>1.5531061167546323E-3</v>
      </c>
      <c r="O1193">
        <f t="shared" si="105"/>
        <v>1.8637273401055587E-2</v>
      </c>
      <c r="P1193">
        <f t="shared" si="106"/>
        <v>1.2724766585594705</v>
      </c>
      <c r="Q1193">
        <f t="shared" si="103"/>
        <v>2.3195451723152516E-3</v>
      </c>
      <c r="R1193">
        <f t="shared" si="107"/>
        <v>2.7834542067783019E-2</v>
      </c>
      <c r="S1193">
        <f t="shared" si="108"/>
        <v>1.8787666614966863</v>
      </c>
      <c r="T1193">
        <f t="shared" si="104"/>
        <v>2.7896152473791958E-3</v>
      </c>
      <c r="U1193">
        <f t="shared" si="109"/>
        <v>3.3475382968550349E-2</v>
      </c>
      <c r="V1193">
        <f t="shared" si="110"/>
        <v>2.9742107262510622</v>
      </c>
    </row>
    <row r="1194" spans="11:22" x14ac:dyDescent="0.25">
      <c r="K1194">
        <v>1420</v>
      </c>
      <c r="L1194">
        <f t="shared" si="101"/>
        <v>9.2117447099483024E-4</v>
      </c>
      <c r="M1194">
        <f t="shared" si="111"/>
        <v>1380</v>
      </c>
      <c r="N1194">
        <f t="shared" si="102"/>
        <v>1.5365830761224775E-3</v>
      </c>
      <c r="O1194">
        <f t="shared" si="105"/>
        <v>1.843899691346973E-2</v>
      </c>
      <c r="P1194">
        <f t="shared" si="106"/>
        <v>1.2740132416355929</v>
      </c>
      <c r="Q1194">
        <f t="shared" si="103"/>
        <v>2.2948033253087363E-3</v>
      </c>
      <c r="R1194">
        <f t="shared" si="107"/>
        <v>2.7537639903704836E-2</v>
      </c>
      <c r="S1194">
        <f t="shared" si="108"/>
        <v>1.881061464821995</v>
      </c>
      <c r="T1194">
        <f t="shared" si="104"/>
        <v>2.75211118747265E-3</v>
      </c>
      <c r="U1194">
        <f t="shared" si="109"/>
        <v>3.3025334249671801E-2</v>
      </c>
      <c r="V1194">
        <f t="shared" si="110"/>
        <v>2.9769628374385348</v>
      </c>
    </row>
    <row r="1195" spans="11:22" x14ac:dyDescent="0.25">
      <c r="K1195">
        <v>1425</v>
      </c>
      <c r="L1195">
        <f t="shared" si="101"/>
        <v>9.0887734877871478E-4</v>
      </c>
      <c r="M1195">
        <f t="shared" si="111"/>
        <v>1395</v>
      </c>
      <c r="N1195">
        <f t="shared" si="102"/>
        <v>1.520351188379454E-3</v>
      </c>
      <c r="O1195">
        <f t="shared" si="105"/>
        <v>1.8244214260553449E-2</v>
      </c>
      <c r="P1195">
        <f t="shared" si="106"/>
        <v>1.2755335928239724</v>
      </c>
      <c r="Q1195">
        <f t="shared" si="103"/>
        <v>2.2705015324144817E-3</v>
      </c>
      <c r="R1195">
        <f t="shared" si="107"/>
        <v>2.7246018388973781E-2</v>
      </c>
      <c r="S1195">
        <f t="shared" si="108"/>
        <v>1.8833319663544095</v>
      </c>
      <c r="T1195">
        <f t="shared" si="104"/>
        <v>2.7153721671346887E-3</v>
      </c>
      <c r="U1195">
        <f t="shared" si="109"/>
        <v>3.2584466005616264E-2</v>
      </c>
      <c r="V1195">
        <f t="shared" si="110"/>
        <v>2.9796782096056695</v>
      </c>
    </row>
    <row r="1196" spans="11:22" x14ac:dyDescent="0.25">
      <c r="K1196">
        <v>1430</v>
      </c>
      <c r="L1196">
        <f t="shared" si="101"/>
        <v>8.9682905436032942E-4</v>
      </c>
      <c r="M1196">
        <f t="shared" si="111"/>
        <v>1410</v>
      </c>
      <c r="N1196">
        <f t="shared" si="102"/>
        <v>1.5044028150656974E-3</v>
      </c>
      <c r="O1196">
        <f t="shared" si="105"/>
        <v>1.8052833780788369E-2</v>
      </c>
      <c r="P1196">
        <f t="shared" si="106"/>
        <v>1.2770379956390381</v>
      </c>
      <c r="Q1196">
        <f t="shared" si="103"/>
        <v>2.2466282421391703E-3</v>
      </c>
      <c r="R1196">
        <f t="shared" si="107"/>
        <v>2.6959538905670044E-2</v>
      </c>
      <c r="S1196">
        <f t="shared" si="108"/>
        <v>1.8855785945965486</v>
      </c>
      <c r="T1196">
        <f t="shared" si="104"/>
        <v>2.6793765475177089E-3</v>
      </c>
      <c r="U1196">
        <f t="shared" si="109"/>
        <v>3.2152518570212507E-2</v>
      </c>
      <c r="V1196">
        <f t="shared" si="110"/>
        <v>2.9823575861531872</v>
      </c>
    </row>
    <row r="1197" spans="11:22" x14ac:dyDescent="0.25">
      <c r="K1197">
        <v>1435</v>
      </c>
      <c r="L1197">
        <f t="shared" si="101"/>
        <v>8.8502261214275159E-4</v>
      </c>
      <c r="M1197">
        <f t="shared" si="111"/>
        <v>1425</v>
      </c>
      <c r="N1197">
        <f t="shared" si="102"/>
        <v>1.4887305919784044E-3</v>
      </c>
      <c r="O1197">
        <f t="shared" si="105"/>
        <v>1.7864767103740853E-2</v>
      </c>
      <c r="P1197">
        <f t="shared" si="106"/>
        <v>1.2785267262310165</v>
      </c>
      <c r="Q1197">
        <f t="shared" si="103"/>
        <v>2.2231723155985428E-3</v>
      </c>
      <c r="R1197">
        <f t="shared" si="107"/>
        <v>2.6678067787182513E-2</v>
      </c>
      <c r="S1197">
        <f t="shared" si="108"/>
        <v>1.8878017669121472</v>
      </c>
      <c r="T1197">
        <f t="shared" si="104"/>
        <v>2.6441034882500603E-3</v>
      </c>
      <c r="U1197">
        <f t="shared" si="109"/>
        <v>3.1729241859000723E-2</v>
      </c>
      <c r="V1197">
        <f t="shared" si="110"/>
        <v>2.9850016896414373</v>
      </c>
    </row>
    <row r="1198" spans="11:22" x14ac:dyDescent="0.25">
      <c r="K1198">
        <v>1440</v>
      </c>
      <c r="L1198">
        <f>T1198/$T$1199</f>
        <v>8.734513014832595E-4</v>
      </c>
      <c r="M1198">
        <f t="shared" si="111"/>
        <v>1440</v>
      </c>
      <c r="N1198">
        <f t="shared" si="102"/>
        <v>1.4733274165716903E-3</v>
      </c>
      <c r="O1198">
        <f t="shared" si="105"/>
        <v>1.7679928998860284E-2</v>
      </c>
      <c r="P1198">
        <f t="shared" si="106"/>
        <v>1.2800000536475882</v>
      </c>
      <c r="Q1198">
        <f t="shared" si="103"/>
        <v>2.2001230076682532E-3</v>
      </c>
      <c r="R1198">
        <f t="shared" si="107"/>
        <v>2.6401476092019038E-2</v>
      </c>
      <c r="S1198">
        <f t="shared" si="108"/>
        <v>1.8900018899198154</v>
      </c>
      <c r="T1198">
        <f t="shared" si="104"/>
        <v>2.6095329106641252E-3</v>
      </c>
      <c r="U1198">
        <f t="shared" si="109"/>
        <v>3.1314394927969502E-2</v>
      </c>
      <c r="V1198">
        <f t="shared" si="110"/>
        <v>2.9876112225521014</v>
      </c>
    </row>
    <row r="1199" spans="11:22" x14ac:dyDescent="0.25">
      <c r="L1199">
        <f>SUM(L911:L1198)</f>
        <v>0.99999999999999956</v>
      </c>
      <c r="N1199">
        <f>SUM(N911:N1198)</f>
        <v>1.2800000536475882</v>
      </c>
      <c r="Q1199">
        <f>SUM(Q911:Q1198)</f>
        <v>1.8900018899198154</v>
      </c>
      <c r="T1199">
        <f>SUM(T911:T1198)</f>
        <v>2.9876112225521014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BI293"/>
  <sheetViews>
    <sheetView workbookViewId="0">
      <selection activeCell="P12" sqref="P12"/>
    </sheetView>
  </sheetViews>
  <sheetFormatPr defaultRowHeight="15" x14ac:dyDescent="0.25"/>
  <cols>
    <col min="1" max="1" width="19.140625" customWidth="1"/>
    <col min="3" max="3" width="9.28515625" customWidth="1"/>
    <col min="4" max="4" width="5.85546875" customWidth="1"/>
    <col min="21" max="21" width="11.85546875" customWidth="1"/>
    <col min="22" max="22" width="13" customWidth="1"/>
    <col min="23" max="23" width="23.42578125" customWidth="1"/>
    <col min="24" max="26" width="10.85546875" customWidth="1"/>
    <col min="27" max="27" width="10" customWidth="1"/>
  </cols>
  <sheetData>
    <row r="1" spans="1:61" ht="18" x14ac:dyDescent="0.25">
      <c r="A1" s="28" t="s">
        <v>131</v>
      </c>
    </row>
    <row r="2" spans="1:61" x14ac:dyDescent="0.25">
      <c r="A2" s="28" t="s">
        <v>132</v>
      </c>
    </row>
    <row r="3" spans="1:61" x14ac:dyDescent="0.25">
      <c r="A3" s="28" t="s">
        <v>133</v>
      </c>
      <c r="AC3" t="s">
        <v>151</v>
      </c>
      <c r="AY3" s="7" t="s">
        <v>51</v>
      </c>
    </row>
    <row r="4" spans="1:61" x14ac:dyDescent="0.25">
      <c r="A4" s="28" t="s">
        <v>134</v>
      </c>
      <c r="X4" t="s">
        <v>68</v>
      </c>
      <c r="Y4" t="s">
        <v>69</v>
      </c>
      <c r="Z4" t="s">
        <v>70</v>
      </c>
      <c r="AA4" t="s">
        <v>71</v>
      </c>
      <c r="AC4" t="s">
        <v>68</v>
      </c>
      <c r="AD4" t="s">
        <v>69</v>
      </c>
      <c r="AE4" t="s">
        <v>70</v>
      </c>
      <c r="AF4" t="s">
        <v>71</v>
      </c>
      <c r="AY4" s="7"/>
    </row>
    <row r="5" spans="1:61" x14ac:dyDescent="0.25">
      <c r="C5" t="s">
        <v>41</v>
      </c>
      <c r="D5" t="s">
        <v>27</v>
      </c>
      <c r="E5" t="s">
        <v>40</v>
      </c>
      <c r="F5" t="s">
        <v>152</v>
      </c>
      <c r="I5" t="s">
        <v>42</v>
      </c>
      <c r="J5" t="s">
        <v>43</v>
      </c>
      <c r="R5" s="19"/>
      <c r="S5" s="19"/>
      <c r="T5" s="19"/>
      <c r="U5" s="54" t="s">
        <v>50</v>
      </c>
      <c r="V5" s="54"/>
      <c r="W5" s="19"/>
      <c r="X5" s="19" t="s">
        <v>49</v>
      </c>
      <c r="Y5" s="19" t="s">
        <v>49</v>
      </c>
      <c r="Z5" s="19" t="s">
        <v>49</v>
      </c>
      <c r="AA5" s="19" t="s">
        <v>49</v>
      </c>
      <c r="AB5" s="19"/>
      <c r="AC5" s="19" t="s">
        <v>49</v>
      </c>
      <c r="AD5" s="19" t="s">
        <v>49</v>
      </c>
      <c r="AE5" s="19" t="s">
        <v>49</v>
      </c>
      <c r="AF5" s="19" t="s">
        <v>49</v>
      </c>
      <c r="AY5" s="8">
        <v>1.5</v>
      </c>
      <c r="AZ5" s="9" t="s">
        <v>52</v>
      </c>
      <c r="BA5" s="10">
        <v>1</v>
      </c>
      <c r="BB5" s="10" t="s">
        <v>53</v>
      </c>
      <c r="BC5" s="10">
        <v>39.369999999999997</v>
      </c>
      <c r="BD5" s="10" t="s">
        <v>54</v>
      </c>
      <c r="BE5" s="10">
        <v>3600</v>
      </c>
      <c r="BF5" s="11" t="s">
        <v>55</v>
      </c>
      <c r="BG5" s="55" t="s">
        <v>56</v>
      </c>
      <c r="BH5" s="57">
        <f>AY5*BA5*BC5*BE5/(AY6*BA6*BC6*BE6)</f>
        <v>0.21259799999999998</v>
      </c>
      <c r="BI5" s="12" t="s">
        <v>54</v>
      </c>
    </row>
    <row r="6" spans="1:61" x14ac:dyDescent="0.25">
      <c r="B6">
        <v>5</v>
      </c>
      <c r="C6">
        <v>2.6209795921463552E-3</v>
      </c>
      <c r="D6">
        <v>3.1451755105756263E-2</v>
      </c>
      <c r="E6">
        <v>2.6209795921463552E-3</v>
      </c>
      <c r="F6">
        <f>E6/$E$293</f>
        <v>8.7728268402588233E-4</v>
      </c>
      <c r="G6">
        <v>1</v>
      </c>
      <c r="H6">
        <v>60</v>
      </c>
      <c r="I6">
        <f>VLOOKUP(H6,$B$6:$F$293,5,FALSE)</f>
        <v>1.0910925783311697E-2</v>
      </c>
      <c r="J6">
        <f>I6</f>
        <v>1.0910925783311697E-2</v>
      </c>
      <c r="L6" t="s">
        <v>44</v>
      </c>
      <c r="M6" t="s">
        <v>37</v>
      </c>
      <c r="N6" t="s">
        <v>46</v>
      </c>
      <c r="P6" t="s">
        <v>153</v>
      </c>
      <c r="Q6" t="s">
        <v>154</v>
      </c>
      <c r="R6" s="19" t="s">
        <v>44</v>
      </c>
      <c r="S6" s="19" t="s">
        <v>45</v>
      </c>
      <c r="T6" s="19" t="s">
        <v>47</v>
      </c>
      <c r="U6" s="19" t="s">
        <v>43</v>
      </c>
      <c r="V6" s="19" t="s">
        <v>42</v>
      </c>
      <c r="W6" s="19" t="s">
        <v>155</v>
      </c>
      <c r="X6" s="19">
        <v>61</v>
      </c>
      <c r="Y6" s="19">
        <v>74</v>
      </c>
      <c r="Z6" s="19">
        <v>80</v>
      </c>
      <c r="AA6" s="19">
        <v>98</v>
      </c>
      <c r="AB6" s="19"/>
      <c r="AC6" s="19">
        <v>61</v>
      </c>
      <c r="AD6" s="19">
        <v>74</v>
      </c>
      <c r="AE6" s="19">
        <v>80</v>
      </c>
      <c r="AF6" s="19">
        <v>98</v>
      </c>
      <c r="AY6" s="13">
        <v>1</v>
      </c>
      <c r="AZ6" s="14" t="s">
        <v>55</v>
      </c>
      <c r="BA6" s="15">
        <v>1000000</v>
      </c>
      <c r="BB6" s="16" t="s">
        <v>52</v>
      </c>
      <c r="BC6" s="14">
        <v>1</v>
      </c>
      <c r="BD6" s="14" t="s">
        <v>53</v>
      </c>
      <c r="BE6" s="14">
        <v>1</v>
      </c>
      <c r="BF6" s="17" t="s">
        <v>57</v>
      </c>
      <c r="BG6" s="56"/>
      <c r="BH6" s="57"/>
      <c r="BI6" s="18" t="s">
        <v>57</v>
      </c>
    </row>
    <row r="7" spans="1:61" x14ac:dyDescent="0.25">
      <c r="B7">
        <f>B6+5</f>
        <v>10</v>
      </c>
      <c r="C7">
        <v>2.6325028791425176E-3</v>
      </c>
      <c r="D7">
        <v>3.1590034549710211E-2</v>
      </c>
      <c r="E7">
        <v>5.2534824712888728E-3</v>
      </c>
      <c r="F7">
        <f t="shared" ref="F7:F70" si="0">E7/$E$293</f>
        <v>1.7584223916528204E-3</v>
      </c>
      <c r="G7">
        <f>G6+1</f>
        <v>2</v>
      </c>
      <c r="H7">
        <f>H6+60</f>
        <v>120</v>
      </c>
      <c r="I7">
        <f t="shared" ref="I7:I29" si="1">VLOOKUP(H7,$B$6:$F$293,5,FALSE)</f>
        <v>2.275604435752163E-2</v>
      </c>
      <c r="J7">
        <f>I7-I6</f>
        <v>1.1845118574209933E-2</v>
      </c>
      <c r="K7">
        <v>10</v>
      </c>
      <c r="L7">
        <v>1</v>
      </c>
      <c r="M7">
        <f>P12-P11</f>
        <v>0.5077515030060118</v>
      </c>
      <c r="N7">
        <f>M7/$M$12</f>
        <v>0.15384615384615377</v>
      </c>
      <c r="O7" t="s">
        <v>24</v>
      </c>
      <c r="P7">
        <f>P12*Q7/Q12</f>
        <v>3.300384769539078</v>
      </c>
      <c r="Q7">
        <v>2.99</v>
      </c>
      <c r="R7">
        <v>1</v>
      </c>
      <c r="S7">
        <v>1</v>
      </c>
      <c r="T7">
        <f>(R7-1)*24+S7</f>
        <v>1</v>
      </c>
      <c r="U7">
        <f>VLOOKUP(R7,$L$7:$M$16,2,FALSE)*VLOOKUP(S7,$G$6:$J$29,4,FALSE)</f>
        <v>5.540038965663561E-3</v>
      </c>
      <c r="V7">
        <f>U7</f>
        <v>5.540038965663561E-3</v>
      </c>
      <c r="W7" s="21">
        <f>V7</f>
        <v>5.540038965663561E-3</v>
      </c>
      <c r="X7">
        <v>0</v>
      </c>
      <c r="Y7">
        <v>0</v>
      </c>
      <c r="Z7">
        <v>0</v>
      </c>
      <c r="AA7">
        <v>0</v>
      </c>
      <c r="AC7">
        <f>IF($W7&lt;0.2*(1000/AC$6-10),0,($W7-0.2*(1000/AC$6-10))^2/($W7+0.8*(1000/AC$6-10)))</f>
        <v>0</v>
      </c>
      <c r="AD7">
        <f t="shared" ref="AD7:AF22" si="2">IF($W7&lt;0.2*(1000/AD$6-10),0,($W7-0.2*(1000/AD$6-10))^2/($W7+0.8*(1000/AD$6-10)))</f>
        <v>0</v>
      </c>
      <c r="AE7">
        <f t="shared" si="2"/>
        <v>0</v>
      </c>
      <c r="AF7">
        <f t="shared" si="2"/>
        <v>0</v>
      </c>
    </row>
    <row r="8" spans="1:61" x14ac:dyDescent="0.25">
      <c r="B8">
        <f t="shared" ref="B8:B71" si="3">B7+5</f>
        <v>15</v>
      </c>
      <c r="C8">
        <v>2.6557821449002539E-3</v>
      </c>
      <c r="D8">
        <v>3.1869385738803047E-2</v>
      </c>
      <c r="E8">
        <v>7.9092646161891267E-3</v>
      </c>
      <c r="F8">
        <f t="shared" si="0"/>
        <v>2.6473540320392859E-3</v>
      </c>
      <c r="G8">
        <f t="shared" ref="G8:G29" si="4">G7+1</f>
        <v>3</v>
      </c>
      <c r="H8">
        <f t="shared" ref="H8:H29" si="5">H7+60</f>
        <v>180</v>
      </c>
      <c r="I8">
        <f t="shared" si="1"/>
        <v>3.5664247875613016E-2</v>
      </c>
      <c r="J8">
        <f t="shared" ref="J8:J29" si="6">I8-I7</f>
        <v>1.2908203518091386E-2</v>
      </c>
      <c r="K8">
        <v>8</v>
      </c>
      <c r="L8">
        <v>2</v>
      </c>
      <c r="N8">
        <f t="shared" ref="N8:N16" si="7">M8/$M$12</f>
        <v>0</v>
      </c>
      <c r="O8" t="s">
        <v>25</v>
      </c>
      <c r="P8">
        <f>P12*Q8/Q12</f>
        <v>3.7419078156312624</v>
      </c>
      <c r="Q8">
        <v>3.39</v>
      </c>
      <c r="R8">
        <v>1</v>
      </c>
      <c r="S8">
        <v>2</v>
      </c>
      <c r="T8">
        <f t="shared" ref="T8:T71" si="8">(R8-1)*24+S8</f>
        <v>2</v>
      </c>
      <c r="U8">
        <f t="shared" ref="U8:U71" si="9">VLOOKUP(R8,$L$7:$M$16,2,FALSE)*VLOOKUP(S8,$G$6:$J$29,4,FALSE)</f>
        <v>6.014376759339521E-3</v>
      </c>
      <c r="V8">
        <f>U8+V7</f>
        <v>1.1554415725003082E-2</v>
      </c>
      <c r="W8" s="21">
        <f t="shared" ref="W8:W71" si="10">IF(R8-R7=1,V8-V7,V8-V7+W7)</f>
        <v>1.1554415725003082E-2</v>
      </c>
      <c r="X8">
        <f t="shared" ref="X8:AA23" si="11">X7+IF(AC8&gt;AC7,AC8-AC7,0)</f>
        <v>0</v>
      </c>
      <c r="Y8">
        <f t="shared" si="11"/>
        <v>0</v>
      </c>
      <c r="Z8">
        <f t="shared" si="11"/>
        <v>0</v>
      </c>
      <c r="AA8">
        <f>AA7+IF(AF8&gt;AF7,AF8-AF7,0)</f>
        <v>0</v>
      </c>
      <c r="AC8">
        <f t="shared" ref="AC8:AF71" si="12">IF($W8&lt;0.2*(1000/AC$6-10),0,($W8-0.2*(1000/AC$6-10))^2/($W8+0.8*(1000/AC$6-10)))</f>
        <v>0</v>
      </c>
      <c r="AD8">
        <f t="shared" si="2"/>
        <v>0</v>
      </c>
      <c r="AE8">
        <f t="shared" si="2"/>
        <v>0</v>
      </c>
      <c r="AF8">
        <f t="shared" si="2"/>
        <v>0</v>
      </c>
      <c r="AY8" t="s">
        <v>130</v>
      </c>
      <c r="BB8">
        <f>BH5/2</f>
        <v>0.10629899999999999</v>
      </c>
    </row>
    <row r="9" spans="1:61" x14ac:dyDescent="0.25">
      <c r="B9">
        <f t="shared" si="3"/>
        <v>20</v>
      </c>
      <c r="C9">
        <v>2.6675395834852011E-3</v>
      </c>
      <c r="D9">
        <v>3.2010475001822414E-2</v>
      </c>
      <c r="E9">
        <v>1.0576804199674328E-2</v>
      </c>
      <c r="F9">
        <f t="shared" si="0"/>
        <v>3.5402210702098398E-3</v>
      </c>
      <c r="G9">
        <f t="shared" si="4"/>
        <v>4</v>
      </c>
      <c r="H9">
        <f t="shared" si="5"/>
        <v>240</v>
      </c>
      <c r="I9">
        <f t="shared" si="1"/>
        <v>4.9791023013780474E-2</v>
      </c>
      <c r="J9">
        <f t="shared" si="6"/>
        <v>1.4126775138167458E-2</v>
      </c>
      <c r="K9">
        <v>6</v>
      </c>
      <c r="L9">
        <v>3</v>
      </c>
      <c r="N9">
        <f t="shared" si="7"/>
        <v>0</v>
      </c>
      <c r="O9" t="s">
        <v>26</v>
      </c>
      <c r="P9">
        <f>P12*Q9/Q12</f>
        <v>3.95163126252505</v>
      </c>
      <c r="Q9">
        <v>3.58</v>
      </c>
      <c r="R9">
        <v>1</v>
      </c>
      <c r="S9">
        <v>3</v>
      </c>
      <c r="T9">
        <f t="shared" si="8"/>
        <v>3</v>
      </c>
      <c r="U9">
        <f t="shared" si="9"/>
        <v>6.5541597374183906E-3</v>
      </c>
      <c r="V9">
        <f t="shared" ref="V9:V72" si="13">U9+V8</f>
        <v>1.8108575462421471E-2</v>
      </c>
      <c r="W9">
        <f t="shared" si="10"/>
        <v>1.8108575462421471E-2</v>
      </c>
      <c r="X9">
        <f t="shared" si="11"/>
        <v>0</v>
      </c>
      <c r="Y9">
        <f t="shared" si="11"/>
        <v>0</v>
      </c>
      <c r="Z9">
        <f t="shared" si="11"/>
        <v>0</v>
      </c>
      <c r="AA9">
        <f t="shared" si="11"/>
        <v>0</v>
      </c>
      <c r="AC9">
        <f t="shared" si="12"/>
        <v>0</v>
      </c>
      <c r="AD9">
        <f t="shared" si="2"/>
        <v>0</v>
      </c>
      <c r="AE9">
        <f t="shared" si="2"/>
        <v>0</v>
      </c>
      <c r="AF9">
        <f t="shared" si="2"/>
        <v>0</v>
      </c>
    </row>
    <row r="10" spans="1:61" x14ac:dyDescent="0.25">
      <c r="B10">
        <f t="shared" si="3"/>
        <v>25</v>
      </c>
      <c r="C10">
        <v>2.6912937897729527E-3</v>
      </c>
      <c r="D10">
        <v>3.2295525477275433E-2</v>
      </c>
      <c r="E10">
        <v>1.3268097989447281E-2</v>
      </c>
      <c r="F10">
        <f t="shared" si="0"/>
        <v>4.441039011131207E-3</v>
      </c>
      <c r="G10">
        <f t="shared" si="4"/>
        <v>5</v>
      </c>
      <c r="H10">
        <f t="shared" si="5"/>
        <v>300</v>
      </c>
      <c r="I10">
        <f t="shared" si="1"/>
        <v>6.5326289274871913E-2</v>
      </c>
      <c r="J10">
        <f t="shared" si="6"/>
        <v>1.5535266261091439E-2</v>
      </c>
      <c r="K10">
        <v>4</v>
      </c>
      <c r="L10">
        <v>4</v>
      </c>
      <c r="M10">
        <f>P10-P9</f>
        <v>0.30906613226452917</v>
      </c>
      <c r="N10">
        <f t="shared" si="7"/>
        <v>9.3645484949832811E-2</v>
      </c>
      <c r="O10" t="s">
        <v>28</v>
      </c>
      <c r="P10">
        <f>P12*Q10/Q12</f>
        <v>4.2606973947895792</v>
      </c>
      <c r="Q10">
        <v>3.86</v>
      </c>
      <c r="R10">
        <v>1</v>
      </c>
      <c r="S10">
        <v>4</v>
      </c>
      <c r="T10">
        <f t="shared" si="8"/>
        <v>4</v>
      </c>
      <c r="U10">
        <f t="shared" si="9"/>
        <v>7.1728913090324869E-3</v>
      </c>
      <c r="V10">
        <f t="shared" si="13"/>
        <v>2.5281466771453959E-2</v>
      </c>
      <c r="W10">
        <f t="shared" si="10"/>
        <v>2.5281466771453959E-2</v>
      </c>
      <c r="X10">
        <f t="shared" si="11"/>
        <v>0</v>
      </c>
      <c r="Y10">
        <f t="shared" si="11"/>
        <v>0</v>
      </c>
      <c r="Z10">
        <f t="shared" si="11"/>
        <v>0</v>
      </c>
      <c r="AA10">
        <f t="shared" si="11"/>
        <v>0</v>
      </c>
      <c r="AC10">
        <f t="shared" si="12"/>
        <v>0</v>
      </c>
      <c r="AD10">
        <f t="shared" si="2"/>
        <v>0</v>
      </c>
      <c r="AE10">
        <f t="shared" si="2"/>
        <v>0</v>
      </c>
      <c r="AF10">
        <f t="shared" si="2"/>
        <v>0</v>
      </c>
    </row>
    <row r="11" spans="1:61" x14ac:dyDescent="0.25">
      <c r="B11">
        <f t="shared" si="3"/>
        <v>30</v>
      </c>
      <c r="C11">
        <v>2.7032920724057163E-3</v>
      </c>
      <c r="D11">
        <v>3.2439504868868596E-2</v>
      </c>
      <c r="E11">
        <v>1.5971390061852997E-2</v>
      </c>
      <c r="F11">
        <f t="shared" si="0"/>
        <v>5.3458729640899483E-3</v>
      </c>
      <c r="G11">
        <f t="shared" si="4"/>
        <v>6</v>
      </c>
      <c r="H11">
        <f t="shared" si="5"/>
        <v>360</v>
      </c>
      <c r="I11">
        <f t="shared" si="1"/>
        <v>8.2505436899551574E-2</v>
      </c>
      <c r="J11">
        <f t="shared" si="6"/>
        <v>1.7179147624679661E-2</v>
      </c>
      <c r="K11">
        <v>2</v>
      </c>
      <c r="L11">
        <v>5</v>
      </c>
      <c r="M11">
        <f>P8-P7</f>
        <v>0.4415230460921844</v>
      </c>
      <c r="N11">
        <f>M11/$M$12</f>
        <v>0.13377926421404684</v>
      </c>
      <c r="O11" t="s">
        <v>29</v>
      </c>
      <c r="P11">
        <f>P12*Q11/Q12</f>
        <v>5.0002484969939882</v>
      </c>
      <c r="Q11">
        <v>4.53</v>
      </c>
      <c r="R11">
        <v>1</v>
      </c>
      <c r="S11">
        <v>5</v>
      </c>
      <c r="T11">
        <f t="shared" si="8"/>
        <v>5</v>
      </c>
      <c r="U11">
        <f t="shared" si="9"/>
        <v>7.8880547936677637E-3</v>
      </c>
      <c r="V11">
        <f t="shared" si="13"/>
        <v>3.3169521565121721E-2</v>
      </c>
      <c r="W11">
        <f t="shared" si="10"/>
        <v>3.3169521565121721E-2</v>
      </c>
      <c r="X11">
        <f t="shared" si="11"/>
        <v>0</v>
      </c>
      <c r="Y11">
        <f t="shared" si="11"/>
        <v>0</v>
      </c>
      <c r="Z11">
        <f t="shared" si="11"/>
        <v>0</v>
      </c>
      <c r="AA11">
        <f t="shared" si="11"/>
        <v>0</v>
      </c>
      <c r="AC11">
        <f t="shared" si="12"/>
        <v>0</v>
      </c>
      <c r="AD11">
        <f t="shared" si="2"/>
        <v>0</v>
      </c>
      <c r="AE11">
        <f t="shared" si="2"/>
        <v>0</v>
      </c>
      <c r="AF11">
        <f t="shared" si="2"/>
        <v>0</v>
      </c>
    </row>
    <row r="12" spans="1:61" x14ac:dyDescent="0.25">
      <c r="B12">
        <f t="shared" si="3"/>
        <v>35</v>
      </c>
      <c r="C12">
        <v>2.7275348553761347E-3</v>
      </c>
      <c r="D12">
        <v>3.2730418264513617E-2</v>
      </c>
      <c r="E12">
        <v>1.8698924917229132E-2</v>
      </c>
      <c r="F12">
        <f t="shared" si="0"/>
        <v>6.2588213540234281E-3</v>
      </c>
      <c r="G12">
        <f t="shared" si="4"/>
        <v>7</v>
      </c>
      <c r="H12">
        <f t="shared" si="5"/>
        <v>420</v>
      </c>
      <c r="I12">
        <f t="shared" si="1"/>
        <v>0.10162533145223189</v>
      </c>
      <c r="J12">
        <f t="shared" si="6"/>
        <v>1.9119894552680317E-2</v>
      </c>
      <c r="K12">
        <v>1</v>
      </c>
      <c r="L12">
        <v>6</v>
      </c>
      <c r="M12">
        <f>P7</f>
        <v>3.300384769539078</v>
      </c>
      <c r="N12">
        <f t="shared" si="7"/>
        <v>1</v>
      </c>
      <c r="O12" t="s">
        <v>30</v>
      </c>
      <c r="P12">
        <f>'Basin Evaluation'!U10</f>
        <v>5.508</v>
      </c>
      <c r="Q12">
        <v>4.99</v>
      </c>
      <c r="R12">
        <v>1</v>
      </c>
      <c r="S12">
        <v>6</v>
      </c>
      <c r="T12">
        <f t="shared" si="8"/>
        <v>6</v>
      </c>
      <c r="U12">
        <f t="shared" si="9"/>
        <v>8.7227380267932558E-3</v>
      </c>
      <c r="V12">
        <f t="shared" si="13"/>
        <v>4.1892259591914977E-2</v>
      </c>
      <c r="W12">
        <f t="shared" si="10"/>
        <v>4.1892259591914977E-2</v>
      </c>
      <c r="X12">
        <f t="shared" si="11"/>
        <v>0</v>
      </c>
      <c r="Y12">
        <f t="shared" si="11"/>
        <v>0</v>
      </c>
      <c r="Z12">
        <f t="shared" si="11"/>
        <v>0</v>
      </c>
      <c r="AA12">
        <f t="shared" si="11"/>
        <v>5.6426481196218413E-6</v>
      </c>
      <c r="AC12">
        <f t="shared" si="12"/>
        <v>0</v>
      </c>
      <c r="AD12">
        <f t="shared" si="2"/>
        <v>0</v>
      </c>
      <c r="AE12">
        <f t="shared" si="2"/>
        <v>0</v>
      </c>
      <c r="AF12">
        <f t="shared" si="2"/>
        <v>5.6426481196218413E-6</v>
      </c>
    </row>
    <row r="13" spans="1:61" x14ac:dyDescent="0.25">
      <c r="B13">
        <f t="shared" si="3"/>
        <v>40</v>
      </c>
      <c r="C13">
        <v>2.7397809283926655E-3</v>
      </c>
      <c r="D13">
        <v>3.2877371140711986E-2</v>
      </c>
      <c r="E13">
        <v>2.1438705845621797E-2</v>
      </c>
      <c r="F13">
        <f t="shared" si="0"/>
        <v>7.1758686952943804E-3</v>
      </c>
      <c r="G13">
        <f t="shared" si="4"/>
        <v>8</v>
      </c>
      <c r="H13">
        <f t="shared" si="5"/>
        <v>480</v>
      </c>
      <c r="I13">
        <f t="shared" si="1"/>
        <v>0.12306834995515505</v>
      </c>
      <c r="J13">
        <f t="shared" si="6"/>
        <v>2.1443018502923156E-2</v>
      </c>
      <c r="K13">
        <v>3</v>
      </c>
      <c r="L13">
        <v>7</v>
      </c>
      <c r="M13">
        <f>P9-P8</f>
        <v>0.20972344689378764</v>
      </c>
      <c r="N13">
        <f t="shared" si="7"/>
        <v>6.3545150501672268E-2</v>
      </c>
      <c r="R13">
        <v>1</v>
      </c>
      <c r="S13">
        <v>7</v>
      </c>
      <c r="T13">
        <f t="shared" si="8"/>
        <v>7</v>
      </c>
      <c r="U13">
        <f t="shared" si="9"/>
        <v>9.7081551964398882E-3</v>
      </c>
      <c r="V13">
        <f t="shared" si="13"/>
        <v>5.1600414788354865E-2</v>
      </c>
      <c r="W13">
        <f t="shared" si="10"/>
        <v>5.1600414788354865E-2</v>
      </c>
      <c r="X13">
        <f t="shared" si="11"/>
        <v>0</v>
      </c>
      <c r="Y13">
        <f t="shared" si="11"/>
        <v>0</v>
      </c>
      <c r="Z13">
        <f t="shared" si="11"/>
        <v>0</v>
      </c>
      <c r="AA13">
        <f t="shared" si="11"/>
        <v>5.4125227168767777E-4</v>
      </c>
      <c r="AC13">
        <f t="shared" si="12"/>
        <v>0</v>
      </c>
      <c r="AD13">
        <f t="shared" si="2"/>
        <v>0</v>
      </c>
      <c r="AE13">
        <f t="shared" si="2"/>
        <v>0</v>
      </c>
      <c r="AF13">
        <f t="shared" si="2"/>
        <v>5.4125227168767777E-4</v>
      </c>
    </row>
    <row r="14" spans="1:61" x14ac:dyDescent="0.25">
      <c r="B14">
        <f t="shared" si="3"/>
        <v>45</v>
      </c>
      <c r="C14">
        <v>2.7645264440527839E-3</v>
      </c>
      <c r="D14">
        <v>3.3174317328633407E-2</v>
      </c>
      <c r="E14">
        <v>2.4203232289674581E-2</v>
      </c>
      <c r="F14">
        <f t="shared" si="0"/>
        <v>8.1011987459999896E-3</v>
      </c>
      <c r="G14">
        <f t="shared" si="4"/>
        <v>9</v>
      </c>
      <c r="H14">
        <f t="shared" si="5"/>
        <v>540</v>
      </c>
      <c r="I14">
        <f t="shared" si="1"/>
        <v>0.14734006617654133</v>
      </c>
      <c r="J14">
        <f t="shared" si="6"/>
        <v>2.4271716221386283E-2</v>
      </c>
      <c r="K14">
        <v>5</v>
      </c>
      <c r="L14">
        <v>8</v>
      </c>
      <c r="N14">
        <f t="shared" si="7"/>
        <v>0</v>
      </c>
      <c r="R14">
        <v>1</v>
      </c>
      <c r="S14">
        <v>8</v>
      </c>
      <c r="T14">
        <f t="shared" si="8"/>
        <v>8</v>
      </c>
      <c r="U14">
        <f t="shared" si="9"/>
        <v>1.0887724873844953E-2</v>
      </c>
      <c r="V14">
        <f t="shared" si="13"/>
        <v>6.2488139662199821E-2</v>
      </c>
      <c r="W14">
        <f t="shared" si="10"/>
        <v>6.2488139662199821E-2</v>
      </c>
      <c r="X14">
        <f t="shared" si="11"/>
        <v>0</v>
      </c>
      <c r="Y14">
        <f t="shared" si="11"/>
        <v>0</v>
      </c>
      <c r="Z14">
        <f t="shared" si="11"/>
        <v>0</v>
      </c>
      <c r="AA14">
        <f t="shared" si="11"/>
        <v>2.0804443661005282E-3</v>
      </c>
      <c r="AC14">
        <f t="shared" si="12"/>
        <v>0</v>
      </c>
      <c r="AD14">
        <f t="shared" si="2"/>
        <v>0</v>
      </c>
      <c r="AE14">
        <f t="shared" si="2"/>
        <v>0</v>
      </c>
      <c r="AF14">
        <f t="shared" si="2"/>
        <v>2.0804443661005282E-3</v>
      </c>
    </row>
    <row r="15" spans="1:61" x14ac:dyDescent="0.25">
      <c r="B15">
        <f t="shared" si="3"/>
        <v>50</v>
      </c>
      <c r="C15">
        <v>2.777027519925479E-3</v>
      </c>
      <c r="D15">
        <v>3.3324330239105748E-2</v>
      </c>
      <c r="E15">
        <v>2.698025980960006E-2</v>
      </c>
      <c r="F15">
        <f t="shared" si="0"/>
        <v>9.0307131014699983E-3</v>
      </c>
      <c r="G15">
        <f t="shared" si="4"/>
        <v>10</v>
      </c>
      <c r="H15">
        <f t="shared" si="5"/>
        <v>600</v>
      </c>
      <c r="I15">
        <f t="shared" si="1"/>
        <v>0.17513160576861572</v>
      </c>
      <c r="J15">
        <f t="shared" si="6"/>
        <v>2.7791539592074394E-2</v>
      </c>
      <c r="K15">
        <v>7</v>
      </c>
      <c r="L15">
        <v>9</v>
      </c>
      <c r="M15">
        <f>P11-P10</f>
        <v>0.73955110220440901</v>
      </c>
      <c r="N15">
        <f t="shared" si="7"/>
        <v>0.2240802675585285</v>
      </c>
      <c r="R15">
        <v>1</v>
      </c>
      <c r="S15">
        <v>9</v>
      </c>
      <c r="T15">
        <f t="shared" si="8"/>
        <v>9</v>
      </c>
      <c r="U15">
        <f t="shared" si="9"/>
        <v>1.2324000391944282E-2</v>
      </c>
      <c r="V15">
        <f t="shared" si="13"/>
        <v>7.4812140054144105E-2</v>
      </c>
      <c r="W15">
        <f t="shared" si="10"/>
        <v>7.4812140054144105E-2</v>
      </c>
      <c r="X15">
        <f t="shared" si="11"/>
        <v>0</v>
      </c>
      <c r="Y15">
        <f t="shared" si="11"/>
        <v>0</v>
      </c>
      <c r="Z15">
        <f t="shared" si="11"/>
        <v>0</v>
      </c>
      <c r="AA15">
        <f t="shared" si="11"/>
        <v>4.8543671636560965E-3</v>
      </c>
      <c r="AC15">
        <f t="shared" si="12"/>
        <v>0</v>
      </c>
      <c r="AD15">
        <f t="shared" si="2"/>
        <v>0</v>
      </c>
      <c r="AE15">
        <f t="shared" si="2"/>
        <v>0</v>
      </c>
      <c r="AF15">
        <f t="shared" si="2"/>
        <v>4.8543671636560965E-3</v>
      </c>
    </row>
    <row r="16" spans="1:61" x14ac:dyDescent="0.25">
      <c r="B16">
        <f t="shared" si="3"/>
        <v>55</v>
      </c>
      <c r="C16">
        <v>2.8022904693640882E-3</v>
      </c>
      <c r="D16">
        <v>3.3627485632369059E-2</v>
      </c>
      <c r="E16">
        <v>2.9782550278964148E-2</v>
      </c>
      <c r="F16">
        <f t="shared" si="0"/>
        <v>9.9686833595179283E-3</v>
      </c>
      <c r="G16">
        <f t="shared" si="4"/>
        <v>11</v>
      </c>
      <c r="H16">
        <f t="shared" si="5"/>
        <v>660</v>
      </c>
      <c r="I16">
        <f t="shared" si="1"/>
        <v>0.20743023164344518</v>
      </c>
      <c r="J16">
        <f t="shared" si="6"/>
        <v>3.2298625874829456E-2</v>
      </c>
      <c r="K16">
        <v>9</v>
      </c>
      <c r="L16">
        <v>10</v>
      </c>
      <c r="N16">
        <f t="shared" si="7"/>
        <v>0</v>
      </c>
      <c r="R16">
        <v>1</v>
      </c>
      <c r="S16">
        <v>10</v>
      </c>
      <c r="T16">
        <f t="shared" si="8"/>
        <v>10</v>
      </c>
      <c r="U16">
        <f t="shared" si="9"/>
        <v>1.4111195998726856E-2</v>
      </c>
      <c r="V16">
        <f t="shared" si="13"/>
        <v>8.8923336052870963E-2</v>
      </c>
      <c r="W16">
        <f t="shared" si="10"/>
        <v>8.8923336052870963E-2</v>
      </c>
      <c r="X16">
        <f t="shared" si="11"/>
        <v>0</v>
      </c>
      <c r="Y16">
        <f t="shared" si="11"/>
        <v>0</v>
      </c>
      <c r="Z16">
        <f t="shared" si="11"/>
        <v>0</v>
      </c>
      <c r="AA16">
        <f t="shared" si="11"/>
        <v>9.1767985473581327E-3</v>
      </c>
      <c r="AC16">
        <f t="shared" si="12"/>
        <v>0</v>
      </c>
      <c r="AD16">
        <f t="shared" si="2"/>
        <v>0</v>
      </c>
      <c r="AE16">
        <f t="shared" si="2"/>
        <v>0</v>
      </c>
      <c r="AF16">
        <f t="shared" si="2"/>
        <v>9.1767985473581327E-3</v>
      </c>
    </row>
    <row r="17" spans="2:32" x14ac:dyDescent="0.25">
      <c r="B17">
        <f t="shared" si="3"/>
        <v>60</v>
      </c>
      <c r="C17">
        <v>2.8150540396909562E-3</v>
      </c>
      <c r="D17">
        <v>3.3780648476291475E-2</v>
      </c>
      <c r="E17">
        <v>3.2597604318655105E-2</v>
      </c>
      <c r="F17">
        <f t="shared" si="0"/>
        <v>1.0910925783311697E-2</v>
      </c>
      <c r="G17">
        <f t="shared" si="4"/>
        <v>12</v>
      </c>
      <c r="H17">
        <f t="shared" si="5"/>
        <v>720</v>
      </c>
      <c r="I17">
        <f t="shared" si="1"/>
        <v>0.24573453114846666</v>
      </c>
      <c r="J17">
        <f t="shared" si="6"/>
        <v>3.8304299505021483E-2</v>
      </c>
      <c r="M17">
        <f>SUM(M7:M16)</f>
        <v>5.5080000000000009</v>
      </c>
      <c r="R17">
        <v>1</v>
      </c>
      <c r="S17">
        <v>11</v>
      </c>
      <c r="T17">
        <f t="shared" si="8"/>
        <v>11</v>
      </c>
      <c r="U17">
        <f t="shared" si="9"/>
        <v>1.6399675832973519E-2</v>
      </c>
      <c r="V17">
        <f t="shared" si="13"/>
        <v>0.10532301188584448</v>
      </c>
      <c r="W17">
        <f t="shared" si="10"/>
        <v>0.10532301188584448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1.5492529557411552E-2</v>
      </c>
      <c r="AC17">
        <f t="shared" si="12"/>
        <v>0</v>
      </c>
      <c r="AD17">
        <f t="shared" si="2"/>
        <v>0</v>
      </c>
      <c r="AE17">
        <f t="shared" si="2"/>
        <v>0</v>
      </c>
      <c r="AF17">
        <f t="shared" si="2"/>
        <v>1.5492529557411552E-2</v>
      </c>
    </row>
    <row r="18" spans="2:32" x14ac:dyDescent="0.25">
      <c r="B18">
        <f t="shared" si="3"/>
        <v>65</v>
      </c>
      <c r="C18">
        <v>2.8408496958349794E-3</v>
      </c>
      <c r="D18">
        <v>3.4090196350019752E-2</v>
      </c>
      <c r="E18">
        <v>3.5438454014490084E-2</v>
      </c>
      <c r="F18">
        <f t="shared" si="0"/>
        <v>1.1861802414913129E-2</v>
      </c>
      <c r="G18">
        <f t="shared" si="4"/>
        <v>13</v>
      </c>
      <c r="H18">
        <f t="shared" si="5"/>
        <v>780</v>
      </c>
      <c r="I18">
        <f t="shared" si="1"/>
        <v>0.29253177629454757</v>
      </c>
      <c r="J18">
        <f t="shared" si="6"/>
        <v>4.6797245146080912E-2</v>
      </c>
      <c r="R18">
        <v>1</v>
      </c>
      <c r="S18">
        <v>12</v>
      </c>
      <c r="T18">
        <f t="shared" si="8"/>
        <v>12</v>
      </c>
      <c r="U18">
        <f t="shared" si="9"/>
        <v>1.9449065645267091E-2</v>
      </c>
      <c r="V18">
        <f t="shared" si="13"/>
        <v>0.12477207753111157</v>
      </c>
      <c r="W18">
        <f t="shared" si="10"/>
        <v>0.12477207753111157</v>
      </c>
      <c r="X18">
        <f t="shared" si="11"/>
        <v>0</v>
      </c>
      <c r="Y18">
        <f t="shared" si="11"/>
        <v>0</v>
      </c>
      <c r="Z18">
        <f t="shared" si="11"/>
        <v>0</v>
      </c>
      <c r="AA18">
        <f t="shared" si="11"/>
        <v>2.4471018437438589E-2</v>
      </c>
      <c r="AC18">
        <f t="shared" si="12"/>
        <v>0</v>
      </c>
      <c r="AD18">
        <f t="shared" si="2"/>
        <v>0</v>
      </c>
      <c r="AE18">
        <f t="shared" si="2"/>
        <v>0</v>
      </c>
      <c r="AF18">
        <f t="shared" si="2"/>
        <v>2.4471018437438589E-2</v>
      </c>
    </row>
    <row r="19" spans="2:32" x14ac:dyDescent="0.25">
      <c r="B19">
        <f t="shared" si="3"/>
        <v>70</v>
      </c>
      <c r="C19">
        <v>2.8538835450886424E-3</v>
      </c>
      <c r="D19">
        <v>3.4246602541063709E-2</v>
      </c>
      <c r="E19">
        <v>3.8292337559578726E-2</v>
      </c>
      <c r="F19">
        <f t="shared" si="0"/>
        <v>1.2817041678826047E-2</v>
      </c>
      <c r="G19">
        <f t="shared" si="4"/>
        <v>14</v>
      </c>
      <c r="H19">
        <f t="shared" si="5"/>
        <v>840</v>
      </c>
      <c r="I19">
        <f t="shared" si="1"/>
        <v>0.35259388071223569</v>
      </c>
      <c r="J19">
        <f t="shared" si="6"/>
        <v>6.0062104417688111E-2</v>
      </c>
      <c r="R19">
        <v>1</v>
      </c>
      <c r="S19">
        <v>13</v>
      </c>
      <c r="T19">
        <f t="shared" si="8"/>
        <v>13</v>
      </c>
      <c r="U19">
        <f t="shared" si="9"/>
        <v>2.3761371559463375E-2</v>
      </c>
      <c r="V19">
        <f t="shared" si="13"/>
        <v>0.14853344909057495</v>
      </c>
      <c r="W19">
        <f t="shared" si="10"/>
        <v>0.14853344909057495</v>
      </c>
      <c r="X19">
        <f t="shared" si="11"/>
        <v>0</v>
      </c>
      <c r="Y19">
        <f t="shared" si="11"/>
        <v>0</v>
      </c>
      <c r="Z19">
        <f t="shared" si="11"/>
        <v>0</v>
      </c>
      <c r="AA19">
        <f t="shared" si="11"/>
        <v>3.7213036609690026E-2</v>
      </c>
      <c r="AC19">
        <f t="shared" si="12"/>
        <v>0</v>
      </c>
      <c r="AD19">
        <f t="shared" si="2"/>
        <v>0</v>
      </c>
      <c r="AE19">
        <f t="shared" si="2"/>
        <v>0</v>
      </c>
      <c r="AF19">
        <f t="shared" si="2"/>
        <v>3.7213036609690026E-2</v>
      </c>
    </row>
    <row r="20" spans="2:32" x14ac:dyDescent="0.25">
      <c r="B20">
        <f t="shared" si="3"/>
        <v>75</v>
      </c>
      <c r="C20">
        <v>2.8802277810631161E-3</v>
      </c>
      <c r="D20">
        <v>3.4562733372757393E-2</v>
      </c>
      <c r="E20">
        <v>4.1172565340641842E-2</v>
      </c>
      <c r="F20">
        <f t="shared" si="0"/>
        <v>1.37810987687585E-2</v>
      </c>
      <c r="G20">
        <f t="shared" si="4"/>
        <v>15</v>
      </c>
      <c r="H20">
        <f t="shared" si="5"/>
        <v>900</v>
      </c>
      <c r="I20">
        <f t="shared" si="1"/>
        <v>0.4380693349991262</v>
      </c>
      <c r="J20">
        <f t="shared" si="6"/>
        <v>8.5475454286890518E-2</v>
      </c>
      <c r="R20">
        <v>1</v>
      </c>
      <c r="S20">
        <v>14</v>
      </c>
      <c r="T20">
        <f t="shared" si="8"/>
        <v>14</v>
      </c>
      <c r="U20">
        <f t="shared" si="9"/>
        <v>3.0496623791785159E-2</v>
      </c>
      <c r="V20">
        <f t="shared" si="13"/>
        <v>0.17903007288236011</v>
      </c>
      <c r="W20">
        <f t="shared" si="10"/>
        <v>0.17903007288236011</v>
      </c>
      <c r="X20">
        <f t="shared" si="11"/>
        <v>0</v>
      </c>
      <c r="Y20">
        <f t="shared" si="11"/>
        <v>0</v>
      </c>
      <c r="Z20">
        <f t="shared" si="11"/>
        <v>0</v>
      </c>
      <c r="AA20">
        <f t="shared" si="11"/>
        <v>5.5808640292269118E-2</v>
      </c>
      <c r="AC20">
        <f t="shared" si="12"/>
        <v>0</v>
      </c>
      <c r="AD20">
        <f t="shared" si="2"/>
        <v>0</v>
      </c>
      <c r="AE20">
        <f t="shared" si="2"/>
        <v>0</v>
      </c>
      <c r="AF20">
        <f t="shared" si="2"/>
        <v>5.5808640292269118E-2</v>
      </c>
    </row>
    <row r="21" spans="2:32" x14ac:dyDescent="0.25">
      <c r="B21">
        <f t="shared" si="3"/>
        <v>80</v>
      </c>
      <c r="C21">
        <v>2.8935400012306545E-3</v>
      </c>
      <c r="D21">
        <v>3.4722480014767854E-2</v>
      </c>
      <c r="E21">
        <v>4.4066105341872497E-2</v>
      </c>
      <c r="F21">
        <f t="shared" si="0"/>
        <v>1.4749611666082173E-2</v>
      </c>
      <c r="G21">
        <f t="shared" si="4"/>
        <v>16</v>
      </c>
      <c r="H21">
        <f t="shared" si="5"/>
        <v>960</v>
      </c>
      <c r="I21">
        <f t="shared" si="1"/>
        <v>0.69719369763765016</v>
      </c>
      <c r="J21">
        <f t="shared" si="6"/>
        <v>0.25912436263852395</v>
      </c>
      <c r="R21">
        <v>1</v>
      </c>
      <c r="S21">
        <v>15</v>
      </c>
      <c r="T21">
        <f t="shared" si="8"/>
        <v>15</v>
      </c>
      <c r="U21">
        <f t="shared" si="9"/>
        <v>4.3400290384290316E-2</v>
      </c>
      <c r="V21">
        <f t="shared" si="13"/>
        <v>0.22243036326665044</v>
      </c>
      <c r="W21">
        <f t="shared" si="10"/>
        <v>0.22243036326665044</v>
      </c>
      <c r="X21">
        <f t="shared" si="11"/>
        <v>0</v>
      </c>
      <c r="Y21">
        <f t="shared" si="11"/>
        <v>0</v>
      </c>
      <c r="Z21">
        <f t="shared" si="11"/>
        <v>0</v>
      </c>
      <c r="AA21">
        <f t="shared" si="11"/>
        <v>8.5517315742231786E-2</v>
      </c>
      <c r="AC21">
        <f t="shared" si="12"/>
        <v>0</v>
      </c>
      <c r="AD21">
        <f t="shared" si="2"/>
        <v>0</v>
      </c>
      <c r="AE21">
        <f t="shared" si="2"/>
        <v>0</v>
      </c>
      <c r="AF21">
        <f t="shared" si="2"/>
        <v>8.5517315742231786E-2</v>
      </c>
    </row>
    <row r="22" spans="2:32" x14ac:dyDescent="0.25">
      <c r="B22">
        <f t="shared" si="3"/>
        <v>85</v>
      </c>
      <c r="C22">
        <v>2.9204493204479931E-3</v>
      </c>
      <c r="D22">
        <v>3.5045391845375917E-2</v>
      </c>
      <c r="E22">
        <v>4.698655466232049E-2</v>
      </c>
      <c r="F22">
        <f t="shared" si="0"/>
        <v>1.5727131531586381E-2</v>
      </c>
      <c r="G22">
        <f t="shared" si="4"/>
        <v>17</v>
      </c>
      <c r="H22">
        <f t="shared" si="5"/>
        <v>1020</v>
      </c>
      <c r="I22">
        <f t="shared" si="1"/>
        <v>0.82612880720651138</v>
      </c>
      <c r="J22">
        <f t="shared" si="6"/>
        <v>0.12893510956886123</v>
      </c>
      <c r="R22">
        <v>1</v>
      </c>
      <c r="S22">
        <v>16</v>
      </c>
      <c r="T22">
        <f t="shared" si="8"/>
        <v>16</v>
      </c>
      <c r="U22">
        <f t="shared" si="9"/>
        <v>0.1315707845951854</v>
      </c>
      <c r="V22">
        <f t="shared" si="13"/>
        <v>0.35400114786183584</v>
      </c>
      <c r="W22">
        <f t="shared" si="10"/>
        <v>0.35400114786183584</v>
      </c>
      <c r="X22">
        <f t="shared" si="11"/>
        <v>0</v>
      </c>
      <c r="Y22">
        <f t="shared" si="11"/>
        <v>0</v>
      </c>
      <c r="Z22">
        <f t="shared" si="11"/>
        <v>0</v>
      </c>
      <c r="AA22">
        <f t="shared" si="11"/>
        <v>0.18962129006581668</v>
      </c>
      <c r="AC22">
        <f t="shared" si="12"/>
        <v>0</v>
      </c>
      <c r="AD22">
        <f t="shared" si="2"/>
        <v>0</v>
      </c>
      <c r="AE22">
        <f t="shared" si="2"/>
        <v>0</v>
      </c>
      <c r="AF22">
        <f t="shared" si="2"/>
        <v>0.18962129006581668</v>
      </c>
    </row>
    <row r="23" spans="2:32" x14ac:dyDescent="0.25">
      <c r="B23">
        <f t="shared" si="3"/>
        <v>90</v>
      </c>
      <c r="C23">
        <v>2.9340483265105632E-3</v>
      </c>
      <c r="D23">
        <v>3.5208579918126759E-2</v>
      </c>
      <c r="E23">
        <v>4.9920602988831053E-2</v>
      </c>
      <c r="F23">
        <f t="shared" si="0"/>
        <v>1.6709203196186774E-2</v>
      </c>
      <c r="G23">
        <f t="shared" si="4"/>
        <v>18</v>
      </c>
      <c r="H23">
        <f t="shared" si="5"/>
        <v>1080</v>
      </c>
      <c r="I23">
        <f t="shared" si="1"/>
        <v>0.87843508075984011</v>
      </c>
      <c r="J23">
        <f t="shared" si="6"/>
        <v>5.230627355332873E-2</v>
      </c>
      <c r="R23">
        <v>1</v>
      </c>
      <c r="S23">
        <v>17</v>
      </c>
      <c r="T23">
        <f t="shared" si="8"/>
        <v>17</v>
      </c>
      <c r="U23">
        <f t="shared" si="9"/>
        <v>6.54669956738341E-2</v>
      </c>
      <c r="V23">
        <f t="shared" si="13"/>
        <v>0.41946814353566997</v>
      </c>
      <c r="W23">
        <f t="shared" si="10"/>
        <v>0.41946814353566997</v>
      </c>
      <c r="X23">
        <f t="shared" si="11"/>
        <v>0</v>
      </c>
      <c r="Y23">
        <f t="shared" si="11"/>
        <v>0</v>
      </c>
      <c r="Z23">
        <f t="shared" si="11"/>
        <v>0</v>
      </c>
      <c r="AA23">
        <f t="shared" si="11"/>
        <v>0.24604250640725889</v>
      </c>
      <c r="AC23">
        <f t="shared" si="12"/>
        <v>0</v>
      </c>
      <c r="AD23">
        <f t="shared" si="12"/>
        <v>0</v>
      </c>
      <c r="AE23">
        <f t="shared" si="12"/>
        <v>0</v>
      </c>
      <c r="AF23">
        <f t="shared" si="12"/>
        <v>0.24604250640725889</v>
      </c>
    </row>
    <row r="24" spans="2:32" x14ac:dyDescent="0.25">
      <c r="B24">
        <f t="shared" si="3"/>
        <v>95</v>
      </c>
      <c r="C24">
        <v>2.9615398946303273E-3</v>
      </c>
      <c r="D24">
        <v>3.5538478735563928E-2</v>
      </c>
      <c r="E24">
        <v>5.288214288346138E-2</v>
      </c>
      <c r="F24">
        <f t="shared" si="0"/>
        <v>1.7700476716742269E-2</v>
      </c>
      <c r="G24">
        <f t="shared" si="4"/>
        <v>19</v>
      </c>
      <c r="H24">
        <f t="shared" si="5"/>
        <v>1140</v>
      </c>
      <c r="I24">
        <f t="shared" si="1"/>
        <v>0.91323554398242035</v>
      </c>
      <c r="J24">
        <f t="shared" si="6"/>
        <v>3.4800463222580236E-2</v>
      </c>
      <c r="R24">
        <v>1</v>
      </c>
      <c r="S24">
        <v>18</v>
      </c>
      <c r="T24">
        <f t="shared" si="8"/>
        <v>18</v>
      </c>
      <c r="U24">
        <f t="shared" si="9"/>
        <v>2.6558589013346269E-2</v>
      </c>
      <c r="V24">
        <f t="shared" si="13"/>
        <v>0.44602673254901626</v>
      </c>
      <c r="W24">
        <f t="shared" si="10"/>
        <v>0.44602673254901626</v>
      </c>
      <c r="X24">
        <f t="shared" ref="X24:AA39" si="14">X23+IF(AC24&gt;AC23,AC24-AC23,0)</f>
        <v>0</v>
      </c>
      <c r="Y24">
        <f t="shared" si="14"/>
        <v>0</v>
      </c>
      <c r="Z24">
        <f t="shared" si="14"/>
        <v>0</v>
      </c>
      <c r="AA24">
        <f t="shared" si="14"/>
        <v>0.26948566980067717</v>
      </c>
      <c r="AC24">
        <f t="shared" si="12"/>
        <v>0</v>
      </c>
      <c r="AD24">
        <f t="shared" si="12"/>
        <v>0</v>
      </c>
      <c r="AE24">
        <f t="shared" si="12"/>
        <v>0</v>
      </c>
      <c r="AF24">
        <f t="shared" si="12"/>
        <v>0.26948566980067717</v>
      </c>
    </row>
    <row r="25" spans="2:32" x14ac:dyDescent="0.25">
      <c r="B25">
        <f t="shared" si="3"/>
        <v>100</v>
      </c>
      <c r="C25">
        <v>2.9754344410379829E-3</v>
      </c>
      <c r="D25">
        <v>3.5705213292455795E-2</v>
      </c>
      <c r="E25">
        <v>5.5857577324499363E-2</v>
      </c>
      <c r="F25">
        <f t="shared" si="0"/>
        <v>1.8696400958349679E-2</v>
      </c>
      <c r="G25">
        <f t="shared" si="4"/>
        <v>20</v>
      </c>
      <c r="H25">
        <f t="shared" si="5"/>
        <v>1200</v>
      </c>
      <c r="I25">
        <f t="shared" si="1"/>
        <v>0.9389743939666908</v>
      </c>
      <c r="J25">
        <f t="shared" si="6"/>
        <v>2.5738849984270451E-2</v>
      </c>
      <c r="R25">
        <v>1</v>
      </c>
      <c r="S25">
        <v>19</v>
      </c>
      <c r="T25">
        <f t="shared" si="8"/>
        <v>19</v>
      </c>
      <c r="U25">
        <f t="shared" si="9"/>
        <v>1.7669987506570551E-2</v>
      </c>
      <c r="V25">
        <f t="shared" si="13"/>
        <v>0.46369672005558682</v>
      </c>
      <c r="W25">
        <f t="shared" si="10"/>
        <v>0.46369672005558682</v>
      </c>
      <c r="X25">
        <f t="shared" si="14"/>
        <v>0</v>
      </c>
      <c r="Y25">
        <f t="shared" si="14"/>
        <v>0</v>
      </c>
      <c r="Z25">
        <f t="shared" si="14"/>
        <v>0</v>
      </c>
      <c r="AA25">
        <f t="shared" si="14"/>
        <v>0.28522912036311504</v>
      </c>
      <c r="AC25">
        <f t="shared" si="12"/>
        <v>0</v>
      </c>
      <c r="AD25">
        <f t="shared" si="12"/>
        <v>0</v>
      </c>
      <c r="AE25">
        <f t="shared" si="12"/>
        <v>0</v>
      </c>
      <c r="AF25">
        <f t="shared" si="12"/>
        <v>0.28522912036311504</v>
      </c>
    </row>
    <row r="26" spans="2:32" x14ac:dyDescent="0.25">
      <c r="B26">
        <f t="shared" si="3"/>
        <v>105</v>
      </c>
      <c r="C26">
        <v>3.0035261199263807E-3</v>
      </c>
      <c r="D26">
        <v>3.6042313439116569E-2</v>
      </c>
      <c r="E26">
        <v>5.8861103444425744E-2</v>
      </c>
      <c r="F26">
        <f t="shared" si="0"/>
        <v>1.9701727922331519E-2</v>
      </c>
      <c r="G26">
        <f t="shared" si="4"/>
        <v>21</v>
      </c>
      <c r="H26">
        <f t="shared" si="5"/>
        <v>1260</v>
      </c>
      <c r="I26">
        <f t="shared" si="1"/>
        <v>0.95906276743345797</v>
      </c>
      <c r="J26">
        <f t="shared" si="6"/>
        <v>2.0088373466767173E-2</v>
      </c>
      <c r="R26">
        <v>1</v>
      </c>
      <c r="S26">
        <v>20</v>
      </c>
      <c r="T26">
        <f t="shared" si="8"/>
        <v>20</v>
      </c>
      <c r="U26">
        <f t="shared" si="9"/>
        <v>1.3068939765159585E-2</v>
      </c>
      <c r="V26">
        <f t="shared" si="13"/>
        <v>0.47676565982074642</v>
      </c>
      <c r="W26">
        <f t="shared" si="10"/>
        <v>0.47676565982074642</v>
      </c>
      <c r="X26">
        <f t="shared" si="14"/>
        <v>0</v>
      </c>
      <c r="Y26">
        <f t="shared" si="14"/>
        <v>0</v>
      </c>
      <c r="Z26">
        <f t="shared" si="14"/>
        <v>0</v>
      </c>
      <c r="AA26">
        <f t="shared" si="14"/>
        <v>0.2969416033113938</v>
      </c>
      <c r="AC26">
        <f t="shared" si="12"/>
        <v>0</v>
      </c>
      <c r="AD26">
        <f t="shared" si="12"/>
        <v>0</v>
      </c>
      <c r="AE26">
        <f t="shared" si="12"/>
        <v>0</v>
      </c>
      <c r="AF26">
        <f t="shared" si="12"/>
        <v>0.2969416033113938</v>
      </c>
    </row>
    <row r="27" spans="2:32" x14ac:dyDescent="0.25">
      <c r="B27">
        <f t="shared" si="3"/>
        <v>110</v>
      </c>
      <c r="C27">
        <v>3.0177253181133956E-3</v>
      </c>
      <c r="D27">
        <v>3.6212703817360747E-2</v>
      </c>
      <c r="E27">
        <v>6.187882876253914E-2</v>
      </c>
      <c r="F27">
        <f t="shared" si="0"/>
        <v>2.0711807579059938E-2</v>
      </c>
      <c r="G27">
        <f t="shared" si="4"/>
        <v>22</v>
      </c>
      <c r="H27">
        <f t="shared" si="5"/>
        <v>1320</v>
      </c>
      <c r="I27">
        <f t="shared" si="1"/>
        <v>0.97528337513244656</v>
      </c>
      <c r="J27">
        <f t="shared" si="6"/>
        <v>1.6220607698988587E-2</v>
      </c>
      <c r="R27">
        <v>1</v>
      </c>
      <c r="S27">
        <v>21</v>
      </c>
      <c r="T27">
        <f t="shared" si="8"/>
        <v>21</v>
      </c>
      <c r="U27">
        <f t="shared" si="9"/>
        <v>1.019990182069712E-2</v>
      </c>
      <c r="V27">
        <f t="shared" si="13"/>
        <v>0.48696556164144356</v>
      </c>
      <c r="W27">
        <f t="shared" si="10"/>
        <v>0.48696556164144356</v>
      </c>
      <c r="X27">
        <f t="shared" si="14"/>
        <v>0</v>
      </c>
      <c r="Y27">
        <f t="shared" si="14"/>
        <v>0</v>
      </c>
      <c r="Z27">
        <f t="shared" si="14"/>
        <v>0</v>
      </c>
      <c r="AA27">
        <f t="shared" si="14"/>
        <v>0.30612071782211564</v>
      </c>
      <c r="AC27">
        <f t="shared" si="12"/>
        <v>0</v>
      </c>
      <c r="AD27">
        <f t="shared" si="12"/>
        <v>0</v>
      </c>
      <c r="AE27">
        <f t="shared" si="12"/>
        <v>0</v>
      </c>
      <c r="AF27">
        <f t="shared" si="12"/>
        <v>0.30612071782211564</v>
      </c>
    </row>
    <row r="28" spans="2:32" x14ac:dyDescent="0.25">
      <c r="B28">
        <f t="shared" si="3"/>
        <v>115</v>
      </c>
      <c r="C28">
        <v>3.0464357019539534E-3</v>
      </c>
      <c r="D28">
        <v>3.6557228423447441E-2</v>
      </c>
      <c r="E28">
        <v>6.4925264464493093E-2</v>
      </c>
      <c r="F28">
        <f t="shared" si="0"/>
        <v>2.17314970483449E-2</v>
      </c>
      <c r="G28">
        <f t="shared" si="4"/>
        <v>23</v>
      </c>
      <c r="H28">
        <f t="shared" si="5"/>
        <v>1380</v>
      </c>
      <c r="I28">
        <f t="shared" si="1"/>
        <v>0.98869960831198189</v>
      </c>
      <c r="J28">
        <f t="shared" si="6"/>
        <v>1.3416233179535331E-2</v>
      </c>
      <c r="R28">
        <v>1</v>
      </c>
      <c r="S28">
        <v>22</v>
      </c>
      <c r="T28">
        <f t="shared" si="8"/>
        <v>22</v>
      </c>
      <c r="U28">
        <f t="shared" si="9"/>
        <v>8.2360379388323416E-3</v>
      </c>
      <c r="V28">
        <f t="shared" si="13"/>
        <v>0.49520159958027588</v>
      </c>
      <c r="W28">
        <f t="shared" si="10"/>
        <v>0.49520159958027588</v>
      </c>
      <c r="X28">
        <f t="shared" si="14"/>
        <v>0</v>
      </c>
      <c r="Y28">
        <f t="shared" si="14"/>
        <v>0</v>
      </c>
      <c r="Z28">
        <f t="shared" si="14"/>
        <v>0</v>
      </c>
      <c r="AA28">
        <f t="shared" si="14"/>
        <v>0.31355558582564474</v>
      </c>
      <c r="AC28">
        <f t="shared" si="12"/>
        <v>0</v>
      </c>
      <c r="AD28">
        <f t="shared" si="12"/>
        <v>0</v>
      </c>
      <c r="AE28">
        <f t="shared" si="12"/>
        <v>0</v>
      </c>
      <c r="AF28">
        <f t="shared" si="12"/>
        <v>0.31355558582564474</v>
      </c>
    </row>
    <row r="29" spans="2:32" x14ac:dyDescent="0.25">
      <c r="B29">
        <f t="shared" si="3"/>
        <v>120</v>
      </c>
      <c r="C29">
        <v>3.0609490389319483E-3</v>
      </c>
      <c r="D29">
        <v>3.6731388467183379E-2</v>
      </c>
      <c r="E29">
        <v>6.7986213503425041E-2</v>
      </c>
      <c r="F29">
        <f t="shared" si="0"/>
        <v>2.275604435752163E-2</v>
      </c>
      <c r="G29">
        <f t="shared" si="4"/>
        <v>24</v>
      </c>
      <c r="H29">
        <f t="shared" si="5"/>
        <v>1440</v>
      </c>
      <c r="I29">
        <f t="shared" si="1"/>
        <v>1</v>
      </c>
      <c r="J29">
        <f t="shared" si="6"/>
        <v>1.1300391688018108E-2</v>
      </c>
      <c r="R29">
        <v>1</v>
      </c>
      <c r="S29">
        <v>23</v>
      </c>
      <c r="T29">
        <f t="shared" si="8"/>
        <v>23</v>
      </c>
      <c r="U29">
        <f t="shared" si="9"/>
        <v>6.8121125615881887E-3</v>
      </c>
      <c r="V29">
        <f t="shared" si="13"/>
        <v>0.50201371214186408</v>
      </c>
      <c r="W29">
        <f t="shared" si="10"/>
        <v>0.50201371214186408</v>
      </c>
      <c r="X29">
        <f t="shared" si="14"/>
        <v>0</v>
      </c>
      <c r="Y29">
        <f t="shared" si="14"/>
        <v>0</v>
      </c>
      <c r="Z29">
        <f t="shared" si="14"/>
        <v>1.6207091794151155E-6</v>
      </c>
      <c r="AA29">
        <f t="shared" si="14"/>
        <v>0.31972003122778125</v>
      </c>
      <c r="AC29">
        <f t="shared" si="12"/>
        <v>0</v>
      </c>
      <c r="AD29">
        <f t="shared" si="12"/>
        <v>0</v>
      </c>
      <c r="AE29">
        <f t="shared" si="12"/>
        <v>1.6207091794151155E-6</v>
      </c>
      <c r="AF29">
        <f t="shared" si="12"/>
        <v>0.31972003122778125</v>
      </c>
    </row>
    <row r="30" spans="2:32" x14ac:dyDescent="0.25">
      <c r="B30">
        <f t="shared" si="3"/>
        <v>125</v>
      </c>
      <c r="C30">
        <v>3.0902974926445559E-3</v>
      </c>
      <c r="D30">
        <v>3.7083569911734671E-2</v>
      </c>
      <c r="E30">
        <v>7.1076510996069597E-2</v>
      </c>
      <c r="F30">
        <f t="shared" si="0"/>
        <v>2.3790415051177256E-2</v>
      </c>
      <c r="R30">
        <v>1</v>
      </c>
      <c r="S30">
        <v>24</v>
      </c>
      <c r="T30">
        <f t="shared" si="8"/>
        <v>24</v>
      </c>
      <c r="U30">
        <f t="shared" si="9"/>
        <v>5.737790864147837E-3</v>
      </c>
      <c r="V30">
        <f t="shared" si="13"/>
        <v>0.50775150300601191</v>
      </c>
      <c r="W30">
        <f t="shared" si="10"/>
        <v>0.50775150300601191</v>
      </c>
      <c r="X30">
        <f t="shared" si="14"/>
        <v>0</v>
      </c>
      <c r="Y30">
        <f t="shared" si="14"/>
        <v>0</v>
      </c>
      <c r="Z30">
        <f t="shared" si="14"/>
        <v>2.3960029046014923E-5</v>
      </c>
      <c r="AA30">
        <f t="shared" si="14"/>
        <v>0.32492249980040799</v>
      </c>
      <c r="AC30">
        <f t="shared" si="12"/>
        <v>0</v>
      </c>
      <c r="AD30">
        <f t="shared" si="12"/>
        <v>0</v>
      </c>
      <c r="AE30">
        <f t="shared" si="12"/>
        <v>2.3960029046014923E-5</v>
      </c>
      <c r="AF30">
        <f t="shared" si="12"/>
        <v>0.32492249980040799</v>
      </c>
    </row>
    <row r="31" spans="2:32" x14ac:dyDescent="0.25">
      <c r="B31">
        <f t="shared" si="3"/>
        <v>130</v>
      </c>
      <c r="C31">
        <v>3.1051348508635002E-3</v>
      </c>
      <c r="D31">
        <v>3.7261618210362002E-2</v>
      </c>
      <c r="E31">
        <v>7.4181645846933097E-2</v>
      </c>
      <c r="F31">
        <f t="shared" si="0"/>
        <v>2.4829752039679732E-2</v>
      </c>
      <c r="R31">
        <f>R7+1</f>
        <v>2</v>
      </c>
      <c r="S31">
        <f>S7</f>
        <v>1</v>
      </c>
      <c r="T31">
        <f t="shared" si="8"/>
        <v>25</v>
      </c>
      <c r="U31">
        <f t="shared" si="9"/>
        <v>0</v>
      </c>
      <c r="V31">
        <f t="shared" si="13"/>
        <v>0.50775150300601191</v>
      </c>
      <c r="W31">
        <f t="shared" si="10"/>
        <v>0</v>
      </c>
      <c r="X31">
        <f t="shared" si="14"/>
        <v>0</v>
      </c>
      <c r="Y31">
        <f t="shared" si="14"/>
        <v>0</v>
      </c>
      <c r="Z31">
        <f t="shared" si="14"/>
        <v>2.3960029046014923E-5</v>
      </c>
      <c r="AA31">
        <f t="shared" si="14"/>
        <v>0.32492249980040799</v>
      </c>
      <c r="AC31">
        <f t="shared" si="12"/>
        <v>0</v>
      </c>
      <c r="AD31">
        <f t="shared" si="12"/>
        <v>0</v>
      </c>
      <c r="AE31">
        <f t="shared" si="12"/>
        <v>0</v>
      </c>
      <c r="AF31">
        <f t="shared" si="12"/>
        <v>0</v>
      </c>
    </row>
    <row r="32" spans="2:32" x14ac:dyDescent="0.25">
      <c r="B32">
        <f t="shared" si="3"/>
        <v>135</v>
      </c>
      <c r="C32">
        <v>3.1351415510170177E-3</v>
      </c>
      <c r="D32">
        <v>3.7621698612204213E-2</v>
      </c>
      <c r="E32">
        <v>7.7316787397950115E-2</v>
      </c>
      <c r="F32">
        <f t="shared" si="0"/>
        <v>2.5879132737995254E-2</v>
      </c>
      <c r="R32">
        <f t="shared" ref="R32:R95" si="15">R8+1</f>
        <v>2</v>
      </c>
      <c r="S32">
        <f t="shared" ref="S32:S95" si="16">S8</f>
        <v>2</v>
      </c>
      <c r="T32">
        <f t="shared" si="8"/>
        <v>26</v>
      </c>
      <c r="U32">
        <f t="shared" si="9"/>
        <v>0</v>
      </c>
      <c r="V32">
        <f t="shared" si="13"/>
        <v>0.50775150300601191</v>
      </c>
      <c r="W32">
        <f t="shared" si="10"/>
        <v>0</v>
      </c>
      <c r="X32">
        <f t="shared" si="14"/>
        <v>0</v>
      </c>
      <c r="Y32">
        <f t="shared" si="14"/>
        <v>0</v>
      </c>
      <c r="Z32">
        <f t="shared" si="14"/>
        <v>2.3960029046014923E-5</v>
      </c>
      <c r="AA32">
        <f t="shared" si="14"/>
        <v>0.32492249980040799</v>
      </c>
      <c r="AC32">
        <f t="shared" si="12"/>
        <v>0</v>
      </c>
      <c r="AD32">
        <f t="shared" si="12"/>
        <v>0</v>
      </c>
      <c r="AE32">
        <f t="shared" si="12"/>
        <v>0</v>
      </c>
      <c r="AF32">
        <f t="shared" si="12"/>
        <v>0</v>
      </c>
    </row>
    <row r="33" spans="2:32" x14ac:dyDescent="0.25">
      <c r="B33">
        <f t="shared" si="3"/>
        <v>140</v>
      </c>
      <c r="C33">
        <v>3.1503132294430358E-3</v>
      </c>
      <c r="D33">
        <v>3.780375875331643E-2</v>
      </c>
      <c r="E33">
        <v>8.0467100627393151E-2</v>
      </c>
      <c r="F33">
        <f t="shared" si="0"/>
        <v>2.6933591633337049E-2</v>
      </c>
      <c r="R33">
        <f t="shared" si="15"/>
        <v>2</v>
      </c>
      <c r="S33">
        <f t="shared" si="16"/>
        <v>3</v>
      </c>
      <c r="T33">
        <f t="shared" si="8"/>
        <v>27</v>
      </c>
      <c r="U33">
        <f t="shared" si="9"/>
        <v>0</v>
      </c>
      <c r="V33">
        <f t="shared" si="13"/>
        <v>0.50775150300601191</v>
      </c>
      <c r="W33">
        <f t="shared" si="10"/>
        <v>0</v>
      </c>
      <c r="X33">
        <f t="shared" si="14"/>
        <v>0</v>
      </c>
      <c r="Y33">
        <f t="shared" si="14"/>
        <v>0</v>
      </c>
      <c r="Z33">
        <f t="shared" si="14"/>
        <v>2.3960029046014923E-5</v>
      </c>
      <c r="AA33">
        <f t="shared" si="14"/>
        <v>0.32492249980040799</v>
      </c>
      <c r="AC33">
        <f t="shared" si="12"/>
        <v>0</v>
      </c>
      <c r="AD33">
        <f t="shared" si="12"/>
        <v>0</v>
      </c>
      <c r="AE33">
        <f t="shared" si="12"/>
        <v>0</v>
      </c>
      <c r="AF33">
        <f t="shared" si="12"/>
        <v>0</v>
      </c>
    </row>
    <row r="34" spans="2:32" x14ac:dyDescent="0.25">
      <c r="B34">
        <f t="shared" si="3"/>
        <v>145</v>
      </c>
      <c r="C34">
        <v>3.1809992078595251E-3</v>
      </c>
      <c r="D34">
        <v>3.8171990494314301E-2</v>
      </c>
      <c r="E34">
        <v>8.3648099835252676E-2</v>
      </c>
      <c r="F34">
        <f t="shared" si="0"/>
        <v>2.7998321603504395E-2</v>
      </c>
      <c r="R34">
        <f t="shared" si="15"/>
        <v>2</v>
      </c>
      <c r="S34">
        <f t="shared" si="16"/>
        <v>4</v>
      </c>
      <c r="T34">
        <f t="shared" si="8"/>
        <v>28</v>
      </c>
      <c r="U34">
        <f t="shared" si="9"/>
        <v>0</v>
      </c>
      <c r="V34">
        <f t="shared" si="13"/>
        <v>0.50775150300601191</v>
      </c>
      <c r="W34">
        <f t="shared" si="10"/>
        <v>0</v>
      </c>
      <c r="X34">
        <f t="shared" si="14"/>
        <v>0</v>
      </c>
      <c r="Y34">
        <f t="shared" si="14"/>
        <v>0</v>
      </c>
      <c r="Z34">
        <f t="shared" si="14"/>
        <v>2.3960029046014923E-5</v>
      </c>
      <c r="AA34">
        <f t="shared" si="14"/>
        <v>0.32492249980040799</v>
      </c>
      <c r="AC34">
        <f t="shared" si="12"/>
        <v>0</v>
      </c>
      <c r="AD34">
        <f t="shared" si="12"/>
        <v>0</v>
      </c>
      <c r="AE34">
        <f t="shared" si="12"/>
        <v>0</v>
      </c>
      <c r="AF34">
        <f t="shared" si="12"/>
        <v>0</v>
      </c>
    </row>
    <row r="35" spans="2:32" x14ac:dyDescent="0.25">
      <c r="B35">
        <f t="shared" si="3"/>
        <v>150</v>
      </c>
      <c r="C35">
        <v>3.1965159445039859E-3</v>
      </c>
      <c r="D35">
        <v>3.8358191334047831E-2</v>
      </c>
      <c r="E35">
        <v>8.6844615779756662E-2</v>
      </c>
      <c r="F35">
        <f t="shared" si="0"/>
        <v>2.9068245267057053E-2</v>
      </c>
      <c r="R35">
        <f t="shared" si="15"/>
        <v>2</v>
      </c>
      <c r="S35">
        <f t="shared" si="16"/>
        <v>5</v>
      </c>
      <c r="T35">
        <f t="shared" si="8"/>
        <v>29</v>
      </c>
      <c r="U35">
        <f t="shared" si="9"/>
        <v>0</v>
      </c>
      <c r="V35">
        <f t="shared" si="13"/>
        <v>0.50775150300601191</v>
      </c>
      <c r="W35">
        <f t="shared" si="10"/>
        <v>0</v>
      </c>
      <c r="X35">
        <f t="shared" si="14"/>
        <v>0</v>
      </c>
      <c r="Y35">
        <f t="shared" si="14"/>
        <v>0</v>
      </c>
      <c r="Z35">
        <f t="shared" si="14"/>
        <v>2.3960029046014923E-5</v>
      </c>
      <c r="AA35">
        <f t="shared" si="14"/>
        <v>0.32492249980040799</v>
      </c>
      <c r="AC35">
        <f t="shared" si="12"/>
        <v>0</v>
      </c>
      <c r="AD35">
        <f t="shared" si="12"/>
        <v>0</v>
      </c>
      <c r="AE35">
        <f t="shared" si="12"/>
        <v>0</v>
      </c>
      <c r="AF35">
        <f t="shared" si="12"/>
        <v>0</v>
      </c>
    </row>
    <row r="36" spans="2:32" x14ac:dyDescent="0.25">
      <c r="B36">
        <f t="shared" si="3"/>
        <v>155</v>
      </c>
      <c r="C36">
        <v>3.2279031347490772E-3</v>
      </c>
      <c r="D36">
        <v>3.8734837616988926E-2</v>
      </c>
      <c r="E36">
        <v>9.0072518914505739E-2</v>
      </c>
      <c r="F36">
        <f t="shared" si="0"/>
        <v>3.0148674711953739E-2</v>
      </c>
      <c r="R36">
        <f t="shared" si="15"/>
        <v>2</v>
      </c>
      <c r="S36">
        <f t="shared" si="16"/>
        <v>6</v>
      </c>
      <c r="T36">
        <f t="shared" si="8"/>
        <v>30</v>
      </c>
      <c r="U36">
        <f t="shared" si="9"/>
        <v>0</v>
      </c>
      <c r="V36">
        <f t="shared" si="13"/>
        <v>0.50775150300601191</v>
      </c>
      <c r="W36">
        <f t="shared" si="10"/>
        <v>0</v>
      </c>
      <c r="X36">
        <f t="shared" si="14"/>
        <v>0</v>
      </c>
      <c r="Y36">
        <f t="shared" si="14"/>
        <v>0</v>
      </c>
      <c r="Z36">
        <f t="shared" si="14"/>
        <v>2.3960029046014923E-5</v>
      </c>
      <c r="AA36">
        <f t="shared" si="14"/>
        <v>0.32492249980040799</v>
      </c>
      <c r="AC36">
        <f t="shared" si="12"/>
        <v>0</v>
      </c>
      <c r="AD36">
        <f t="shared" si="12"/>
        <v>0</v>
      </c>
      <c r="AE36">
        <f t="shared" si="12"/>
        <v>0</v>
      </c>
      <c r="AF36">
        <f t="shared" si="12"/>
        <v>0</v>
      </c>
    </row>
    <row r="37" spans="2:32" x14ac:dyDescent="0.25">
      <c r="B37">
        <f t="shared" si="3"/>
        <v>160</v>
      </c>
      <c r="C37">
        <v>3.2437761306831625E-3</v>
      </c>
      <c r="D37">
        <v>3.892531356819795E-2</v>
      </c>
      <c r="E37">
        <v>9.3316295045188902E-2</v>
      </c>
      <c r="F37">
        <f t="shared" si="0"/>
        <v>3.1234417095767734E-2</v>
      </c>
      <c r="R37">
        <f t="shared" si="15"/>
        <v>2</v>
      </c>
      <c r="S37">
        <f t="shared" si="16"/>
        <v>7</v>
      </c>
      <c r="T37">
        <f t="shared" si="8"/>
        <v>31</v>
      </c>
      <c r="U37">
        <f t="shared" si="9"/>
        <v>0</v>
      </c>
      <c r="V37">
        <f t="shared" si="13"/>
        <v>0.50775150300601191</v>
      </c>
      <c r="W37">
        <f t="shared" si="10"/>
        <v>0</v>
      </c>
      <c r="X37">
        <f t="shared" si="14"/>
        <v>0</v>
      </c>
      <c r="Y37">
        <f t="shared" si="14"/>
        <v>0</v>
      </c>
      <c r="Z37">
        <f t="shared" si="14"/>
        <v>2.3960029046014923E-5</v>
      </c>
      <c r="AA37">
        <f t="shared" si="14"/>
        <v>0.32492249980040799</v>
      </c>
      <c r="AC37">
        <f t="shared" si="12"/>
        <v>0</v>
      </c>
      <c r="AD37">
        <f t="shared" si="12"/>
        <v>0</v>
      </c>
      <c r="AE37">
        <f t="shared" si="12"/>
        <v>0</v>
      </c>
      <c r="AF37">
        <f t="shared" si="12"/>
        <v>0</v>
      </c>
    </row>
    <row r="38" spans="2:32" x14ac:dyDescent="0.25">
      <c r="B38">
        <f t="shared" si="3"/>
        <v>165</v>
      </c>
      <c r="C38">
        <v>3.2758874176987973E-3</v>
      </c>
      <c r="D38">
        <v>3.9310649012385568E-2</v>
      </c>
      <c r="E38">
        <v>9.6592182462887699E-2</v>
      </c>
      <c r="F38">
        <f t="shared" si="0"/>
        <v>3.2330907627390666E-2</v>
      </c>
      <c r="R38">
        <f t="shared" si="15"/>
        <v>2</v>
      </c>
      <c r="S38">
        <f t="shared" si="16"/>
        <v>8</v>
      </c>
      <c r="T38">
        <f t="shared" si="8"/>
        <v>32</v>
      </c>
      <c r="U38">
        <f t="shared" si="9"/>
        <v>0</v>
      </c>
      <c r="V38">
        <f t="shared" si="13"/>
        <v>0.50775150300601191</v>
      </c>
      <c r="W38">
        <f t="shared" si="10"/>
        <v>0</v>
      </c>
      <c r="X38">
        <f t="shared" si="14"/>
        <v>0</v>
      </c>
      <c r="Y38">
        <f t="shared" si="14"/>
        <v>0</v>
      </c>
      <c r="Z38">
        <f t="shared" si="14"/>
        <v>2.3960029046014923E-5</v>
      </c>
      <c r="AA38">
        <f t="shared" si="14"/>
        <v>0.32492249980040799</v>
      </c>
      <c r="AC38">
        <f t="shared" si="12"/>
        <v>0</v>
      </c>
      <c r="AD38">
        <f t="shared" si="12"/>
        <v>0</v>
      </c>
      <c r="AE38">
        <f t="shared" si="12"/>
        <v>0</v>
      </c>
      <c r="AF38">
        <f t="shared" si="12"/>
        <v>0</v>
      </c>
    </row>
    <row r="39" spans="2:32" x14ac:dyDescent="0.25">
      <c r="B39">
        <f t="shared" si="3"/>
        <v>170</v>
      </c>
      <c r="C39">
        <v>3.2921283626836662E-3</v>
      </c>
      <c r="D39">
        <v>3.9505540352203994E-2</v>
      </c>
      <c r="E39">
        <v>9.9884310825571365E-2</v>
      </c>
      <c r="F39">
        <f t="shared" si="0"/>
        <v>3.3432834256208001E-2</v>
      </c>
      <c r="R39">
        <f t="shared" si="15"/>
        <v>2</v>
      </c>
      <c r="S39">
        <f t="shared" si="16"/>
        <v>9</v>
      </c>
      <c r="T39">
        <f t="shared" si="8"/>
        <v>33</v>
      </c>
      <c r="U39">
        <f t="shared" si="9"/>
        <v>0</v>
      </c>
      <c r="V39">
        <f t="shared" si="13"/>
        <v>0.50775150300601191</v>
      </c>
      <c r="W39">
        <f t="shared" si="10"/>
        <v>0</v>
      </c>
      <c r="X39">
        <f t="shared" si="14"/>
        <v>0</v>
      </c>
      <c r="Y39">
        <f t="shared" si="14"/>
        <v>0</v>
      </c>
      <c r="Z39">
        <f t="shared" si="14"/>
        <v>2.3960029046014923E-5</v>
      </c>
      <c r="AA39">
        <f t="shared" si="14"/>
        <v>0.32492249980040799</v>
      </c>
      <c r="AC39">
        <f t="shared" si="12"/>
        <v>0</v>
      </c>
      <c r="AD39">
        <f t="shared" si="12"/>
        <v>0</v>
      </c>
      <c r="AE39">
        <f t="shared" si="12"/>
        <v>0</v>
      </c>
      <c r="AF39">
        <f t="shared" si="12"/>
        <v>0</v>
      </c>
    </row>
    <row r="40" spans="2:32" x14ac:dyDescent="0.25">
      <c r="B40">
        <f t="shared" si="3"/>
        <v>175</v>
      </c>
      <c r="C40">
        <v>3.3249876357976937E-3</v>
      </c>
      <c r="D40">
        <v>3.9899851629572325E-2</v>
      </c>
      <c r="E40">
        <v>0.10320929846136906</v>
      </c>
      <c r="F40">
        <f t="shared" si="0"/>
        <v>3.4545759395429226E-2</v>
      </c>
      <c r="R40">
        <f t="shared" si="15"/>
        <v>2</v>
      </c>
      <c r="S40">
        <f t="shared" si="16"/>
        <v>10</v>
      </c>
      <c r="T40">
        <f t="shared" si="8"/>
        <v>34</v>
      </c>
      <c r="U40">
        <f t="shared" si="9"/>
        <v>0</v>
      </c>
      <c r="V40">
        <f t="shared" si="13"/>
        <v>0.50775150300601191</v>
      </c>
      <c r="W40">
        <f t="shared" si="10"/>
        <v>0</v>
      </c>
      <c r="X40">
        <f t="shared" ref="X40:AA55" si="17">X39+IF(AC40&gt;AC39,AC40-AC39,0)</f>
        <v>0</v>
      </c>
      <c r="Y40">
        <f t="shared" si="17"/>
        <v>0</v>
      </c>
      <c r="Z40">
        <f t="shared" si="17"/>
        <v>2.3960029046014923E-5</v>
      </c>
      <c r="AA40">
        <f t="shared" si="17"/>
        <v>0.32492249980040799</v>
      </c>
      <c r="AC40">
        <f t="shared" si="12"/>
        <v>0</v>
      </c>
      <c r="AD40">
        <f t="shared" si="12"/>
        <v>0</v>
      </c>
      <c r="AE40">
        <f t="shared" si="12"/>
        <v>0</v>
      </c>
      <c r="AF40">
        <f t="shared" si="12"/>
        <v>0</v>
      </c>
    </row>
    <row r="41" spans="2:32" x14ac:dyDescent="0.25">
      <c r="B41">
        <f t="shared" si="3"/>
        <v>180</v>
      </c>
      <c r="C41">
        <v>3.3416087356923363E-3</v>
      </c>
      <c r="D41">
        <v>4.0099304828308036E-2</v>
      </c>
      <c r="E41">
        <v>0.1065509071970614</v>
      </c>
      <c r="F41">
        <f t="shared" si="0"/>
        <v>3.5664247875613016E-2</v>
      </c>
      <c r="R41">
        <f t="shared" si="15"/>
        <v>2</v>
      </c>
      <c r="S41">
        <f t="shared" si="16"/>
        <v>11</v>
      </c>
      <c r="T41">
        <f t="shared" si="8"/>
        <v>35</v>
      </c>
      <c r="U41">
        <f t="shared" si="9"/>
        <v>0</v>
      </c>
      <c r="V41">
        <f t="shared" si="13"/>
        <v>0.50775150300601191</v>
      </c>
      <c r="W41">
        <f t="shared" si="10"/>
        <v>0</v>
      </c>
      <c r="X41">
        <f t="shared" si="17"/>
        <v>0</v>
      </c>
      <c r="Y41">
        <f t="shared" si="17"/>
        <v>0</v>
      </c>
      <c r="Z41">
        <f t="shared" si="17"/>
        <v>2.3960029046014923E-5</v>
      </c>
      <c r="AA41">
        <f t="shared" si="17"/>
        <v>0.32492249980040799</v>
      </c>
      <c r="AC41">
        <f t="shared" si="12"/>
        <v>0</v>
      </c>
      <c r="AD41">
        <f t="shared" si="12"/>
        <v>0</v>
      </c>
      <c r="AE41">
        <f t="shared" si="12"/>
        <v>0</v>
      </c>
      <c r="AF41">
        <f t="shared" si="12"/>
        <v>0</v>
      </c>
    </row>
    <row r="42" spans="2:32" x14ac:dyDescent="0.25">
      <c r="B42">
        <f t="shared" si="3"/>
        <v>185</v>
      </c>
      <c r="C42">
        <v>3.3752409452860732E-3</v>
      </c>
      <c r="D42">
        <v>4.0502891343432879E-2</v>
      </c>
      <c r="E42">
        <v>0.10992614814234747</v>
      </c>
      <c r="F42">
        <f t="shared" si="0"/>
        <v>3.6793993580076817E-2</v>
      </c>
      <c r="R42">
        <f t="shared" si="15"/>
        <v>2</v>
      </c>
      <c r="S42">
        <f t="shared" si="16"/>
        <v>12</v>
      </c>
      <c r="T42">
        <f t="shared" si="8"/>
        <v>36</v>
      </c>
      <c r="U42">
        <f t="shared" si="9"/>
        <v>0</v>
      </c>
      <c r="V42">
        <f t="shared" si="13"/>
        <v>0.50775150300601191</v>
      </c>
      <c r="W42">
        <f t="shared" si="10"/>
        <v>0</v>
      </c>
      <c r="X42">
        <f t="shared" si="17"/>
        <v>0</v>
      </c>
      <c r="Y42">
        <f t="shared" si="17"/>
        <v>0</v>
      </c>
      <c r="Z42">
        <f t="shared" si="17"/>
        <v>2.3960029046014923E-5</v>
      </c>
      <c r="AA42">
        <f t="shared" si="17"/>
        <v>0.32492249980040799</v>
      </c>
      <c r="AC42">
        <f t="shared" si="12"/>
        <v>0</v>
      </c>
      <c r="AD42">
        <f t="shared" si="12"/>
        <v>0</v>
      </c>
      <c r="AE42">
        <f t="shared" si="12"/>
        <v>0</v>
      </c>
      <c r="AF42">
        <f t="shared" si="12"/>
        <v>0</v>
      </c>
    </row>
    <row r="43" spans="2:32" x14ac:dyDescent="0.25">
      <c r="B43">
        <f t="shared" si="3"/>
        <v>190</v>
      </c>
      <c r="C43">
        <v>3.3922549513518696E-3</v>
      </c>
      <c r="D43">
        <v>4.0707059416222435E-2</v>
      </c>
      <c r="E43">
        <v>0.11331840309369934</v>
      </c>
      <c r="F43">
        <f t="shared" si="0"/>
        <v>3.7929434137317093E-2</v>
      </c>
      <c r="R43">
        <f t="shared" si="15"/>
        <v>2</v>
      </c>
      <c r="S43">
        <f t="shared" si="16"/>
        <v>13</v>
      </c>
      <c r="T43">
        <f t="shared" si="8"/>
        <v>37</v>
      </c>
      <c r="U43">
        <f t="shared" si="9"/>
        <v>0</v>
      </c>
      <c r="V43">
        <f t="shared" si="13"/>
        <v>0.50775150300601191</v>
      </c>
      <c r="W43">
        <f t="shared" si="10"/>
        <v>0</v>
      </c>
      <c r="X43">
        <f t="shared" si="17"/>
        <v>0</v>
      </c>
      <c r="Y43">
        <f t="shared" si="17"/>
        <v>0</v>
      </c>
      <c r="Z43">
        <f t="shared" si="17"/>
        <v>2.3960029046014923E-5</v>
      </c>
      <c r="AA43">
        <f t="shared" si="17"/>
        <v>0.32492249980040799</v>
      </c>
      <c r="AC43">
        <f t="shared" si="12"/>
        <v>0</v>
      </c>
      <c r="AD43">
        <f t="shared" si="12"/>
        <v>0</v>
      </c>
      <c r="AE43">
        <f t="shared" si="12"/>
        <v>0</v>
      </c>
      <c r="AF43">
        <f t="shared" si="12"/>
        <v>0</v>
      </c>
    </row>
    <row r="44" spans="2:32" x14ac:dyDescent="0.25">
      <c r="B44">
        <f t="shared" si="3"/>
        <v>195</v>
      </c>
      <c r="C44">
        <v>3.4266861695027018E-3</v>
      </c>
      <c r="D44">
        <v>4.1120234034032421E-2</v>
      </c>
      <c r="E44">
        <v>0.11674508926320204</v>
      </c>
      <c r="F44">
        <f t="shared" si="0"/>
        <v>3.9076399359443799E-2</v>
      </c>
      <c r="R44">
        <f t="shared" si="15"/>
        <v>2</v>
      </c>
      <c r="S44">
        <f t="shared" si="16"/>
        <v>14</v>
      </c>
      <c r="T44">
        <f t="shared" si="8"/>
        <v>38</v>
      </c>
      <c r="U44">
        <f t="shared" si="9"/>
        <v>0</v>
      </c>
      <c r="V44">
        <f t="shared" si="13"/>
        <v>0.50775150300601191</v>
      </c>
      <c r="W44">
        <f t="shared" si="10"/>
        <v>0</v>
      </c>
      <c r="X44">
        <f t="shared" si="17"/>
        <v>0</v>
      </c>
      <c r="Y44">
        <f t="shared" si="17"/>
        <v>0</v>
      </c>
      <c r="Z44">
        <f t="shared" si="17"/>
        <v>2.3960029046014923E-5</v>
      </c>
      <c r="AA44">
        <f t="shared" si="17"/>
        <v>0.32492249980040799</v>
      </c>
      <c r="AC44">
        <f t="shared" si="12"/>
        <v>0</v>
      </c>
      <c r="AD44">
        <f t="shared" si="12"/>
        <v>0</v>
      </c>
      <c r="AE44">
        <f t="shared" si="12"/>
        <v>0</v>
      </c>
      <c r="AF44">
        <f t="shared" si="12"/>
        <v>0</v>
      </c>
    </row>
    <row r="45" spans="2:32" x14ac:dyDescent="0.25">
      <c r="B45">
        <f t="shared" si="3"/>
        <v>200</v>
      </c>
      <c r="C45">
        <v>3.444106409759673E-3</v>
      </c>
      <c r="D45">
        <v>4.1329276917116076E-2</v>
      </c>
      <c r="E45">
        <v>0.12018919567296171</v>
      </c>
      <c r="F45">
        <f t="shared" si="0"/>
        <v>4.0229195407256745E-2</v>
      </c>
      <c r="R45">
        <f t="shared" si="15"/>
        <v>2</v>
      </c>
      <c r="S45">
        <f t="shared" si="16"/>
        <v>15</v>
      </c>
      <c r="T45">
        <f t="shared" si="8"/>
        <v>39</v>
      </c>
      <c r="U45">
        <f t="shared" si="9"/>
        <v>0</v>
      </c>
      <c r="V45">
        <f t="shared" si="13"/>
        <v>0.50775150300601191</v>
      </c>
      <c r="W45">
        <f t="shared" si="10"/>
        <v>0</v>
      </c>
      <c r="X45">
        <f t="shared" si="17"/>
        <v>0</v>
      </c>
      <c r="Y45">
        <f t="shared" si="17"/>
        <v>0</v>
      </c>
      <c r="Z45">
        <f t="shared" si="17"/>
        <v>2.3960029046014923E-5</v>
      </c>
      <c r="AA45">
        <f t="shared" si="17"/>
        <v>0.32492249980040799</v>
      </c>
      <c r="AC45">
        <f t="shared" si="12"/>
        <v>0</v>
      </c>
      <c r="AD45">
        <f t="shared" si="12"/>
        <v>0</v>
      </c>
      <c r="AE45">
        <f t="shared" si="12"/>
        <v>0</v>
      </c>
      <c r="AF45">
        <f t="shared" si="12"/>
        <v>0</v>
      </c>
    </row>
    <row r="46" spans="2:32" x14ac:dyDescent="0.25">
      <c r="B46">
        <f t="shared" si="3"/>
        <v>205</v>
      </c>
      <c r="C46">
        <v>3.4793638951633454E-3</v>
      </c>
      <c r="D46">
        <v>4.1752366741960145E-2</v>
      </c>
      <c r="E46">
        <v>0.12366855956812506</v>
      </c>
      <c r="F46">
        <f t="shared" si="0"/>
        <v>4.1393792684472477E-2</v>
      </c>
      <c r="R46">
        <f t="shared" si="15"/>
        <v>2</v>
      </c>
      <c r="S46">
        <f t="shared" si="16"/>
        <v>16</v>
      </c>
      <c r="T46">
        <f t="shared" si="8"/>
        <v>40</v>
      </c>
      <c r="U46">
        <f t="shared" si="9"/>
        <v>0</v>
      </c>
      <c r="V46">
        <f t="shared" si="13"/>
        <v>0.50775150300601191</v>
      </c>
      <c r="W46">
        <f t="shared" si="10"/>
        <v>0</v>
      </c>
      <c r="X46">
        <f t="shared" si="17"/>
        <v>0</v>
      </c>
      <c r="Y46">
        <f t="shared" si="17"/>
        <v>0</v>
      </c>
      <c r="Z46">
        <f t="shared" si="17"/>
        <v>2.3960029046014923E-5</v>
      </c>
      <c r="AA46">
        <f t="shared" si="17"/>
        <v>0.32492249980040799</v>
      </c>
      <c r="AC46">
        <f t="shared" si="12"/>
        <v>0</v>
      </c>
      <c r="AD46">
        <f t="shared" si="12"/>
        <v>0</v>
      </c>
      <c r="AE46">
        <f t="shared" si="12"/>
        <v>0</v>
      </c>
      <c r="AF46">
        <f t="shared" si="12"/>
        <v>0</v>
      </c>
    </row>
    <row r="47" spans="2:32" x14ac:dyDescent="0.25">
      <c r="B47">
        <f t="shared" si="3"/>
        <v>210</v>
      </c>
      <c r="C47">
        <v>3.4972043080210291E-3</v>
      </c>
      <c r="D47">
        <v>4.1966451696252349E-2</v>
      </c>
      <c r="E47">
        <v>0.12716576387614609</v>
      </c>
      <c r="F47">
        <f t="shared" si="0"/>
        <v>4.2564361425686946E-2</v>
      </c>
      <c r="R47">
        <f t="shared" si="15"/>
        <v>2</v>
      </c>
      <c r="S47">
        <f t="shared" si="16"/>
        <v>17</v>
      </c>
      <c r="T47">
        <f t="shared" si="8"/>
        <v>41</v>
      </c>
      <c r="U47">
        <f t="shared" si="9"/>
        <v>0</v>
      </c>
      <c r="V47">
        <f t="shared" si="13"/>
        <v>0.50775150300601191</v>
      </c>
      <c r="W47">
        <f t="shared" si="10"/>
        <v>0</v>
      </c>
      <c r="X47">
        <f t="shared" si="17"/>
        <v>0</v>
      </c>
      <c r="Y47">
        <f t="shared" si="17"/>
        <v>0</v>
      </c>
      <c r="Z47">
        <f t="shared" si="17"/>
        <v>2.3960029046014923E-5</v>
      </c>
      <c r="AA47">
        <f t="shared" si="17"/>
        <v>0.32492249980040799</v>
      </c>
      <c r="AC47">
        <f t="shared" si="12"/>
        <v>0</v>
      </c>
      <c r="AD47">
        <f t="shared" si="12"/>
        <v>0</v>
      </c>
      <c r="AE47">
        <f t="shared" si="12"/>
        <v>0</v>
      </c>
      <c r="AF47">
        <f t="shared" si="12"/>
        <v>0</v>
      </c>
    </row>
    <row r="48" spans="2:32" x14ac:dyDescent="0.25">
      <c r="B48">
        <f t="shared" si="3"/>
        <v>215</v>
      </c>
      <c r="C48">
        <v>3.533316575599077E-3</v>
      </c>
      <c r="D48">
        <v>4.2399798907188924E-2</v>
      </c>
      <c r="E48">
        <v>0.13069908045174516</v>
      </c>
      <c r="F48">
        <f t="shared" si="0"/>
        <v>4.3747017505208839E-2</v>
      </c>
      <c r="R48">
        <f t="shared" si="15"/>
        <v>2</v>
      </c>
      <c r="S48">
        <f t="shared" si="16"/>
        <v>18</v>
      </c>
      <c r="T48">
        <f t="shared" si="8"/>
        <v>42</v>
      </c>
      <c r="U48">
        <f t="shared" si="9"/>
        <v>0</v>
      </c>
      <c r="V48">
        <f t="shared" si="13"/>
        <v>0.50775150300601191</v>
      </c>
      <c r="W48">
        <f t="shared" si="10"/>
        <v>0</v>
      </c>
      <c r="X48">
        <f t="shared" si="17"/>
        <v>0</v>
      </c>
      <c r="Y48">
        <f t="shared" si="17"/>
        <v>0</v>
      </c>
      <c r="Z48">
        <f t="shared" si="17"/>
        <v>2.3960029046014923E-5</v>
      </c>
      <c r="AA48">
        <f t="shared" si="17"/>
        <v>0.32492249980040799</v>
      </c>
      <c r="AC48">
        <f t="shared" si="12"/>
        <v>0</v>
      </c>
      <c r="AD48">
        <f t="shared" si="12"/>
        <v>0</v>
      </c>
      <c r="AE48">
        <f t="shared" si="12"/>
        <v>0</v>
      </c>
      <c r="AF48">
        <f t="shared" si="12"/>
        <v>0</v>
      </c>
    </row>
    <row r="49" spans="2:32" x14ac:dyDescent="0.25">
      <c r="B49">
        <f t="shared" si="3"/>
        <v>220</v>
      </c>
      <c r="C49">
        <v>3.5515917458606161E-3</v>
      </c>
      <c r="D49">
        <v>4.2619100950327393E-2</v>
      </c>
      <c r="E49">
        <v>0.13425067219760578</v>
      </c>
      <c r="F49">
        <f t="shared" si="0"/>
        <v>4.4935790568802689E-2</v>
      </c>
      <c r="R49">
        <f t="shared" si="15"/>
        <v>2</v>
      </c>
      <c r="S49">
        <f t="shared" si="16"/>
        <v>19</v>
      </c>
      <c r="T49">
        <f t="shared" si="8"/>
        <v>43</v>
      </c>
      <c r="U49">
        <f t="shared" si="9"/>
        <v>0</v>
      </c>
      <c r="V49">
        <f t="shared" si="13"/>
        <v>0.50775150300601191</v>
      </c>
      <c r="W49">
        <f t="shared" si="10"/>
        <v>0</v>
      </c>
      <c r="X49">
        <f t="shared" si="17"/>
        <v>0</v>
      </c>
      <c r="Y49">
        <f t="shared" si="17"/>
        <v>0</v>
      </c>
      <c r="Z49">
        <f t="shared" si="17"/>
        <v>2.3960029046014923E-5</v>
      </c>
      <c r="AA49">
        <f t="shared" si="17"/>
        <v>0.32492249980040799</v>
      </c>
      <c r="AC49">
        <f t="shared" si="12"/>
        <v>0</v>
      </c>
      <c r="AD49">
        <f t="shared" si="12"/>
        <v>0</v>
      </c>
      <c r="AE49">
        <f t="shared" si="12"/>
        <v>0</v>
      </c>
      <c r="AF49">
        <f t="shared" si="12"/>
        <v>0</v>
      </c>
    </row>
    <row r="50" spans="2:32" x14ac:dyDescent="0.25">
      <c r="B50">
        <f t="shared" si="3"/>
        <v>225</v>
      </c>
      <c r="C50">
        <v>3.5885886414246393E-3</v>
      </c>
      <c r="D50">
        <v>4.3063063697095672E-2</v>
      </c>
      <c r="E50">
        <v>0.13783926083903042</v>
      </c>
      <c r="F50">
        <f t="shared" si="0"/>
        <v>4.6136947069466507E-2</v>
      </c>
      <c r="R50">
        <f t="shared" si="15"/>
        <v>2</v>
      </c>
      <c r="S50">
        <f t="shared" si="16"/>
        <v>20</v>
      </c>
      <c r="T50">
        <f t="shared" si="8"/>
        <v>44</v>
      </c>
      <c r="U50">
        <f t="shared" si="9"/>
        <v>0</v>
      </c>
      <c r="V50">
        <f t="shared" si="13"/>
        <v>0.50775150300601191</v>
      </c>
      <c r="W50">
        <f t="shared" si="10"/>
        <v>0</v>
      </c>
      <c r="X50">
        <f t="shared" si="17"/>
        <v>0</v>
      </c>
      <c r="Y50">
        <f t="shared" si="17"/>
        <v>0</v>
      </c>
      <c r="Z50">
        <f t="shared" si="17"/>
        <v>2.3960029046014923E-5</v>
      </c>
      <c r="AA50">
        <f t="shared" si="17"/>
        <v>0.32492249980040799</v>
      </c>
      <c r="AC50">
        <f t="shared" si="12"/>
        <v>0</v>
      </c>
      <c r="AD50">
        <f t="shared" si="12"/>
        <v>0</v>
      </c>
      <c r="AE50">
        <f t="shared" si="12"/>
        <v>0</v>
      </c>
      <c r="AF50">
        <f t="shared" si="12"/>
        <v>0</v>
      </c>
    </row>
    <row r="51" spans="2:32" x14ac:dyDescent="0.25">
      <c r="B51">
        <f t="shared" si="3"/>
        <v>230</v>
      </c>
      <c r="C51">
        <v>3.6073138389998149E-3</v>
      </c>
      <c r="D51">
        <v>4.3287766067997779E-2</v>
      </c>
      <c r="E51">
        <v>0.14144657467803023</v>
      </c>
      <c r="F51">
        <f t="shared" si="0"/>
        <v>4.7344371185352091E-2</v>
      </c>
      <c r="R51">
        <f t="shared" si="15"/>
        <v>2</v>
      </c>
      <c r="S51">
        <f t="shared" si="16"/>
        <v>21</v>
      </c>
      <c r="T51">
        <f t="shared" si="8"/>
        <v>45</v>
      </c>
      <c r="U51">
        <f t="shared" si="9"/>
        <v>0</v>
      </c>
      <c r="V51">
        <f t="shared" si="13"/>
        <v>0.50775150300601191</v>
      </c>
      <c r="W51">
        <f t="shared" si="10"/>
        <v>0</v>
      </c>
      <c r="X51">
        <f t="shared" si="17"/>
        <v>0</v>
      </c>
      <c r="Y51">
        <f t="shared" si="17"/>
        <v>0</v>
      </c>
      <c r="Z51">
        <f t="shared" si="17"/>
        <v>2.3960029046014923E-5</v>
      </c>
      <c r="AA51">
        <f t="shared" si="17"/>
        <v>0.32492249980040799</v>
      </c>
      <c r="AC51">
        <f t="shared" si="12"/>
        <v>0</v>
      </c>
      <c r="AD51">
        <f t="shared" si="12"/>
        <v>0</v>
      </c>
      <c r="AE51">
        <f t="shared" si="12"/>
        <v>0</v>
      </c>
      <c r="AF51">
        <f t="shared" si="12"/>
        <v>0</v>
      </c>
    </row>
    <row r="52" spans="2:32" x14ac:dyDescent="0.25">
      <c r="B52">
        <f t="shared" si="3"/>
        <v>235</v>
      </c>
      <c r="C52">
        <v>3.645226619426456E-3</v>
      </c>
      <c r="D52">
        <v>4.3742719433117472E-2</v>
      </c>
      <c r="E52">
        <v>0.14509180129745669</v>
      </c>
      <c r="F52">
        <f t="shared" si="0"/>
        <v>4.8564485299233545E-2</v>
      </c>
      <c r="R52">
        <f t="shared" si="15"/>
        <v>2</v>
      </c>
      <c r="S52">
        <f t="shared" si="16"/>
        <v>22</v>
      </c>
      <c r="T52">
        <f t="shared" si="8"/>
        <v>46</v>
      </c>
      <c r="U52">
        <f t="shared" si="9"/>
        <v>0</v>
      </c>
      <c r="V52">
        <f t="shared" si="13"/>
        <v>0.50775150300601191</v>
      </c>
      <c r="W52">
        <f t="shared" si="10"/>
        <v>0</v>
      </c>
      <c r="X52">
        <f t="shared" si="17"/>
        <v>0</v>
      </c>
      <c r="Y52">
        <f t="shared" si="17"/>
        <v>0</v>
      </c>
      <c r="Z52">
        <f t="shared" si="17"/>
        <v>2.3960029046014923E-5</v>
      </c>
      <c r="AA52">
        <f t="shared" si="17"/>
        <v>0.32492249980040799</v>
      </c>
      <c r="AC52">
        <f t="shared" si="12"/>
        <v>0</v>
      </c>
      <c r="AD52">
        <f t="shared" si="12"/>
        <v>0</v>
      </c>
      <c r="AE52">
        <f t="shared" si="12"/>
        <v>0</v>
      </c>
      <c r="AF52">
        <f t="shared" si="12"/>
        <v>0</v>
      </c>
    </row>
    <row r="53" spans="2:32" x14ac:dyDescent="0.25">
      <c r="B53">
        <f t="shared" si="3"/>
        <v>240</v>
      </c>
      <c r="C53">
        <v>3.6644178408637984E-3</v>
      </c>
      <c r="D53">
        <v>4.3973014090365581E-2</v>
      </c>
      <c r="E53">
        <v>0.14875621913832049</v>
      </c>
      <c r="F53">
        <f t="shared" si="0"/>
        <v>4.9791023013780474E-2</v>
      </c>
      <c r="R53">
        <f t="shared" si="15"/>
        <v>2</v>
      </c>
      <c r="S53">
        <f t="shared" si="16"/>
        <v>23</v>
      </c>
      <c r="T53">
        <f t="shared" si="8"/>
        <v>47</v>
      </c>
      <c r="U53">
        <f t="shared" si="9"/>
        <v>0</v>
      </c>
      <c r="V53">
        <f t="shared" si="13"/>
        <v>0.50775150300601191</v>
      </c>
      <c r="W53">
        <f t="shared" si="10"/>
        <v>0</v>
      </c>
      <c r="X53">
        <f t="shared" si="17"/>
        <v>0</v>
      </c>
      <c r="Y53">
        <f t="shared" si="17"/>
        <v>0</v>
      </c>
      <c r="Z53">
        <f t="shared" si="17"/>
        <v>2.3960029046014923E-5</v>
      </c>
      <c r="AA53">
        <f t="shared" si="17"/>
        <v>0.32492249980040799</v>
      </c>
      <c r="AC53">
        <f t="shared" si="12"/>
        <v>0</v>
      </c>
      <c r="AD53">
        <f t="shared" si="12"/>
        <v>0</v>
      </c>
      <c r="AE53">
        <f t="shared" si="12"/>
        <v>0</v>
      </c>
      <c r="AF53">
        <f t="shared" si="12"/>
        <v>0</v>
      </c>
    </row>
    <row r="54" spans="2:32" x14ac:dyDescent="0.25">
      <c r="B54">
        <f t="shared" si="3"/>
        <v>245</v>
      </c>
      <c r="C54">
        <v>3.7032792602933462E-3</v>
      </c>
      <c r="D54">
        <v>4.4439351123520154E-2</v>
      </c>
      <c r="E54">
        <v>0.15245949839861384</v>
      </c>
      <c r="F54">
        <f t="shared" si="0"/>
        <v>5.103056825056998E-2</v>
      </c>
      <c r="R54">
        <f t="shared" si="15"/>
        <v>2</v>
      </c>
      <c r="S54">
        <f t="shared" si="16"/>
        <v>24</v>
      </c>
      <c r="T54">
        <f t="shared" si="8"/>
        <v>48</v>
      </c>
      <c r="U54">
        <f t="shared" si="9"/>
        <v>0</v>
      </c>
      <c r="V54">
        <f t="shared" si="13"/>
        <v>0.50775150300601191</v>
      </c>
      <c r="W54">
        <f t="shared" si="10"/>
        <v>0</v>
      </c>
      <c r="X54">
        <f t="shared" si="17"/>
        <v>0</v>
      </c>
      <c r="Y54">
        <f t="shared" si="17"/>
        <v>0</v>
      </c>
      <c r="Z54">
        <f t="shared" si="17"/>
        <v>2.3960029046014923E-5</v>
      </c>
      <c r="AA54">
        <f t="shared" si="17"/>
        <v>0.32492249980040799</v>
      </c>
      <c r="AC54">
        <f t="shared" si="12"/>
        <v>0</v>
      </c>
      <c r="AD54">
        <f t="shared" si="12"/>
        <v>0</v>
      </c>
      <c r="AE54">
        <f t="shared" si="12"/>
        <v>0</v>
      </c>
      <c r="AF54">
        <f t="shared" si="12"/>
        <v>0</v>
      </c>
    </row>
    <row r="55" spans="2:32" x14ac:dyDescent="0.25">
      <c r="B55">
        <f t="shared" si="3"/>
        <v>250</v>
      </c>
      <c r="C55">
        <v>3.7229532734817106E-3</v>
      </c>
      <c r="D55">
        <v>4.4675439281780527E-2</v>
      </c>
      <c r="E55">
        <v>0.15618245167209555</v>
      </c>
      <c r="F55">
        <f t="shared" si="0"/>
        <v>5.2276698685942181E-2</v>
      </c>
      <c r="R55">
        <f t="shared" si="15"/>
        <v>3</v>
      </c>
      <c r="S55">
        <f t="shared" si="16"/>
        <v>1</v>
      </c>
      <c r="T55">
        <f t="shared" si="8"/>
        <v>49</v>
      </c>
      <c r="U55">
        <f t="shared" si="9"/>
        <v>0</v>
      </c>
      <c r="V55">
        <f t="shared" si="13"/>
        <v>0.50775150300601191</v>
      </c>
      <c r="W55">
        <f t="shared" si="10"/>
        <v>0</v>
      </c>
      <c r="X55">
        <f t="shared" si="17"/>
        <v>0</v>
      </c>
      <c r="Y55">
        <f t="shared" si="17"/>
        <v>0</v>
      </c>
      <c r="Z55">
        <f t="shared" si="17"/>
        <v>2.3960029046014923E-5</v>
      </c>
      <c r="AA55">
        <f t="shared" si="17"/>
        <v>0.32492249980040799</v>
      </c>
      <c r="AC55">
        <f t="shared" si="12"/>
        <v>0</v>
      </c>
      <c r="AD55">
        <f t="shared" si="12"/>
        <v>0</v>
      </c>
      <c r="AE55">
        <f t="shared" si="12"/>
        <v>0</v>
      </c>
      <c r="AF55">
        <f t="shared" si="12"/>
        <v>0</v>
      </c>
    </row>
    <row r="56" spans="2:32" x14ac:dyDescent="0.25">
      <c r="B56">
        <f t="shared" si="3"/>
        <v>255</v>
      </c>
      <c r="C56">
        <v>3.7627976760425952E-3</v>
      </c>
      <c r="D56">
        <v>4.5153572112511142E-2</v>
      </c>
      <c r="E56">
        <v>0.15994524934813814</v>
      </c>
      <c r="F56">
        <f t="shared" si="0"/>
        <v>5.3536165663318272E-2</v>
      </c>
      <c r="R56">
        <f t="shared" si="15"/>
        <v>3</v>
      </c>
      <c r="S56">
        <f t="shared" si="16"/>
        <v>2</v>
      </c>
      <c r="T56">
        <f t="shared" si="8"/>
        <v>50</v>
      </c>
      <c r="U56">
        <f t="shared" si="9"/>
        <v>0</v>
      </c>
      <c r="V56">
        <f t="shared" si="13"/>
        <v>0.50775150300601191</v>
      </c>
      <c r="W56">
        <f t="shared" si="10"/>
        <v>0</v>
      </c>
      <c r="X56">
        <f t="shared" ref="X56:AA71" si="18">X55+IF(AC56&gt;AC55,AC56-AC55,0)</f>
        <v>0</v>
      </c>
      <c r="Y56">
        <f t="shared" si="18"/>
        <v>0</v>
      </c>
      <c r="Z56">
        <f t="shared" si="18"/>
        <v>2.3960029046014923E-5</v>
      </c>
      <c r="AA56">
        <f t="shared" si="18"/>
        <v>0.32492249980040799</v>
      </c>
      <c r="AC56">
        <f t="shared" si="12"/>
        <v>0</v>
      </c>
      <c r="AD56">
        <f t="shared" si="12"/>
        <v>0</v>
      </c>
      <c r="AE56">
        <f t="shared" si="12"/>
        <v>0</v>
      </c>
      <c r="AF56">
        <f t="shared" si="12"/>
        <v>0</v>
      </c>
    </row>
    <row r="57" spans="2:32" x14ac:dyDescent="0.25">
      <c r="B57">
        <f t="shared" si="3"/>
        <v>260</v>
      </c>
      <c r="C57">
        <v>3.7829720683086876E-3</v>
      </c>
      <c r="D57">
        <v>4.5395664819704251E-2</v>
      </c>
      <c r="E57">
        <v>0.16372822141644683</v>
      </c>
      <c r="F57">
        <f t="shared" si="0"/>
        <v>5.4802385323946393E-2</v>
      </c>
      <c r="R57">
        <f t="shared" si="15"/>
        <v>3</v>
      </c>
      <c r="S57">
        <f t="shared" si="16"/>
        <v>3</v>
      </c>
      <c r="T57">
        <f t="shared" si="8"/>
        <v>51</v>
      </c>
      <c r="U57">
        <f t="shared" si="9"/>
        <v>0</v>
      </c>
      <c r="V57">
        <f t="shared" si="13"/>
        <v>0.50775150300601191</v>
      </c>
      <c r="W57">
        <f t="shared" si="10"/>
        <v>0</v>
      </c>
      <c r="X57">
        <f t="shared" si="18"/>
        <v>0</v>
      </c>
      <c r="Y57">
        <f t="shared" si="18"/>
        <v>0</v>
      </c>
      <c r="Z57">
        <f t="shared" si="18"/>
        <v>2.3960029046014923E-5</v>
      </c>
      <c r="AA57">
        <f t="shared" si="18"/>
        <v>0.32492249980040799</v>
      </c>
      <c r="AC57">
        <f t="shared" si="12"/>
        <v>0</v>
      </c>
      <c r="AD57">
        <f t="shared" si="12"/>
        <v>0</v>
      </c>
      <c r="AE57">
        <f t="shared" si="12"/>
        <v>0</v>
      </c>
      <c r="AF57">
        <f t="shared" si="12"/>
        <v>0</v>
      </c>
    </row>
    <row r="58" spans="2:32" x14ac:dyDescent="0.25">
      <c r="B58">
        <f t="shared" si="3"/>
        <v>265</v>
      </c>
      <c r="C58">
        <v>3.823835487995364E-3</v>
      </c>
      <c r="D58">
        <v>4.5886025855944368E-2</v>
      </c>
      <c r="E58">
        <v>0.16755205690444219</v>
      </c>
      <c r="F58">
        <f t="shared" si="0"/>
        <v>5.6082282607478801E-2</v>
      </c>
      <c r="R58">
        <f t="shared" si="15"/>
        <v>3</v>
      </c>
      <c r="S58">
        <f t="shared" si="16"/>
        <v>4</v>
      </c>
      <c r="T58">
        <f t="shared" si="8"/>
        <v>52</v>
      </c>
      <c r="U58">
        <f t="shared" si="9"/>
        <v>0</v>
      </c>
      <c r="V58">
        <f t="shared" si="13"/>
        <v>0.50775150300601191</v>
      </c>
      <c r="W58">
        <f t="shared" si="10"/>
        <v>0</v>
      </c>
      <c r="X58">
        <f t="shared" si="18"/>
        <v>0</v>
      </c>
      <c r="Y58">
        <f t="shared" si="18"/>
        <v>0</v>
      </c>
      <c r="Z58">
        <f t="shared" si="18"/>
        <v>2.3960029046014923E-5</v>
      </c>
      <c r="AA58">
        <f t="shared" si="18"/>
        <v>0.32492249980040799</v>
      </c>
      <c r="AC58">
        <f t="shared" si="12"/>
        <v>0</v>
      </c>
      <c r="AD58">
        <f t="shared" si="12"/>
        <v>0</v>
      </c>
      <c r="AE58">
        <f t="shared" si="12"/>
        <v>0</v>
      </c>
      <c r="AF58">
        <f t="shared" si="12"/>
        <v>0</v>
      </c>
    </row>
    <row r="59" spans="2:32" x14ac:dyDescent="0.25">
      <c r="B59">
        <f t="shared" si="3"/>
        <v>270</v>
      </c>
      <c r="C59">
        <v>3.844528717967588E-3</v>
      </c>
      <c r="D59">
        <v>4.6134344615611056E-2</v>
      </c>
      <c r="E59">
        <v>0.17139658562240978</v>
      </c>
      <c r="F59">
        <f t="shared" si="0"/>
        <v>5.7369106237322942E-2</v>
      </c>
      <c r="R59">
        <f t="shared" si="15"/>
        <v>3</v>
      </c>
      <c r="S59">
        <f t="shared" si="16"/>
        <v>5</v>
      </c>
      <c r="T59">
        <f t="shared" si="8"/>
        <v>53</v>
      </c>
      <c r="U59">
        <f t="shared" si="9"/>
        <v>0</v>
      </c>
      <c r="V59">
        <f t="shared" si="13"/>
        <v>0.50775150300601191</v>
      </c>
      <c r="W59">
        <f t="shared" si="10"/>
        <v>0</v>
      </c>
      <c r="X59">
        <f t="shared" si="18"/>
        <v>0</v>
      </c>
      <c r="Y59">
        <f t="shared" si="18"/>
        <v>0</v>
      </c>
      <c r="Z59">
        <f t="shared" si="18"/>
        <v>2.3960029046014923E-5</v>
      </c>
      <c r="AA59">
        <f t="shared" si="18"/>
        <v>0.32492249980040799</v>
      </c>
      <c r="AC59">
        <f t="shared" si="12"/>
        <v>0</v>
      </c>
      <c r="AD59">
        <f t="shared" si="12"/>
        <v>0</v>
      </c>
      <c r="AE59">
        <f t="shared" si="12"/>
        <v>0</v>
      </c>
      <c r="AF59">
        <f t="shared" si="12"/>
        <v>0</v>
      </c>
    </row>
    <row r="60" spans="2:32" x14ac:dyDescent="0.25">
      <c r="B60">
        <f t="shared" si="3"/>
        <v>275</v>
      </c>
      <c r="C60">
        <v>3.8864489863339458E-3</v>
      </c>
      <c r="D60">
        <v>4.6637387836007349E-2</v>
      </c>
      <c r="E60">
        <v>0.17528303460874373</v>
      </c>
      <c r="F60">
        <f t="shared" si="0"/>
        <v>5.8669961233781966E-2</v>
      </c>
      <c r="R60">
        <f t="shared" si="15"/>
        <v>3</v>
      </c>
      <c r="S60">
        <f t="shared" si="16"/>
        <v>6</v>
      </c>
      <c r="T60">
        <f t="shared" si="8"/>
        <v>54</v>
      </c>
      <c r="U60">
        <f t="shared" si="9"/>
        <v>0</v>
      </c>
      <c r="V60">
        <f t="shared" si="13"/>
        <v>0.50775150300601191</v>
      </c>
      <c r="W60">
        <f t="shared" si="10"/>
        <v>0</v>
      </c>
      <c r="X60">
        <f t="shared" si="18"/>
        <v>0</v>
      </c>
      <c r="Y60">
        <f t="shared" si="18"/>
        <v>0</v>
      </c>
      <c r="Z60">
        <f t="shared" si="18"/>
        <v>2.3960029046014923E-5</v>
      </c>
      <c r="AA60">
        <f t="shared" si="18"/>
        <v>0.32492249980040799</v>
      </c>
      <c r="AC60">
        <f t="shared" si="12"/>
        <v>0</v>
      </c>
      <c r="AD60">
        <f t="shared" si="12"/>
        <v>0</v>
      </c>
      <c r="AE60">
        <f t="shared" si="12"/>
        <v>0</v>
      </c>
      <c r="AF60">
        <f t="shared" si="12"/>
        <v>0</v>
      </c>
    </row>
    <row r="61" spans="2:32" x14ac:dyDescent="0.25">
      <c r="B61">
        <f t="shared" si="3"/>
        <v>280</v>
      </c>
      <c r="C61">
        <v>3.9076804398474607E-3</v>
      </c>
      <c r="D61">
        <v>4.6892165278169529E-2</v>
      </c>
      <c r="E61">
        <v>0.17919071504859119</v>
      </c>
      <c r="F61">
        <f t="shared" si="0"/>
        <v>5.9977922728353339E-2</v>
      </c>
      <c r="R61">
        <f t="shared" si="15"/>
        <v>3</v>
      </c>
      <c r="S61">
        <f t="shared" si="16"/>
        <v>7</v>
      </c>
      <c r="T61">
        <f t="shared" si="8"/>
        <v>55</v>
      </c>
      <c r="U61">
        <f t="shared" si="9"/>
        <v>0</v>
      </c>
      <c r="V61">
        <f t="shared" si="13"/>
        <v>0.50775150300601191</v>
      </c>
      <c r="W61">
        <f t="shared" si="10"/>
        <v>0</v>
      </c>
      <c r="X61">
        <f t="shared" si="18"/>
        <v>0</v>
      </c>
      <c r="Y61">
        <f t="shared" si="18"/>
        <v>0</v>
      </c>
      <c r="Z61">
        <f t="shared" si="18"/>
        <v>2.3960029046014923E-5</v>
      </c>
      <c r="AA61">
        <f t="shared" si="18"/>
        <v>0.32492249980040799</v>
      </c>
      <c r="AC61">
        <f t="shared" si="12"/>
        <v>0</v>
      </c>
      <c r="AD61">
        <f t="shared" si="12"/>
        <v>0</v>
      </c>
      <c r="AE61">
        <f t="shared" si="12"/>
        <v>0</v>
      </c>
      <c r="AF61">
        <f t="shared" si="12"/>
        <v>0</v>
      </c>
    </row>
    <row r="62" spans="2:32" x14ac:dyDescent="0.25">
      <c r="B62">
        <f t="shared" si="3"/>
        <v>285</v>
      </c>
      <c r="C62">
        <v>3.9506973022387371E-3</v>
      </c>
      <c r="D62">
        <v>4.7408367626864845E-2</v>
      </c>
      <c r="E62">
        <v>0.18314141235082992</v>
      </c>
      <c r="F62">
        <f t="shared" si="0"/>
        <v>6.1300282636636165E-2</v>
      </c>
      <c r="R62">
        <f t="shared" si="15"/>
        <v>3</v>
      </c>
      <c r="S62">
        <f t="shared" si="16"/>
        <v>8</v>
      </c>
      <c r="T62">
        <f t="shared" si="8"/>
        <v>56</v>
      </c>
      <c r="U62">
        <f t="shared" si="9"/>
        <v>0</v>
      </c>
      <c r="V62">
        <f t="shared" si="13"/>
        <v>0.50775150300601191</v>
      </c>
      <c r="W62">
        <f t="shared" si="10"/>
        <v>0</v>
      </c>
      <c r="X62">
        <f t="shared" si="18"/>
        <v>0</v>
      </c>
      <c r="Y62">
        <f t="shared" si="18"/>
        <v>0</v>
      </c>
      <c r="Z62">
        <f t="shared" si="18"/>
        <v>2.3960029046014923E-5</v>
      </c>
      <c r="AA62">
        <f t="shared" si="18"/>
        <v>0.32492249980040799</v>
      </c>
      <c r="AC62">
        <f t="shared" si="12"/>
        <v>0</v>
      </c>
      <c r="AD62">
        <f t="shared" si="12"/>
        <v>0</v>
      </c>
      <c r="AE62">
        <f t="shared" si="12"/>
        <v>0</v>
      </c>
      <c r="AF62">
        <f t="shared" si="12"/>
        <v>0</v>
      </c>
    </row>
    <row r="63" spans="2:32" x14ac:dyDescent="0.25">
      <c r="B63">
        <f t="shared" si="3"/>
        <v>290</v>
      </c>
      <c r="C63">
        <v>3.9724873527489102E-3</v>
      </c>
      <c r="D63">
        <v>4.7669848232986922E-2</v>
      </c>
      <c r="E63">
        <v>0.18711389970357883</v>
      </c>
      <c r="F63">
        <f t="shared" si="0"/>
        <v>6.2629936014144738E-2</v>
      </c>
      <c r="R63">
        <f t="shared" si="15"/>
        <v>3</v>
      </c>
      <c r="S63">
        <f t="shared" si="16"/>
        <v>9</v>
      </c>
      <c r="T63">
        <f t="shared" si="8"/>
        <v>57</v>
      </c>
      <c r="U63">
        <f t="shared" si="9"/>
        <v>0</v>
      </c>
      <c r="V63">
        <f t="shared" si="13"/>
        <v>0.50775150300601191</v>
      </c>
      <c r="W63">
        <f t="shared" si="10"/>
        <v>0</v>
      </c>
      <c r="X63">
        <f t="shared" si="18"/>
        <v>0</v>
      </c>
      <c r="Y63">
        <f t="shared" si="18"/>
        <v>0</v>
      </c>
      <c r="Z63">
        <f t="shared" si="18"/>
        <v>2.3960029046014923E-5</v>
      </c>
      <c r="AA63">
        <f t="shared" si="18"/>
        <v>0.32492249980040799</v>
      </c>
      <c r="AC63">
        <f t="shared" si="12"/>
        <v>0</v>
      </c>
      <c r="AD63">
        <f t="shared" si="12"/>
        <v>0</v>
      </c>
      <c r="AE63">
        <f t="shared" si="12"/>
        <v>0</v>
      </c>
      <c r="AF63">
        <f t="shared" si="12"/>
        <v>0</v>
      </c>
    </row>
    <row r="64" spans="2:32" x14ac:dyDescent="0.25">
      <c r="B64">
        <f t="shared" si="3"/>
        <v>295</v>
      </c>
      <c r="C64">
        <v>4.0166425939118788E-3</v>
      </c>
      <c r="D64">
        <v>4.8199711126942546E-2</v>
      </c>
      <c r="E64">
        <v>0.19113054229749071</v>
      </c>
      <c r="F64">
        <f t="shared" si="0"/>
        <v>6.3974368838466758E-2</v>
      </c>
      <c r="R64">
        <f t="shared" si="15"/>
        <v>3</v>
      </c>
      <c r="S64">
        <f t="shared" si="16"/>
        <v>10</v>
      </c>
      <c r="T64">
        <f t="shared" si="8"/>
        <v>58</v>
      </c>
      <c r="U64">
        <f t="shared" si="9"/>
        <v>0</v>
      </c>
      <c r="V64">
        <f t="shared" si="13"/>
        <v>0.50775150300601191</v>
      </c>
      <c r="W64">
        <f t="shared" si="10"/>
        <v>0</v>
      </c>
      <c r="X64">
        <f t="shared" si="18"/>
        <v>0</v>
      </c>
      <c r="Y64">
        <f t="shared" si="18"/>
        <v>0</v>
      </c>
      <c r="Z64">
        <f t="shared" si="18"/>
        <v>2.3960029046014923E-5</v>
      </c>
      <c r="AA64">
        <f t="shared" si="18"/>
        <v>0.32492249980040799</v>
      </c>
      <c r="AC64">
        <f t="shared" si="12"/>
        <v>0</v>
      </c>
      <c r="AD64">
        <f t="shared" si="12"/>
        <v>0</v>
      </c>
      <c r="AE64">
        <f t="shared" si="12"/>
        <v>0</v>
      </c>
      <c r="AF64">
        <f t="shared" si="12"/>
        <v>0</v>
      </c>
    </row>
    <row r="65" spans="2:32" x14ac:dyDescent="0.25">
      <c r="B65">
        <f t="shared" si="3"/>
        <v>300</v>
      </c>
      <c r="C65">
        <v>4.0390126678016003E-3</v>
      </c>
      <c r="D65">
        <v>4.8468152013619203E-2</v>
      </c>
      <c r="E65">
        <v>0.19516955496529231</v>
      </c>
      <c r="F65">
        <f t="shared" si="0"/>
        <v>6.5326289274871913E-2</v>
      </c>
      <c r="R65">
        <f t="shared" si="15"/>
        <v>3</v>
      </c>
      <c r="S65">
        <f t="shared" si="16"/>
        <v>11</v>
      </c>
      <c r="T65">
        <f t="shared" si="8"/>
        <v>59</v>
      </c>
      <c r="U65">
        <f t="shared" si="9"/>
        <v>0</v>
      </c>
      <c r="V65">
        <f t="shared" si="13"/>
        <v>0.50775150300601191</v>
      </c>
      <c r="W65">
        <f t="shared" si="10"/>
        <v>0</v>
      </c>
      <c r="X65">
        <f t="shared" si="18"/>
        <v>0</v>
      </c>
      <c r="Y65">
        <f t="shared" si="18"/>
        <v>0</v>
      </c>
      <c r="Z65">
        <f t="shared" si="18"/>
        <v>2.3960029046014923E-5</v>
      </c>
      <c r="AA65">
        <f t="shared" si="18"/>
        <v>0.32492249980040799</v>
      </c>
      <c r="AC65">
        <f t="shared" si="12"/>
        <v>0</v>
      </c>
      <c r="AD65">
        <f t="shared" si="12"/>
        <v>0</v>
      </c>
      <c r="AE65">
        <f t="shared" si="12"/>
        <v>0</v>
      </c>
      <c r="AF65">
        <f t="shared" si="12"/>
        <v>0</v>
      </c>
    </row>
    <row r="66" spans="2:32" x14ac:dyDescent="0.25">
      <c r="B66">
        <f t="shared" si="3"/>
        <v>305</v>
      </c>
      <c r="C66">
        <v>4.0843502477625471E-3</v>
      </c>
      <c r="D66">
        <v>4.9012202973150565E-2</v>
      </c>
      <c r="E66">
        <v>0.19925390521305486</v>
      </c>
      <c r="F66">
        <f t="shared" si="0"/>
        <v>6.6693384905297873E-2</v>
      </c>
      <c r="R66">
        <f t="shared" si="15"/>
        <v>3</v>
      </c>
      <c r="S66">
        <f t="shared" si="16"/>
        <v>12</v>
      </c>
      <c r="T66">
        <f t="shared" si="8"/>
        <v>60</v>
      </c>
      <c r="U66">
        <f t="shared" si="9"/>
        <v>0</v>
      </c>
      <c r="V66">
        <f t="shared" si="13"/>
        <v>0.50775150300601191</v>
      </c>
      <c r="W66">
        <f t="shared" si="10"/>
        <v>0</v>
      </c>
      <c r="X66">
        <f t="shared" si="18"/>
        <v>0</v>
      </c>
      <c r="Y66">
        <f t="shared" si="18"/>
        <v>0</v>
      </c>
      <c r="Z66">
        <f t="shared" si="18"/>
        <v>2.3960029046014923E-5</v>
      </c>
      <c r="AA66">
        <f t="shared" si="18"/>
        <v>0.32492249980040799</v>
      </c>
      <c r="AC66">
        <f t="shared" si="12"/>
        <v>0</v>
      </c>
      <c r="AD66">
        <f t="shared" si="12"/>
        <v>0</v>
      </c>
      <c r="AE66">
        <f t="shared" si="12"/>
        <v>0</v>
      </c>
      <c r="AF66">
        <f t="shared" si="12"/>
        <v>0</v>
      </c>
    </row>
    <row r="67" spans="2:32" x14ac:dyDescent="0.25">
      <c r="B67">
        <f t="shared" si="3"/>
        <v>310</v>
      </c>
      <c r="C67">
        <v>4.1073228950176954E-3</v>
      </c>
      <c r="D67">
        <v>4.9287874740212345E-2</v>
      </c>
      <c r="E67">
        <v>0.20336122810807256</v>
      </c>
      <c r="F67">
        <f t="shared" si="0"/>
        <v>6.8068169838495812E-2</v>
      </c>
      <c r="R67">
        <f t="shared" si="15"/>
        <v>3</v>
      </c>
      <c r="S67">
        <f t="shared" si="16"/>
        <v>13</v>
      </c>
      <c r="T67">
        <f t="shared" si="8"/>
        <v>61</v>
      </c>
      <c r="U67">
        <f t="shared" si="9"/>
        <v>0</v>
      </c>
      <c r="V67">
        <f t="shared" si="13"/>
        <v>0.50775150300601191</v>
      </c>
      <c r="W67">
        <f t="shared" si="10"/>
        <v>0</v>
      </c>
      <c r="X67">
        <f t="shared" si="18"/>
        <v>0</v>
      </c>
      <c r="Y67">
        <f t="shared" si="18"/>
        <v>0</v>
      </c>
      <c r="Z67">
        <f t="shared" si="18"/>
        <v>2.3960029046014923E-5</v>
      </c>
      <c r="AA67">
        <f t="shared" si="18"/>
        <v>0.32492249980040799</v>
      </c>
      <c r="AC67">
        <f t="shared" si="12"/>
        <v>0</v>
      </c>
      <c r="AD67">
        <f t="shared" si="12"/>
        <v>0</v>
      </c>
      <c r="AE67">
        <f t="shared" si="12"/>
        <v>0</v>
      </c>
      <c r="AF67">
        <f t="shared" si="12"/>
        <v>0</v>
      </c>
    </row>
    <row r="68" spans="2:32" x14ac:dyDescent="0.25">
      <c r="B68">
        <f t="shared" si="3"/>
        <v>315</v>
      </c>
      <c r="C68">
        <v>4.1538890962584674E-3</v>
      </c>
      <c r="D68">
        <v>4.9846669155101608E-2</v>
      </c>
      <c r="E68">
        <v>0.20751511720433102</v>
      </c>
      <c r="F68">
        <f t="shared" si="0"/>
        <v>6.9458541204389296E-2</v>
      </c>
      <c r="R68">
        <f t="shared" si="15"/>
        <v>3</v>
      </c>
      <c r="S68">
        <f t="shared" si="16"/>
        <v>14</v>
      </c>
      <c r="T68">
        <f t="shared" si="8"/>
        <v>62</v>
      </c>
      <c r="U68">
        <f t="shared" si="9"/>
        <v>0</v>
      </c>
      <c r="V68">
        <f t="shared" si="13"/>
        <v>0.50775150300601191</v>
      </c>
      <c r="W68">
        <f t="shared" si="10"/>
        <v>0</v>
      </c>
      <c r="X68">
        <f t="shared" si="18"/>
        <v>0</v>
      </c>
      <c r="Y68">
        <f t="shared" si="18"/>
        <v>0</v>
      </c>
      <c r="Z68">
        <f t="shared" si="18"/>
        <v>2.3960029046014923E-5</v>
      </c>
      <c r="AA68">
        <f t="shared" si="18"/>
        <v>0.32492249980040799</v>
      </c>
      <c r="AC68">
        <f t="shared" si="12"/>
        <v>0</v>
      </c>
      <c r="AD68">
        <f t="shared" si="12"/>
        <v>0</v>
      </c>
      <c r="AE68">
        <f t="shared" si="12"/>
        <v>0</v>
      </c>
      <c r="AF68">
        <f t="shared" si="12"/>
        <v>0</v>
      </c>
    </row>
    <row r="69" spans="2:32" x14ac:dyDescent="0.25">
      <c r="B69">
        <f t="shared" si="3"/>
        <v>320</v>
      </c>
      <c r="C69">
        <v>4.1774880670994996E-3</v>
      </c>
      <c r="D69">
        <v>5.0129856805193995E-2</v>
      </c>
      <c r="E69">
        <v>0.21169260527143052</v>
      </c>
      <c r="F69">
        <f t="shared" si="0"/>
        <v>7.0856811513312218E-2</v>
      </c>
      <c r="R69">
        <f t="shared" si="15"/>
        <v>3</v>
      </c>
      <c r="S69">
        <f t="shared" si="16"/>
        <v>15</v>
      </c>
      <c r="T69">
        <f t="shared" si="8"/>
        <v>63</v>
      </c>
      <c r="U69">
        <f t="shared" si="9"/>
        <v>0</v>
      </c>
      <c r="V69">
        <f t="shared" si="13"/>
        <v>0.50775150300601191</v>
      </c>
      <c r="W69">
        <f t="shared" si="10"/>
        <v>0</v>
      </c>
      <c r="X69">
        <f t="shared" si="18"/>
        <v>0</v>
      </c>
      <c r="Y69">
        <f t="shared" si="18"/>
        <v>0</v>
      </c>
      <c r="Z69">
        <f t="shared" si="18"/>
        <v>2.3960029046014923E-5</v>
      </c>
      <c r="AA69">
        <f t="shared" si="18"/>
        <v>0.32492249980040799</v>
      </c>
      <c r="AC69">
        <f t="shared" si="12"/>
        <v>0</v>
      </c>
      <c r="AD69">
        <f t="shared" si="12"/>
        <v>0</v>
      </c>
      <c r="AE69">
        <f t="shared" si="12"/>
        <v>0</v>
      </c>
      <c r="AF69">
        <f t="shared" si="12"/>
        <v>0</v>
      </c>
    </row>
    <row r="70" spans="2:32" x14ac:dyDescent="0.25">
      <c r="B70">
        <f t="shared" si="3"/>
        <v>325</v>
      </c>
      <c r="C70">
        <v>4.2253316541618346E-3</v>
      </c>
      <c r="D70">
        <v>5.0703979849942016E-2</v>
      </c>
      <c r="E70">
        <v>0.21591793692559236</v>
      </c>
      <c r="F70">
        <f t="shared" si="0"/>
        <v>7.2271095815856917E-2</v>
      </c>
      <c r="R70">
        <f t="shared" si="15"/>
        <v>3</v>
      </c>
      <c r="S70">
        <f t="shared" si="16"/>
        <v>16</v>
      </c>
      <c r="T70">
        <f t="shared" si="8"/>
        <v>64</v>
      </c>
      <c r="U70">
        <f t="shared" si="9"/>
        <v>0</v>
      </c>
      <c r="V70">
        <f t="shared" si="13"/>
        <v>0.50775150300601191</v>
      </c>
      <c r="W70">
        <f t="shared" si="10"/>
        <v>0</v>
      </c>
      <c r="X70">
        <f t="shared" si="18"/>
        <v>0</v>
      </c>
      <c r="Y70">
        <f t="shared" si="18"/>
        <v>0</v>
      </c>
      <c r="Z70">
        <f t="shared" si="18"/>
        <v>2.3960029046014923E-5</v>
      </c>
      <c r="AA70">
        <f t="shared" si="18"/>
        <v>0.32492249980040799</v>
      </c>
      <c r="AC70">
        <f t="shared" si="12"/>
        <v>0</v>
      </c>
      <c r="AD70">
        <f t="shared" si="12"/>
        <v>0</v>
      </c>
      <c r="AE70">
        <f t="shared" si="12"/>
        <v>0</v>
      </c>
      <c r="AF70">
        <f t="shared" si="12"/>
        <v>0</v>
      </c>
    </row>
    <row r="71" spans="2:32" x14ac:dyDescent="0.25">
      <c r="B71">
        <f t="shared" si="3"/>
        <v>330</v>
      </c>
      <c r="C71">
        <v>4.2495819821581904E-3</v>
      </c>
      <c r="D71">
        <v>5.0994983785898285E-2</v>
      </c>
      <c r="E71">
        <v>0.22016751890775055</v>
      </c>
      <c r="F71">
        <f t="shared" ref="F71:F134" si="19">E71/$E$293</f>
        <v>7.3693497080814033E-2</v>
      </c>
      <c r="R71">
        <f t="shared" si="15"/>
        <v>3</v>
      </c>
      <c r="S71">
        <f t="shared" si="16"/>
        <v>17</v>
      </c>
      <c r="T71">
        <f t="shared" si="8"/>
        <v>65</v>
      </c>
      <c r="U71">
        <f t="shared" si="9"/>
        <v>0</v>
      </c>
      <c r="V71">
        <f t="shared" si="13"/>
        <v>0.50775150300601191</v>
      </c>
      <c r="W71">
        <f t="shared" si="10"/>
        <v>0</v>
      </c>
      <c r="X71">
        <f t="shared" si="18"/>
        <v>0</v>
      </c>
      <c r="Y71">
        <f t="shared" si="18"/>
        <v>0</v>
      </c>
      <c r="Z71">
        <f t="shared" si="18"/>
        <v>2.3960029046014923E-5</v>
      </c>
      <c r="AA71">
        <f t="shared" si="18"/>
        <v>0.32492249980040799</v>
      </c>
      <c r="AC71">
        <f t="shared" si="12"/>
        <v>0</v>
      </c>
      <c r="AD71">
        <f t="shared" si="12"/>
        <v>0</v>
      </c>
      <c r="AE71">
        <f t="shared" si="12"/>
        <v>0</v>
      </c>
      <c r="AF71">
        <f t="shared" si="12"/>
        <v>0</v>
      </c>
    </row>
    <row r="72" spans="2:32" x14ac:dyDescent="0.25">
      <c r="B72">
        <f t="shared" ref="B72:B135" si="20">B71+5</f>
        <v>335</v>
      </c>
      <c r="C72">
        <v>4.2987543749490875E-3</v>
      </c>
      <c r="D72">
        <v>5.158505249938905E-2</v>
      </c>
      <c r="E72">
        <v>0.22446627328269964</v>
      </c>
      <c r="F72">
        <f t="shared" si="19"/>
        <v>7.5132357111362777E-2</v>
      </c>
      <c r="R72">
        <f t="shared" si="15"/>
        <v>3</v>
      </c>
      <c r="S72">
        <f t="shared" si="16"/>
        <v>18</v>
      </c>
      <c r="T72">
        <f t="shared" ref="T72:T135" si="21">(R72-1)*24+S72</f>
        <v>66</v>
      </c>
      <c r="U72">
        <f t="shared" ref="U72:U135" si="22">VLOOKUP(R72,$L$7:$M$16,2,FALSE)*VLOOKUP(S72,$G$6:$J$29,4,FALSE)</f>
        <v>0</v>
      </c>
      <c r="V72">
        <f t="shared" si="13"/>
        <v>0.50775150300601191</v>
      </c>
      <c r="W72">
        <f t="shared" ref="W72:W77" si="23">IF(R72-R71=1,V72-V71,V72-V71+W71)</f>
        <v>0</v>
      </c>
      <c r="X72">
        <f t="shared" ref="X72:AA87" si="24">X71+IF(AC72&gt;AC71,AC72-AC71,0)</f>
        <v>0</v>
      </c>
      <c r="Y72">
        <f t="shared" si="24"/>
        <v>0</v>
      </c>
      <c r="Z72">
        <f t="shared" si="24"/>
        <v>2.3960029046014923E-5</v>
      </c>
      <c r="AA72">
        <f t="shared" si="24"/>
        <v>0.32492249980040799</v>
      </c>
      <c r="AC72">
        <f t="shared" ref="AC72:AF103" si="25">IF($W72&lt;0.2*(1000/AC$6-10),0,($W72-0.2*(1000/AC$6-10))^2/($W72+0.8*(1000/AC$6-10)))</f>
        <v>0</v>
      </c>
      <c r="AD72">
        <f t="shared" si="25"/>
        <v>0</v>
      </c>
      <c r="AE72">
        <f t="shared" si="25"/>
        <v>0</v>
      </c>
      <c r="AF72">
        <f t="shared" si="25"/>
        <v>0</v>
      </c>
    </row>
    <row r="73" spans="2:32" x14ac:dyDescent="0.25">
      <c r="B73">
        <f t="shared" si="20"/>
        <v>340</v>
      </c>
      <c r="C73">
        <v>4.3236824673571483E-3</v>
      </c>
      <c r="D73">
        <v>5.188418960828578E-2</v>
      </c>
      <c r="E73">
        <v>0.22878995575005678</v>
      </c>
      <c r="F73">
        <f t="shared" si="19"/>
        <v>7.6579560962626844E-2</v>
      </c>
      <c r="R73">
        <f t="shared" si="15"/>
        <v>3</v>
      </c>
      <c r="S73">
        <f t="shared" si="16"/>
        <v>19</v>
      </c>
      <c r="T73">
        <f t="shared" si="21"/>
        <v>67</v>
      </c>
      <c r="U73">
        <f t="shared" si="22"/>
        <v>0</v>
      </c>
      <c r="V73">
        <f t="shared" ref="V73:V136" si="26">U73+V72</f>
        <v>0.50775150300601191</v>
      </c>
      <c r="W73">
        <f t="shared" si="23"/>
        <v>0</v>
      </c>
      <c r="X73">
        <f t="shared" si="24"/>
        <v>0</v>
      </c>
      <c r="Y73">
        <f t="shared" si="24"/>
        <v>0</v>
      </c>
      <c r="Z73">
        <f t="shared" si="24"/>
        <v>2.3960029046014923E-5</v>
      </c>
      <c r="AA73">
        <f t="shared" si="24"/>
        <v>0.32492249980040799</v>
      </c>
      <c r="AC73">
        <f t="shared" si="25"/>
        <v>0</v>
      </c>
      <c r="AD73">
        <f t="shared" si="25"/>
        <v>0</v>
      </c>
      <c r="AE73">
        <f t="shared" si="25"/>
        <v>0</v>
      </c>
      <c r="AF73">
        <f t="shared" si="25"/>
        <v>0</v>
      </c>
    </row>
    <row r="74" spans="2:32" x14ac:dyDescent="0.25">
      <c r="B74">
        <f t="shared" si="20"/>
        <v>345</v>
      </c>
      <c r="C74">
        <v>4.3742379295621525E-3</v>
      </c>
      <c r="D74">
        <v>5.249085515474583E-2</v>
      </c>
      <c r="E74">
        <v>0.23316419367961894</v>
      </c>
      <c r="F74">
        <f t="shared" si="19"/>
        <v>7.8043686514352936E-2</v>
      </c>
      <c r="R74">
        <f t="shared" si="15"/>
        <v>3</v>
      </c>
      <c r="S74">
        <f t="shared" si="16"/>
        <v>20</v>
      </c>
      <c r="T74">
        <f t="shared" si="21"/>
        <v>68</v>
      </c>
      <c r="U74">
        <f t="shared" si="22"/>
        <v>0</v>
      </c>
      <c r="V74">
        <f t="shared" si="26"/>
        <v>0.50775150300601191</v>
      </c>
      <c r="W74">
        <f t="shared" si="23"/>
        <v>0</v>
      </c>
      <c r="X74">
        <f t="shared" si="24"/>
        <v>0</v>
      </c>
      <c r="Y74">
        <f t="shared" si="24"/>
        <v>0</v>
      </c>
      <c r="Z74">
        <f t="shared" si="24"/>
        <v>2.3960029046014923E-5</v>
      </c>
      <c r="AA74">
        <f t="shared" si="24"/>
        <v>0.32492249980040799</v>
      </c>
      <c r="AC74">
        <f t="shared" si="25"/>
        <v>0</v>
      </c>
      <c r="AD74">
        <f t="shared" si="25"/>
        <v>0</v>
      </c>
      <c r="AE74">
        <f t="shared" si="25"/>
        <v>0</v>
      </c>
      <c r="AF74">
        <f t="shared" si="25"/>
        <v>0</v>
      </c>
    </row>
    <row r="75" spans="2:32" x14ac:dyDescent="0.25">
      <c r="B75">
        <f t="shared" si="20"/>
        <v>350</v>
      </c>
      <c r="C75">
        <v>4.3998716655861969E-3</v>
      </c>
      <c r="D75">
        <v>5.2798459987034363E-2</v>
      </c>
      <c r="E75">
        <v>0.23756406534520513</v>
      </c>
      <c r="F75">
        <f t="shared" si="19"/>
        <v>7.9516392076701081E-2</v>
      </c>
      <c r="R75">
        <f t="shared" si="15"/>
        <v>3</v>
      </c>
      <c r="S75">
        <f t="shared" si="16"/>
        <v>21</v>
      </c>
      <c r="T75">
        <f t="shared" si="21"/>
        <v>69</v>
      </c>
      <c r="U75">
        <f t="shared" si="22"/>
        <v>0</v>
      </c>
      <c r="V75">
        <f t="shared" si="26"/>
        <v>0.50775150300601191</v>
      </c>
      <c r="W75">
        <f t="shared" si="23"/>
        <v>0</v>
      </c>
      <c r="X75">
        <f t="shared" si="24"/>
        <v>0</v>
      </c>
      <c r="Y75">
        <f t="shared" si="24"/>
        <v>0</v>
      </c>
      <c r="Z75">
        <f t="shared" si="24"/>
        <v>2.3960029046014923E-5</v>
      </c>
      <c r="AA75">
        <f t="shared" si="24"/>
        <v>0.32492249980040799</v>
      </c>
      <c r="AC75">
        <f t="shared" si="25"/>
        <v>0</v>
      </c>
      <c r="AD75">
        <f t="shared" si="25"/>
        <v>0</v>
      </c>
      <c r="AE75">
        <f t="shared" si="25"/>
        <v>0</v>
      </c>
      <c r="AF75">
        <f t="shared" si="25"/>
        <v>0</v>
      </c>
    </row>
    <row r="76" spans="2:32" x14ac:dyDescent="0.25">
      <c r="B76">
        <f t="shared" si="20"/>
        <v>355</v>
      </c>
      <c r="C76">
        <v>4.451867509798646E-3</v>
      </c>
      <c r="D76">
        <v>5.3422410117583752E-2</v>
      </c>
      <c r="E76">
        <v>0.24201593285500378</v>
      </c>
      <c r="F76">
        <f t="shared" si="19"/>
        <v>8.1006501457799113E-2</v>
      </c>
      <c r="R76">
        <f t="shared" si="15"/>
        <v>3</v>
      </c>
      <c r="S76">
        <f t="shared" si="16"/>
        <v>22</v>
      </c>
      <c r="T76">
        <f t="shared" si="21"/>
        <v>70</v>
      </c>
      <c r="U76">
        <f t="shared" si="22"/>
        <v>0</v>
      </c>
      <c r="V76">
        <f t="shared" si="26"/>
        <v>0.50775150300601191</v>
      </c>
      <c r="W76">
        <f t="shared" si="23"/>
        <v>0</v>
      </c>
      <c r="X76">
        <f t="shared" si="24"/>
        <v>0</v>
      </c>
      <c r="Y76">
        <f t="shared" si="24"/>
        <v>0</v>
      </c>
      <c r="Z76">
        <f t="shared" si="24"/>
        <v>2.3960029046014923E-5</v>
      </c>
      <c r="AA76">
        <f t="shared" si="24"/>
        <v>0.32492249980040799</v>
      </c>
      <c r="AC76">
        <f t="shared" si="25"/>
        <v>0</v>
      </c>
      <c r="AD76">
        <f t="shared" si="25"/>
        <v>0</v>
      </c>
      <c r="AE76">
        <f t="shared" si="25"/>
        <v>0</v>
      </c>
      <c r="AF76">
        <f t="shared" si="25"/>
        <v>0</v>
      </c>
    </row>
    <row r="77" spans="2:32" x14ac:dyDescent="0.25">
      <c r="B77">
        <f t="shared" si="20"/>
        <v>360</v>
      </c>
      <c r="C77">
        <v>4.4782363476607578E-3</v>
      </c>
      <c r="D77">
        <v>5.3738836171929094E-2</v>
      </c>
      <c r="E77">
        <v>0.24649416920266454</v>
      </c>
      <c r="F77">
        <f t="shared" si="19"/>
        <v>8.2505436899551574E-2</v>
      </c>
      <c r="R77">
        <f t="shared" si="15"/>
        <v>3</v>
      </c>
      <c r="S77">
        <f t="shared" si="16"/>
        <v>23</v>
      </c>
      <c r="T77">
        <f t="shared" si="21"/>
        <v>71</v>
      </c>
      <c r="U77">
        <f t="shared" si="22"/>
        <v>0</v>
      </c>
      <c r="V77">
        <f t="shared" si="26"/>
        <v>0.50775150300601191</v>
      </c>
      <c r="W77">
        <f t="shared" si="23"/>
        <v>0</v>
      </c>
      <c r="X77">
        <f t="shared" si="24"/>
        <v>0</v>
      </c>
      <c r="Y77">
        <f t="shared" si="24"/>
        <v>0</v>
      </c>
      <c r="Z77">
        <f t="shared" si="24"/>
        <v>2.3960029046014923E-5</v>
      </c>
      <c r="AA77">
        <f t="shared" si="24"/>
        <v>0.32492249980040799</v>
      </c>
      <c r="AC77">
        <f t="shared" si="25"/>
        <v>0</v>
      </c>
      <c r="AD77">
        <f t="shared" si="25"/>
        <v>0</v>
      </c>
      <c r="AE77">
        <f t="shared" si="25"/>
        <v>0</v>
      </c>
      <c r="AF77">
        <f t="shared" si="25"/>
        <v>0</v>
      </c>
    </row>
    <row r="78" spans="2:32" x14ac:dyDescent="0.25">
      <c r="B78">
        <f t="shared" si="20"/>
        <v>365</v>
      </c>
      <c r="C78">
        <v>4.531733159022E-3</v>
      </c>
      <c r="D78">
        <v>5.4380797908264E-2</v>
      </c>
      <c r="E78">
        <v>0.25102590236168654</v>
      </c>
      <c r="F78">
        <f t="shared" si="19"/>
        <v>8.4022278557132068E-2</v>
      </c>
      <c r="R78">
        <f t="shared" si="15"/>
        <v>3</v>
      </c>
      <c r="S78">
        <f t="shared" si="16"/>
        <v>24</v>
      </c>
      <c r="T78">
        <f t="shared" si="21"/>
        <v>72</v>
      </c>
      <c r="U78">
        <f t="shared" si="22"/>
        <v>0</v>
      </c>
      <c r="V78">
        <f t="shared" si="26"/>
        <v>0.50775150300601191</v>
      </c>
      <c r="W78">
        <f>IF(R78-R77=1,V78-V77,V78-V77+W77)</f>
        <v>0</v>
      </c>
      <c r="X78">
        <f t="shared" si="24"/>
        <v>0</v>
      </c>
      <c r="Y78">
        <f t="shared" si="24"/>
        <v>0</v>
      </c>
      <c r="Z78">
        <f t="shared" si="24"/>
        <v>2.3960029046014923E-5</v>
      </c>
      <c r="AA78">
        <f t="shared" si="24"/>
        <v>0.32492249980040799</v>
      </c>
      <c r="AC78">
        <f t="shared" si="25"/>
        <v>0</v>
      </c>
      <c r="AD78">
        <f t="shared" si="25"/>
        <v>0</v>
      </c>
      <c r="AE78">
        <f t="shared" si="25"/>
        <v>0</v>
      </c>
      <c r="AF78">
        <f t="shared" si="25"/>
        <v>0</v>
      </c>
    </row>
    <row r="79" spans="2:32" x14ac:dyDescent="0.25">
      <c r="B79">
        <f t="shared" si="20"/>
        <v>370</v>
      </c>
      <c r="C79">
        <v>4.5588682527517577E-3</v>
      </c>
      <c r="D79">
        <v>5.4706419033021092E-2</v>
      </c>
      <c r="E79">
        <v>0.25558477061443829</v>
      </c>
      <c r="F79">
        <f t="shared" si="19"/>
        <v>8.5548202753138208E-2</v>
      </c>
      <c r="R79">
        <f t="shared" si="15"/>
        <v>4</v>
      </c>
      <c r="S79">
        <f t="shared" si="16"/>
        <v>1</v>
      </c>
      <c r="T79">
        <f t="shared" si="21"/>
        <v>73</v>
      </c>
      <c r="U79">
        <f t="shared" si="22"/>
        <v>3.3721976312734744E-3</v>
      </c>
      <c r="V79">
        <f t="shared" si="26"/>
        <v>0.51112370063728541</v>
      </c>
      <c r="W79">
        <f>IF(R79-R78=1,V79-V78,V79-V78+W78)</f>
        <v>3.3721976312734991E-3</v>
      </c>
      <c r="X79">
        <f t="shared" si="24"/>
        <v>0</v>
      </c>
      <c r="Y79">
        <f t="shared" si="24"/>
        <v>0</v>
      </c>
      <c r="Z79">
        <f t="shared" si="24"/>
        <v>2.3960029046014923E-5</v>
      </c>
      <c r="AA79">
        <f t="shared" si="24"/>
        <v>0.32492249980040799</v>
      </c>
      <c r="AC79">
        <f t="shared" si="25"/>
        <v>0</v>
      </c>
      <c r="AD79">
        <f t="shared" si="25"/>
        <v>0</v>
      </c>
      <c r="AE79">
        <f t="shared" si="25"/>
        <v>0</v>
      </c>
      <c r="AF79">
        <f t="shared" si="25"/>
        <v>0</v>
      </c>
    </row>
    <row r="80" spans="2:32" x14ac:dyDescent="0.25">
      <c r="B80">
        <f t="shared" si="20"/>
        <v>375</v>
      </c>
      <c r="C80">
        <v>4.6139301331087346E-3</v>
      </c>
      <c r="D80">
        <v>5.5367161597304815E-2</v>
      </c>
      <c r="E80">
        <v>0.26019870074754703</v>
      </c>
      <c r="F80">
        <f t="shared" si="19"/>
        <v>8.7092557017936889E-2</v>
      </c>
      <c r="R80">
        <f t="shared" si="15"/>
        <v>4</v>
      </c>
      <c r="S80">
        <f t="shared" si="16"/>
        <v>2</v>
      </c>
      <c r="T80">
        <f t="shared" si="21"/>
        <v>74</v>
      </c>
      <c r="U80">
        <f t="shared" si="22"/>
        <v>3.6609249839457984E-3</v>
      </c>
      <c r="V80">
        <f t="shared" si="26"/>
        <v>0.51478462562123117</v>
      </c>
      <c r="W80">
        <f t="shared" ref="W80:W143" si="27">IF(R80-R79=1,V80-V79,V80-V79+W79)</f>
        <v>7.0331226152192672E-3</v>
      </c>
      <c r="X80">
        <f t="shared" si="24"/>
        <v>0</v>
      </c>
      <c r="Y80">
        <f t="shared" si="24"/>
        <v>0</v>
      </c>
      <c r="Z80">
        <f t="shared" si="24"/>
        <v>2.3960029046014923E-5</v>
      </c>
      <c r="AA80">
        <f t="shared" si="24"/>
        <v>0.32492249980040799</v>
      </c>
      <c r="AC80">
        <f t="shared" si="25"/>
        <v>0</v>
      </c>
      <c r="AD80">
        <f t="shared" si="25"/>
        <v>0</v>
      </c>
      <c r="AE80">
        <f t="shared" si="25"/>
        <v>0</v>
      </c>
      <c r="AF80">
        <f t="shared" si="25"/>
        <v>0</v>
      </c>
    </row>
    <row r="81" spans="2:32" x14ac:dyDescent="0.25">
      <c r="B81">
        <f t="shared" si="20"/>
        <v>380</v>
      </c>
      <c r="C81">
        <v>4.6418644601682324E-3</v>
      </c>
      <c r="D81">
        <v>5.5702373522018789E-2</v>
      </c>
      <c r="E81">
        <v>0.26484056520771526</v>
      </c>
      <c r="F81">
        <f t="shared" si="19"/>
        <v>8.8646261337002541E-2</v>
      </c>
      <c r="R81">
        <f t="shared" si="15"/>
        <v>4</v>
      </c>
      <c r="S81">
        <f t="shared" si="16"/>
        <v>3</v>
      </c>
      <c r="T81">
        <f t="shared" si="21"/>
        <v>75</v>
      </c>
      <c r="U81">
        <f t="shared" si="22"/>
        <v>3.989488535819893E-3</v>
      </c>
      <c r="V81">
        <f t="shared" si="26"/>
        <v>0.5187741141570511</v>
      </c>
      <c r="W81">
        <f t="shared" si="27"/>
        <v>1.1022611151039197E-2</v>
      </c>
      <c r="X81">
        <f t="shared" si="24"/>
        <v>0</v>
      </c>
      <c r="Y81">
        <f t="shared" si="24"/>
        <v>0</v>
      </c>
      <c r="Z81">
        <f t="shared" si="24"/>
        <v>2.3960029046014923E-5</v>
      </c>
      <c r="AA81">
        <f t="shared" si="24"/>
        <v>0.32492249980040799</v>
      </c>
      <c r="AC81">
        <f t="shared" si="25"/>
        <v>0</v>
      </c>
      <c r="AD81">
        <f t="shared" si="25"/>
        <v>0</v>
      </c>
      <c r="AE81">
        <f t="shared" si="25"/>
        <v>0</v>
      </c>
      <c r="AF81">
        <f t="shared" si="25"/>
        <v>0</v>
      </c>
    </row>
    <row r="82" spans="2:32" x14ac:dyDescent="0.25">
      <c r="B82">
        <f t="shared" si="20"/>
        <v>385</v>
      </c>
      <c r="C82">
        <v>4.6985592950417043E-3</v>
      </c>
      <c r="D82">
        <v>5.6382711540500452E-2</v>
      </c>
      <c r="E82">
        <v>0.26953912450275697</v>
      </c>
      <c r="F82">
        <f t="shared" si="19"/>
        <v>9.021894230016618E-2</v>
      </c>
      <c r="R82">
        <f t="shared" si="15"/>
        <v>4</v>
      </c>
      <c r="S82">
        <f t="shared" si="16"/>
        <v>4</v>
      </c>
      <c r="T82">
        <f t="shared" si="21"/>
        <v>76</v>
      </c>
      <c r="U82">
        <f t="shared" si="22"/>
        <v>4.3661077533241254E-3</v>
      </c>
      <c r="V82">
        <f t="shared" si="26"/>
        <v>0.52314022191037524</v>
      </c>
      <c r="W82">
        <f t="shared" si="27"/>
        <v>1.538871890436333E-2</v>
      </c>
      <c r="X82">
        <f t="shared" si="24"/>
        <v>0</v>
      </c>
      <c r="Y82">
        <f t="shared" si="24"/>
        <v>0</v>
      </c>
      <c r="Z82">
        <f t="shared" si="24"/>
        <v>2.3960029046014923E-5</v>
      </c>
      <c r="AA82">
        <f t="shared" si="24"/>
        <v>0.32492249980040799</v>
      </c>
      <c r="AC82">
        <f t="shared" si="25"/>
        <v>0</v>
      </c>
      <c r="AD82">
        <f t="shared" si="25"/>
        <v>0</v>
      </c>
      <c r="AE82">
        <f t="shared" si="25"/>
        <v>0</v>
      </c>
      <c r="AF82">
        <f t="shared" si="25"/>
        <v>0</v>
      </c>
    </row>
    <row r="83" spans="2:32" x14ac:dyDescent="0.25">
      <c r="B83">
        <f t="shared" si="20"/>
        <v>390</v>
      </c>
      <c r="C83">
        <v>4.7273277959489768E-3</v>
      </c>
      <c r="D83">
        <v>5.6727933551387721E-2</v>
      </c>
      <c r="E83">
        <v>0.27426645229870594</v>
      </c>
      <c r="F83">
        <f t="shared" si="19"/>
        <v>9.1801252528573588E-2</v>
      </c>
      <c r="R83">
        <f t="shared" si="15"/>
        <v>4</v>
      </c>
      <c r="S83">
        <f t="shared" si="16"/>
        <v>5</v>
      </c>
      <c r="T83">
        <f t="shared" si="21"/>
        <v>77</v>
      </c>
      <c r="U83">
        <f t="shared" si="22"/>
        <v>4.8014246570151639E-3</v>
      </c>
      <c r="V83">
        <f t="shared" si="26"/>
        <v>0.5279416465673904</v>
      </c>
      <c r="W83">
        <f t="shared" si="27"/>
        <v>2.0190143561378493E-2</v>
      </c>
      <c r="X83">
        <f t="shared" si="24"/>
        <v>0</v>
      </c>
      <c r="Y83">
        <f t="shared" si="24"/>
        <v>0</v>
      </c>
      <c r="Z83">
        <f t="shared" si="24"/>
        <v>2.3960029046014923E-5</v>
      </c>
      <c r="AA83">
        <f t="shared" si="24"/>
        <v>0.32492249980040799</v>
      </c>
      <c r="AC83">
        <f t="shared" si="25"/>
        <v>0</v>
      </c>
      <c r="AD83">
        <f t="shared" si="25"/>
        <v>0</v>
      </c>
      <c r="AE83">
        <f t="shared" si="25"/>
        <v>0</v>
      </c>
      <c r="AF83">
        <f t="shared" si="25"/>
        <v>0</v>
      </c>
    </row>
    <row r="84" spans="2:32" x14ac:dyDescent="0.25">
      <c r="B84">
        <f t="shared" si="20"/>
        <v>395</v>
      </c>
      <c r="C84">
        <v>4.7857275468836669E-3</v>
      </c>
      <c r="D84">
        <v>5.7428730562604002E-2</v>
      </c>
      <c r="E84">
        <v>0.27905217984558961</v>
      </c>
      <c r="F84">
        <f t="shared" si="19"/>
        <v>9.3403110063034034E-2</v>
      </c>
      <c r="R84">
        <f t="shared" si="15"/>
        <v>4</v>
      </c>
      <c r="S84">
        <f t="shared" si="16"/>
        <v>6</v>
      </c>
      <c r="T84">
        <f t="shared" si="21"/>
        <v>78</v>
      </c>
      <c r="U84">
        <f t="shared" si="22"/>
        <v>5.3094927119611158E-3</v>
      </c>
      <c r="V84">
        <f t="shared" si="26"/>
        <v>0.53325113927935153</v>
      </c>
      <c r="W84">
        <f t="shared" si="27"/>
        <v>2.5499636273339621E-2</v>
      </c>
      <c r="X84">
        <f t="shared" si="24"/>
        <v>0</v>
      </c>
      <c r="Y84">
        <f t="shared" si="24"/>
        <v>0</v>
      </c>
      <c r="Z84">
        <f t="shared" si="24"/>
        <v>2.3960029046014923E-5</v>
      </c>
      <c r="AA84">
        <f t="shared" si="24"/>
        <v>0.32492249980040799</v>
      </c>
      <c r="AC84">
        <f t="shared" si="25"/>
        <v>0</v>
      </c>
      <c r="AD84">
        <f t="shared" si="25"/>
        <v>0</v>
      </c>
      <c r="AE84">
        <f t="shared" si="25"/>
        <v>0</v>
      </c>
      <c r="AF84">
        <f t="shared" si="25"/>
        <v>0</v>
      </c>
    </row>
    <row r="85" spans="2:32" x14ac:dyDescent="0.25">
      <c r="B85">
        <f t="shared" si="20"/>
        <v>400</v>
      </c>
      <c r="C85">
        <v>4.8153672782649259E-3</v>
      </c>
      <c r="D85">
        <v>5.7784407339179111E-2</v>
      </c>
      <c r="E85">
        <v>0.28386754712385454</v>
      </c>
      <c r="F85">
        <f t="shared" si="19"/>
        <v>9.5014888477144926E-2</v>
      </c>
      <c r="R85">
        <f t="shared" si="15"/>
        <v>4</v>
      </c>
      <c r="S85">
        <f t="shared" si="16"/>
        <v>7</v>
      </c>
      <c r="T85">
        <f t="shared" si="21"/>
        <v>79</v>
      </c>
      <c r="U85">
        <f t="shared" si="22"/>
        <v>5.9093118587025453E-3</v>
      </c>
      <c r="V85">
        <f t="shared" si="26"/>
        <v>0.53916045113805411</v>
      </c>
      <c r="W85">
        <f t="shared" si="27"/>
        <v>3.1408948132042203E-2</v>
      </c>
      <c r="X85">
        <f t="shared" si="24"/>
        <v>0</v>
      </c>
      <c r="Y85">
        <f t="shared" si="24"/>
        <v>0</v>
      </c>
      <c r="Z85">
        <f t="shared" si="24"/>
        <v>2.3960029046014923E-5</v>
      </c>
      <c r="AA85">
        <f t="shared" si="24"/>
        <v>0.32492249980040799</v>
      </c>
      <c r="AC85">
        <f t="shared" si="25"/>
        <v>0</v>
      </c>
      <c r="AD85">
        <f t="shared" si="25"/>
        <v>0</v>
      </c>
      <c r="AE85">
        <f t="shared" si="25"/>
        <v>0</v>
      </c>
      <c r="AF85">
        <f t="shared" si="25"/>
        <v>0</v>
      </c>
    </row>
    <row r="86" spans="2:32" x14ac:dyDescent="0.25">
      <c r="B86">
        <f t="shared" si="20"/>
        <v>405</v>
      </c>
      <c r="C86">
        <v>4.8755483034921276E-3</v>
      </c>
      <c r="D86">
        <v>5.8506579641905532E-2</v>
      </c>
      <c r="E86">
        <v>0.28874309542734666</v>
      </c>
      <c r="F86">
        <f t="shared" si="19"/>
        <v>9.6646810417552992E-2</v>
      </c>
      <c r="R86">
        <f t="shared" si="15"/>
        <v>4</v>
      </c>
      <c r="S86">
        <f t="shared" si="16"/>
        <v>8</v>
      </c>
      <c r="T86">
        <f t="shared" si="21"/>
        <v>80</v>
      </c>
      <c r="U86">
        <f t="shared" si="22"/>
        <v>6.6273107927751944E-3</v>
      </c>
      <c r="V86">
        <f t="shared" si="26"/>
        <v>0.54578776193082934</v>
      </c>
      <c r="W86">
        <f t="shared" si="27"/>
        <v>3.8036258924817434E-2</v>
      </c>
      <c r="X86">
        <f t="shared" si="24"/>
        <v>0</v>
      </c>
      <c r="Y86">
        <f t="shared" si="24"/>
        <v>0</v>
      </c>
      <c r="Z86">
        <f t="shared" si="24"/>
        <v>2.3960029046014923E-5</v>
      </c>
      <c r="AA86">
        <f t="shared" si="24"/>
        <v>0.32492249980040799</v>
      </c>
      <c r="AC86">
        <f t="shared" si="25"/>
        <v>0</v>
      </c>
      <c r="AD86">
        <f t="shared" si="25"/>
        <v>0</v>
      </c>
      <c r="AE86">
        <f t="shared" si="25"/>
        <v>0</v>
      </c>
      <c r="AF86">
        <f t="shared" si="25"/>
        <v>0</v>
      </c>
    </row>
    <row r="87" spans="2:32" x14ac:dyDescent="0.25">
      <c r="B87">
        <f t="shared" si="20"/>
        <v>410</v>
      </c>
      <c r="C87">
        <v>4.9060986060633915E-3</v>
      </c>
      <c r="D87">
        <v>5.8873183272760699E-2</v>
      </c>
      <c r="E87">
        <v>0.29364919403341005</v>
      </c>
      <c r="F87">
        <f t="shared" si="19"/>
        <v>9.8288958019968425E-2</v>
      </c>
      <c r="R87">
        <f t="shared" si="15"/>
        <v>4</v>
      </c>
      <c r="S87">
        <f t="shared" si="16"/>
        <v>9</v>
      </c>
      <c r="T87">
        <f t="shared" si="21"/>
        <v>81</v>
      </c>
      <c r="U87">
        <f t="shared" si="22"/>
        <v>7.5015654559660912E-3</v>
      </c>
      <c r="V87">
        <f t="shared" si="26"/>
        <v>0.55328932738679548</v>
      </c>
      <c r="W87">
        <f t="shared" si="27"/>
        <v>4.5537824380783576E-2</v>
      </c>
      <c r="X87">
        <f t="shared" si="24"/>
        <v>0</v>
      </c>
      <c r="Y87">
        <f t="shared" si="24"/>
        <v>0</v>
      </c>
      <c r="Z87">
        <f t="shared" si="24"/>
        <v>2.3960029046014923E-5</v>
      </c>
      <c r="AA87">
        <f t="shared" si="24"/>
        <v>0.32502926324737091</v>
      </c>
      <c r="AC87">
        <f t="shared" si="25"/>
        <v>0</v>
      </c>
      <c r="AD87">
        <f t="shared" si="25"/>
        <v>0</v>
      </c>
      <c r="AE87">
        <f t="shared" si="25"/>
        <v>0</v>
      </c>
      <c r="AF87">
        <f t="shared" si="25"/>
        <v>1.0676344696291685E-4</v>
      </c>
    </row>
    <row r="88" spans="2:32" x14ac:dyDescent="0.25">
      <c r="B88">
        <f t="shared" si="20"/>
        <v>415</v>
      </c>
      <c r="C88">
        <v>4.9681420127836162E-3</v>
      </c>
      <c r="D88">
        <v>5.9617704153403395E-2</v>
      </c>
      <c r="E88">
        <v>0.29861733604619367</v>
      </c>
      <c r="F88">
        <f t="shared" si="19"/>
        <v>9.9951872516768209E-2</v>
      </c>
      <c r="R88">
        <f t="shared" si="15"/>
        <v>4</v>
      </c>
      <c r="S88">
        <f t="shared" si="16"/>
        <v>10</v>
      </c>
      <c r="T88">
        <f t="shared" si="21"/>
        <v>82</v>
      </c>
      <c r="U88">
        <f t="shared" si="22"/>
        <v>8.5894236513989631E-3</v>
      </c>
      <c r="V88">
        <f t="shared" si="26"/>
        <v>0.5618787510381944</v>
      </c>
      <c r="W88">
        <f t="shared" si="27"/>
        <v>5.4127248032182496E-2</v>
      </c>
      <c r="X88">
        <f t="shared" ref="X88:AA103" si="28">X87+IF(AC88&gt;AC87,AC88-AC87,0)</f>
        <v>0</v>
      </c>
      <c r="Y88">
        <f t="shared" si="28"/>
        <v>0</v>
      </c>
      <c r="Z88">
        <f t="shared" si="28"/>
        <v>2.3960029046014923E-5</v>
      </c>
      <c r="AA88">
        <f t="shared" si="28"/>
        <v>0.32573752601834799</v>
      </c>
      <c r="AC88">
        <f t="shared" si="25"/>
        <v>0</v>
      </c>
      <c r="AD88">
        <f t="shared" si="25"/>
        <v>0</v>
      </c>
      <c r="AE88">
        <f t="shared" si="25"/>
        <v>0</v>
      </c>
      <c r="AF88">
        <f t="shared" si="25"/>
        <v>8.1502621794000204E-4</v>
      </c>
    </row>
    <row r="89" spans="2:32" x14ac:dyDescent="0.25">
      <c r="B89">
        <f t="shared" si="20"/>
        <v>420</v>
      </c>
      <c r="C89">
        <v>4.9996446960713925E-3</v>
      </c>
      <c r="D89">
        <v>5.999573635285671E-2</v>
      </c>
      <c r="E89">
        <v>0.30361698074226506</v>
      </c>
      <c r="F89">
        <f t="shared" si="19"/>
        <v>0.10162533145223189</v>
      </c>
      <c r="R89">
        <f t="shared" si="15"/>
        <v>4</v>
      </c>
      <c r="S89">
        <f t="shared" si="16"/>
        <v>11</v>
      </c>
      <c r="T89">
        <f t="shared" si="21"/>
        <v>83</v>
      </c>
      <c r="U89">
        <f t="shared" si="22"/>
        <v>9.9824113765925853E-3</v>
      </c>
      <c r="V89">
        <f t="shared" si="26"/>
        <v>0.57186116241478702</v>
      </c>
      <c r="W89">
        <f t="shared" si="27"/>
        <v>6.410965940877511E-2</v>
      </c>
      <c r="X89">
        <f t="shared" si="28"/>
        <v>0</v>
      </c>
      <c r="Y89">
        <f t="shared" si="28"/>
        <v>0</v>
      </c>
      <c r="Z89">
        <f t="shared" si="28"/>
        <v>2.3960029046014923E-5</v>
      </c>
      <c r="AA89">
        <f t="shared" si="28"/>
        <v>0.32730877550716952</v>
      </c>
      <c r="AC89">
        <f t="shared" si="25"/>
        <v>0</v>
      </c>
      <c r="AD89">
        <f t="shared" si="25"/>
        <v>0</v>
      </c>
      <c r="AE89">
        <f t="shared" si="25"/>
        <v>0</v>
      </c>
      <c r="AF89">
        <f t="shared" si="25"/>
        <v>2.3862757067615514E-3</v>
      </c>
    </row>
    <row r="90" spans="2:32" x14ac:dyDescent="0.25">
      <c r="B90">
        <f t="shared" si="20"/>
        <v>425</v>
      </c>
      <c r="C90">
        <v>5.0636367281593486E-3</v>
      </c>
      <c r="D90">
        <v>6.0763640737912183E-2</v>
      </c>
      <c r="E90">
        <v>0.30868061747042441</v>
      </c>
      <c r="F90">
        <f t="shared" si="19"/>
        <v>0.10332020951733498</v>
      </c>
      <c r="R90">
        <f t="shared" si="15"/>
        <v>4</v>
      </c>
      <c r="S90">
        <f t="shared" si="16"/>
        <v>12</v>
      </c>
      <c r="T90">
        <f t="shared" si="21"/>
        <v>84</v>
      </c>
      <c r="U90">
        <f t="shared" si="22"/>
        <v>1.1838561697119108E-2</v>
      </c>
      <c r="V90">
        <f t="shared" si="26"/>
        <v>0.58369972411190607</v>
      </c>
      <c r="W90">
        <f t="shared" si="27"/>
        <v>7.5948221105894165E-2</v>
      </c>
      <c r="X90">
        <f t="shared" si="28"/>
        <v>0</v>
      </c>
      <c r="Y90">
        <f t="shared" si="28"/>
        <v>0</v>
      </c>
      <c r="Z90">
        <f t="shared" si="28"/>
        <v>2.3960029046014923E-5</v>
      </c>
      <c r="AA90">
        <f t="shared" si="28"/>
        <v>0.33008211610952481</v>
      </c>
      <c r="AC90">
        <f t="shared" si="25"/>
        <v>0</v>
      </c>
      <c r="AD90">
        <f t="shared" si="25"/>
        <v>0</v>
      </c>
      <c r="AE90">
        <f t="shared" si="25"/>
        <v>0</v>
      </c>
      <c r="AF90">
        <f t="shared" si="25"/>
        <v>5.159616309116849E-3</v>
      </c>
    </row>
    <row r="91" spans="2:32" x14ac:dyDescent="0.25">
      <c r="B91">
        <f t="shared" si="20"/>
        <v>430</v>
      </c>
      <c r="C91">
        <v>5.0961362739627702E-3</v>
      </c>
      <c r="D91">
        <v>6.1153635287553243E-2</v>
      </c>
      <c r="E91">
        <v>0.31377675374438718</v>
      </c>
      <c r="F91">
        <f t="shared" si="19"/>
        <v>0.10502596568650932</v>
      </c>
      <c r="R91">
        <f t="shared" si="15"/>
        <v>4</v>
      </c>
      <c r="S91">
        <f t="shared" si="16"/>
        <v>13</v>
      </c>
      <c r="T91">
        <f t="shared" si="21"/>
        <v>85</v>
      </c>
      <c r="U91">
        <f t="shared" si="22"/>
        <v>1.4463443557934238E-2</v>
      </c>
      <c r="V91">
        <f t="shared" si="26"/>
        <v>0.59816316766984035</v>
      </c>
      <c r="W91">
        <f t="shared" si="27"/>
        <v>9.0411664663828439E-2</v>
      </c>
      <c r="X91">
        <f t="shared" si="28"/>
        <v>0</v>
      </c>
      <c r="Y91">
        <f t="shared" si="28"/>
        <v>0</v>
      </c>
      <c r="Z91">
        <f t="shared" si="28"/>
        <v>2.3960029046014923E-5</v>
      </c>
      <c r="AA91">
        <f t="shared" si="28"/>
        <v>0.33461867977655702</v>
      </c>
      <c r="AC91">
        <f t="shared" si="25"/>
        <v>0</v>
      </c>
      <c r="AD91">
        <f t="shared" si="25"/>
        <v>0</v>
      </c>
      <c r="AE91">
        <f t="shared" si="25"/>
        <v>0</v>
      </c>
      <c r="AF91">
        <f t="shared" si="25"/>
        <v>9.6961799761490618E-3</v>
      </c>
    </row>
    <row r="92" spans="2:32" x14ac:dyDescent="0.25">
      <c r="B92">
        <f t="shared" si="20"/>
        <v>435</v>
      </c>
      <c r="C92">
        <v>5.1621687393876847E-3</v>
      </c>
      <c r="D92">
        <v>6.1946024872652217E-2</v>
      </c>
      <c r="E92">
        <v>0.31893892248377487</v>
      </c>
      <c r="F92">
        <f t="shared" si="19"/>
        <v>0.10675382395013508</v>
      </c>
      <c r="R92">
        <f t="shared" si="15"/>
        <v>4</v>
      </c>
      <c r="S92">
        <f t="shared" si="16"/>
        <v>14</v>
      </c>
      <c r="T92">
        <f t="shared" si="21"/>
        <v>86</v>
      </c>
      <c r="U92">
        <f t="shared" si="22"/>
        <v>1.8563162308043155E-2</v>
      </c>
      <c r="V92">
        <f t="shared" si="26"/>
        <v>0.61672632997788346</v>
      </c>
      <c r="W92">
        <f t="shared" si="27"/>
        <v>0.10897482697187155</v>
      </c>
      <c r="X92">
        <f t="shared" si="28"/>
        <v>0</v>
      </c>
      <c r="Y92">
        <f t="shared" si="28"/>
        <v>0</v>
      </c>
      <c r="Z92">
        <f t="shared" si="28"/>
        <v>2.3960029046014923E-5</v>
      </c>
      <c r="AA92">
        <f t="shared" si="28"/>
        <v>0.3419867773174618</v>
      </c>
      <c r="AC92">
        <f t="shared" si="25"/>
        <v>0</v>
      </c>
      <c r="AD92">
        <f t="shared" si="25"/>
        <v>0</v>
      </c>
      <c r="AE92">
        <f t="shared" si="25"/>
        <v>0</v>
      </c>
      <c r="AF92">
        <f t="shared" si="25"/>
        <v>1.7064277517053819E-2</v>
      </c>
    </row>
    <row r="93" spans="2:32" x14ac:dyDescent="0.25">
      <c r="B93">
        <f t="shared" si="20"/>
        <v>440</v>
      </c>
      <c r="C93">
        <v>5.1957125262886983E-3</v>
      </c>
      <c r="D93">
        <v>6.2348550315464379E-2</v>
      </c>
      <c r="E93">
        <v>0.32413463501006357</v>
      </c>
      <c r="F93">
        <f t="shared" si="19"/>
        <v>0.10849290984158864</v>
      </c>
      <c r="R93">
        <f t="shared" si="15"/>
        <v>4</v>
      </c>
      <c r="S93">
        <f t="shared" si="16"/>
        <v>15</v>
      </c>
      <c r="T93">
        <f t="shared" si="21"/>
        <v>87</v>
      </c>
      <c r="U93">
        <f t="shared" si="22"/>
        <v>2.6417568060002821E-2</v>
      </c>
      <c r="V93">
        <f t="shared" si="26"/>
        <v>0.6431438980378863</v>
      </c>
      <c r="W93">
        <f t="shared" si="27"/>
        <v>0.13539239503187439</v>
      </c>
      <c r="X93">
        <f t="shared" si="28"/>
        <v>0</v>
      </c>
      <c r="Y93">
        <f t="shared" si="28"/>
        <v>0</v>
      </c>
      <c r="Z93">
        <f t="shared" si="28"/>
        <v>2.3960029046014923E-5</v>
      </c>
      <c r="AA93">
        <f t="shared" si="28"/>
        <v>0.35487194593417282</v>
      </c>
      <c r="AC93">
        <f t="shared" si="25"/>
        <v>0</v>
      </c>
      <c r="AD93">
        <f t="shared" si="25"/>
        <v>0</v>
      </c>
      <c r="AE93">
        <f t="shared" si="25"/>
        <v>0</v>
      </c>
      <c r="AF93">
        <f t="shared" si="25"/>
        <v>2.9949446133764827E-2</v>
      </c>
    </row>
    <row r="94" spans="2:32" x14ac:dyDescent="0.25">
      <c r="B94">
        <f t="shared" si="20"/>
        <v>445</v>
      </c>
      <c r="C94">
        <v>5.2638832692060156E-3</v>
      </c>
      <c r="D94">
        <v>6.3166599230472187E-2</v>
      </c>
      <c r="E94">
        <v>0.32939851827926958</v>
      </c>
      <c r="F94">
        <f t="shared" si="19"/>
        <v>0.1102548135422681</v>
      </c>
      <c r="R94">
        <f t="shared" si="15"/>
        <v>4</v>
      </c>
      <c r="S94">
        <f t="shared" si="16"/>
        <v>16</v>
      </c>
      <c r="T94">
        <f t="shared" si="21"/>
        <v>88</v>
      </c>
      <c r="U94">
        <f t="shared" si="22"/>
        <v>8.0086564536199861E-2</v>
      </c>
      <c r="V94">
        <f t="shared" si="26"/>
        <v>0.72323046257408619</v>
      </c>
      <c r="W94">
        <f t="shared" si="27"/>
        <v>0.21547895956807428</v>
      </c>
      <c r="X94">
        <f t="shared" si="28"/>
        <v>0</v>
      </c>
      <c r="Y94">
        <f t="shared" si="28"/>
        <v>0</v>
      </c>
      <c r="Z94">
        <f t="shared" si="28"/>
        <v>2.3960029046014923E-5</v>
      </c>
      <c r="AA94">
        <f t="shared" si="28"/>
        <v>0.40547034736704768</v>
      </c>
      <c r="AC94">
        <f t="shared" si="25"/>
        <v>0</v>
      </c>
      <c r="AD94">
        <f t="shared" si="25"/>
        <v>0</v>
      </c>
      <c r="AE94">
        <f t="shared" si="25"/>
        <v>0</v>
      </c>
      <c r="AF94">
        <f t="shared" si="25"/>
        <v>8.0547847566639685E-2</v>
      </c>
    </row>
    <row r="95" spans="2:32" x14ac:dyDescent="0.25">
      <c r="B95">
        <f t="shared" si="20"/>
        <v>450</v>
      </c>
      <c r="C95">
        <v>5.2985218207668439E-3</v>
      </c>
      <c r="D95">
        <v>6.3582261849202126E-2</v>
      </c>
      <c r="E95">
        <v>0.33469704010003642</v>
      </c>
      <c r="F95">
        <f t="shared" si="19"/>
        <v>0.11202831130555495</v>
      </c>
      <c r="R95">
        <f t="shared" si="15"/>
        <v>4</v>
      </c>
      <c r="S95">
        <f t="shared" si="16"/>
        <v>17</v>
      </c>
      <c r="T95">
        <f t="shared" si="21"/>
        <v>89</v>
      </c>
      <c r="U95">
        <f t="shared" si="22"/>
        <v>3.9849475627551222E-2</v>
      </c>
      <c r="V95">
        <f t="shared" si="26"/>
        <v>0.76307993820163744</v>
      </c>
      <c r="W95">
        <f t="shared" si="27"/>
        <v>0.25532843519562554</v>
      </c>
      <c r="X95">
        <f t="shared" si="28"/>
        <v>0</v>
      </c>
      <c r="Y95">
        <f t="shared" si="28"/>
        <v>0</v>
      </c>
      <c r="Z95">
        <f t="shared" si="28"/>
        <v>2.3960029046014923E-5</v>
      </c>
      <c r="AA95">
        <f t="shared" si="28"/>
        <v>0.43485114951938453</v>
      </c>
      <c r="AC95">
        <f t="shared" si="25"/>
        <v>0</v>
      </c>
      <c r="AD95">
        <f t="shared" si="25"/>
        <v>0</v>
      </c>
      <c r="AE95">
        <f t="shared" si="25"/>
        <v>0</v>
      </c>
      <c r="AF95">
        <f t="shared" si="25"/>
        <v>0.10992864971897656</v>
      </c>
    </row>
    <row r="96" spans="2:32" x14ac:dyDescent="0.25">
      <c r="B96">
        <f t="shared" si="20"/>
        <v>455</v>
      </c>
      <c r="C96">
        <v>5.3689352439247884E-3</v>
      </c>
      <c r="D96">
        <v>6.4427222927097461E-2</v>
      </c>
      <c r="E96">
        <v>0.34006597534396121</v>
      </c>
      <c r="F96">
        <f t="shared" si="19"/>
        <v>0.11382537753806779</v>
      </c>
      <c r="R96">
        <f t="shared" ref="R96:R159" si="29">R72+1</f>
        <v>4</v>
      </c>
      <c r="S96">
        <f t="shared" ref="S96:S159" si="30">S72</f>
        <v>18</v>
      </c>
      <c r="T96">
        <f t="shared" si="21"/>
        <v>90</v>
      </c>
      <c r="U96">
        <f t="shared" si="22"/>
        <v>1.6166097660297741E-2</v>
      </c>
      <c r="V96">
        <f t="shared" si="26"/>
        <v>0.77924603586193519</v>
      </c>
      <c r="W96">
        <f t="shared" si="27"/>
        <v>0.27149453285592329</v>
      </c>
      <c r="X96">
        <f t="shared" si="28"/>
        <v>0</v>
      </c>
      <c r="Y96">
        <f t="shared" si="28"/>
        <v>0</v>
      </c>
      <c r="Z96">
        <f t="shared" si="28"/>
        <v>2.3960029046014923E-5</v>
      </c>
      <c r="AA96">
        <f t="shared" si="28"/>
        <v>0.4473175098788571</v>
      </c>
      <c r="AC96">
        <f t="shared" si="25"/>
        <v>0</v>
      </c>
      <c r="AD96">
        <f t="shared" si="25"/>
        <v>0</v>
      </c>
      <c r="AE96">
        <f t="shared" si="25"/>
        <v>0</v>
      </c>
      <c r="AF96">
        <f t="shared" si="25"/>
        <v>0.12239501007844916</v>
      </c>
    </row>
    <row r="97" spans="2:32" x14ac:dyDescent="0.25">
      <c r="B97">
        <f t="shared" si="20"/>
        <v>460</v>
      </c>
      <c r="C97">
        <v>5.4047225036293334E-3</v>
      </c>
      <c r="D97">
        <v>6.4856670043552E-2</v>
      </c>
      <c r="E97">
        <v>0.34547069784759055</v>
      </c>
      <c r="F97">
        <f t="shared" si="19"/>
        <v>0.1156344223236917</v>
      </c>
      <c r="R97">
        <f t="shared" si="29"/>
        <v>4</v>
      </c>
      <c r="S97">
        <f t="shared" si="30"/>
        <v>19</v>
      </c>
      <c r="T97">
        <f t="shared" si="21"/>
        <v>91</v>
      </c>
      <c r="U97">
        <f t="shared" si="22"/>
        <v>1.0755644569216866E-2</v>
      </c>
      <c r="V97">
        <f t="shared" si="26"/>
        <v>0.79000168043115204</v>
      </c>
      <c r="W97">
        <f t="shared" si="27"/>
        <v>0.28225017742514014</v>
      </c>
      <c r="X97">
        <f t="shared" si="28"/>
        <v>0</v>
      </c>
      <c r="Y97">
        <f t="shared" si="28"/>
        <v>0</v>
      </c>
      <c r="Z97">
        <f t="shared" si="28"/>
        <v>2.3960029046014923E-5</v>
      </c>
      <c r="AA97">
        <f t="shared" si="28"/>
        <v>0.45576038649651579</v>
      </c>
      <c r="AC97">
        <f t="shared" si="25"/>
        <v>0</v>
      </c>
      <c r="AD97">
        <f t="shared" si="25"/>
        <v>0</v>
      </c>
      <c r="AE97">
        <f t="shared" si="25"/>
        <v>0</v>
      </c>
      <c r="AF97">
        <f t="shared" si="25"/>
        <v>0.13083788669610785</v>
      </c>
    </row>
    <row r="98" spans="2:32" x14ac:dyDescent="0.25">
      <c r="B98">
        <f t="shared" si="20"/>
        <v>465</v>
      </c>
      <c r="C98">
        <v>5.4774901476166704E-3</v>
      </c>
      <c r="D98">
        <v>6.5729881771400045E-2</v>
      </c>
      <c r="E98">
        <v>0.35094818799520722</v>
      </c>
      <c r="F98">
        <f t="shared" si="19"/>
        <v>0.11746782357291369</v>
      </c>
      <c r="R98">
        <f t="shared" si="29"/>
        <v>4</v>
      </c>
      <c r="S98">
        <f t="shared" si="30"/>
        <v>20</v>
      </c>
      <c r="T98">
        <f t="shared" si="21"/>
        <v>92</v>
      </c>
      <c r="U98">
        <f t="shared" si="22"/>
        <v>7.9550068135754055E-3</v>
      </c>
      <c r="V98">
        <f t="shared" si="26"/>
        <v>0.79795668724472746</v>
      </c>
      <c r="W98">
        <f t="shared" si="27"/>
        <v>0.29020518423871555</v>
      </c>
      <c r="X98">
        <f t="shared" si="28"/>
        <v>0</v>
      </c>
      <c r="Y98">
        <f t="shared" si="28"/>
        <v>0</v>
      </c>
      <c r="Z98">
        <f t="shared" si="28"/>
        <v>2.3960029046014923E-5</v>
      </c>
      <c r="AA98">
        <f t="shared" si="28"/>
        <v>0.46207542081940933</v>
      </c>
      <c r="AC98">
        <f t="shared" si="25"/>
        <v>0</v>
      </c>
      <c r="AD98">
        <f t="shared" si="25"/>
        <v>0</v>
      </c>
      <c r="AE98">
        <f t="shared" si="25"/>
        <v>0</v>
      </c>
      <c r="AF98">
        <f t="shared" si="25"/>
        <v>0.13715292101900139</v>
      </c>
    </row>
    <row r="99" spans="2:32" x14ac:dyDescent="0.25">
      <c r="B99">
        <f t="shared" si="20"/>
        <v>470</v>
      </c>
      <c r="C99">
        <v>5.5144837840090943E-3</v>
      </c>
      <c r="D99">
        <v>6.6173805408109132E-2</v>
      </c>
      <c r="E99">
        <v>0.35646267177921631</v>
      </c>
      <c r="F99">
        <f t="shared" si="19"/>
        <v>0.11931360716831017</v>
      </c>
      <c r="R99">
        <f t="shared" si="29"/>
        <v>4</v>
      </c>
      <c r="S99">
        <f t="shared" si="30"/>
        <v>21</v>
      </c>
      <c r="T99">
        <f t="shared" si="21"/>
        <v>93</v>
      </c>
      <c r="U99">
        <f t="shared" si="22"/>
        <v>6.2086358908591214E-3</v>
      </c>
      <c r="V99">
        <f t="shared" si="26"/>
        <v>0.80416532313558653</v>
      </c>
      <c r="W99">
        <f t="shared" si="27"/>
        <v>0.29641382012957462</v>
      </c>
      <c r="X99">
        <f t="shared" si="28"/>
        <v>0</v>
      </c>
      <c r="Y99">
        <f t="shared" si="28"/>
        <v>0</v>
      </c>
      <c r="Z99">
        <f t="shared" si="28"/>
        <v>2.3960029046014923E-5</v>
      </c>
      <c r="AA99">
        <f t="shared" si="28"/>
        <v>0.46704354685933791</v>
      </c>
      <c r="AC99">
        <f t="shared" si="25"/>
        <v>0</v>
      </c>
      <c r="AD99">
        <f t="shared" si="25"/>
        <v>0</v>
      </c>
      <c r="AE99">
        <f t="shared" si="25"/>
        <v>0</v>
      </c>
      <c r="AF99">
        <f t="shared" si="25"/>
        <v>0.14212104705893</v>
      </c>
    </row>
    <row r="100" spans="2:32" x14ac:dyDescent="0.25">
      <c r="B100">
        <f t="shared" si="20"/>
        <v>475</v>
      </c>
      <c r="C100">
        <v>5.5897249708416474E-3</v>
      </c>
      <c r="D100">
        <v>6.7076699650099769E-2</v>
      </c>
      <c r="E100">
        <v>0.36205239675005796</v>
      </c>
      <c r="F100">
        <f t="shared" si="19"/>
        <v>0.12118457516061365</v>
      </c>
      <c r="R100">
        <f t="shared" si="29"/>
        <v>4</v>
      </c>
      <c r="S100">
        <f t="shared" si="30"/>
        <v>22</v>
      </c>
      <c r="T100">
        <f t="shared" si="21"/>
        <v>94</v>
      </c>
      <c r="U100">
        <f t="shared" si="22"/>
        <v>5.013240484506647E-3</v>
      </c>
      <c r="V100">
        <f t="shared" si="26"/>
        <v>0.80917856362009322</v>
      </c>
      <c r="W100">
        <f t="shared" si="27"/>
        <v>0.30142706061408131</v>
      </c>
      <c r="X100">
        <f t="shared" si="28"/>
        <v>0</v>
      </c>
      <c r="Y100">
        <f t="shared" si="28"/>
        <v>0</v>
      </c>
      <c r="Z100">
        <f t="shared" si="28"/>
        <v>2.3960029046014923E-5</v>
      </c>
      <c r="AA100">
        <f t="shared" si="28"/>
        <v>0.47107931144873133</v>
      </c>
      <c r="AC100">
        <f t="shared" si="25"/>
        <v>0</v>
      </c>
      <c r="AD100">
        <f t="shared" si="25"/>
        <v>0</v>
      </c>
      <c r="AE100">
        <f t="shared" si="25"/>
        <v>0</v>
      </c>
      <c r="AF100">
        <f t="shared" si="25"/>
        <v>0.14615681164832342</v>
      </c>
    </row>
    <row r="101" spans="2:32" x14ac:dyDescent="0.25">
      <c r="B101">
        <f t="shared" si="20"/>
        <v>480</v>
      </c>
      <c r="C101">
        <v>5.6279867169326536E-3</v>
      </c>
      <c r="D101">
        <v>6.7535840603191843E-2</v>
      </c>
      <c r="E101">
        <v>0.36768038346699061</v>
      </c>
      <c r="F101">
        <f t="shared" si="19"/>
        <v>0.12306834995515505</v>
      </c>
      <c r="R101">
        <f t="shared" si="29"/>
        <v>4</v>
      </c>
      <c r="S101">
        <f t="shared" si="30"/>
        <v>23</v>
      </c>
      <c r="T101">
        <f t="shared" si="21"/>
        <v>95</v>
      </c>
      <c r="U101">
        <f t="shared" si="22"/>
        <v>4.1465032983580312E-3</v>
      </c>
      <c r="V101">
        <f t="shared" si="26"/>
        <v>0.8133250669184513</v>
      </c>
      <c r="W101">
        <f t="shared" si="27"/>
        <v>0.30557356391243939</v>
      </c>
      <c r="X101">
        <f t="shared" si="28"/>
        <v>0</v>
      </c>
      <c r="Y101">
        <f t="shared" si="28"/>
        <v>0</v>
      </c>
      <c r="Z101">
        <f t="shared" si="28"/>
        <v>2.3960029046014923E-5</v>
      </c>
      <c r="AA101">
        <f t="shared" si="28"/>
        <v>0.47443312962690043</v>
      </c>
      <c r="AC101">
        <f t="shared" si="25"/>
        <v>0</v>
      </c>
      <c r="AD101">
        <f t="shared" si="25"/>
        <v>0</v>
      </c>
      <c r="AE101">
        <f t="shared" si="25"/>
        <v>0</v>
      </c>
      <c r="AF101">
        <f t="shared" si="25"/>
        <v>0.14951062982649252</v>
      </c>
    </row>
    <row r="102" spans="2:32" x14ac:dyDescent="0.25">
      <c r="B102">
        <f t="shared" si="20"/>
        <v>485</v>
      </c>
      <c r="C102">
        <v>5.7058292666534172E-3</v>
      </c>
      <c r="D102">
        <v>6.8469951199841006E-2</v>
      </c>
      <c r="E102">
        <v>0.37338621273364403</v>
      </c>
      <c r="F102">
        <f t="shared" si="19"/>
        <v>0.12497817986327117</v>
      </c>
      <c r="R102">
        <f t="shared" si="29"/>
        <v>4</v>
      </c>
      <c r="S102">
        <f t="shared" si="30"/>
        <v>24</v>
      </c>
      <c r="T102">
        <f t="shared" si="21"/>
        <v>96</v>
      </c>
      <c r="U102">
        <f t="shared" si="22"/>
        <v>3.4925683520899906E-3</v>
      </c>
      <c r="V102">
        <f t="shared" si="26"/>
        <v>0.8168176352705413</v>
      </c>
      <c r="W102">
        <f t="shared" si="27"/>
        <v>0.30906613226452939</v>
      </c>
      <c r="X102">
        <f t="shared" si="28"/>
        <v>0</v>
      </c>
      <c r="Y102">
        <f t="shared" si="28"/>
        <v>0</v>
      </c>
      <c r="Z102">
        <f t="shared" si="28"/>
        <v>2.3960029046014923E-5</v>
      </c>
      <c r="AA102">
        <f t="shared" si="28"/>
        <v>0.47726882364881029</v>
      </c>
      <c r="AC102">
        <f t="shared" si="25"/>
        <v>0</v>
      </c>
      <c r="AD102">
        <f t="shared" si="25"/>
        <v>0</v>
      </c>
      <c r="AE102">
        <f t="shared" si="25"/>
        <v>0</v>
      </c>
      <c r="AF102">
        <f t="shared" si="25"/>
        <v>0.15234632384840241</v>
      </c>
    </row>
    <row r="103" spans="2:32" x14ac:dyDescent="0.25">
      <c r="B103">
        <f t="shared" si="20"/>
        <v>490</v>
      </c>
      <c r="C103">
        <v>5.745425298245177E-3</v>
      </c>
      <c r="D103">
        <v>6.8945103578942124E-2</v>
      </c>
      <c r="E103">
        <v>0.37913163803188921</v>
      </c>
      <c r="F103">
        <f t="shared" si="19"/>
        <v>0.12690126317976017</v>
      </c>
      <c r="R103">
        <f t="shared" si="29"/>
        <v>5</v>
      </c>
      <c r="S103">
        <f t="shared" si="30"/>
        <v>1</v>
      </c>
      <c r="T103">
        <f t="shared" si="21"/>
        <v>97</v>
      </c>
      <c r="U103">
        <f t="shared" si="22"/>
        <v>4.8174251875335332E-3</v>
      </c>
      <c r="V103">
        <f t="shared" si="26"/>
        <v>0.82163506045807488</v>
      </c>
      <c r="W103">
        <f t="shared" si="27"/>
        <v>4.8174251875335861E-3</v>
      </c>
      <c r="X103">
        <f t="shared" si="28"/>
        <v>0</v>
      </c>
      <c r="Y103">
        <f t="shared" si="28"/>
        <v>0</v>
      </c>
      <c r="Z103">
        <f t="shared" si="28"/>
        <v>2.3960029046014923E-5</v>
      </c>
      <c r="AA103">
        <f t="shared" si="28"/>
        <v>0.47726882364881029</v>
      </c>
      <c r="AC103">
        <f t="shared" si="25"/>
        <v>0</v>
      </c>
      <c r="AD103">
        <f t="shared" si="25"/>
        <v>0</v>
      </c>
      <c r="AE103">
        <f t="shared" si="25"/>
        <v>0</v>
      </c>
      <c r="AF103">
        <f t="shared" si="25"/>
        <v>0</v>
      </c>
    </row>
    <row r="104" spans="2:32" x14ac:dyDescent="0.25">
      <c r="B104">
        <f t="shared" si="20"/>
        <v>495</v>
      </c>
      <c r="C104">
        <v>5.8260063286370567E-3</v>
      </c>
      <c r="D104">
        <v>6.991207594364468E-2</v>
      </c>
      <c r="E104">
        <v>0.38495764436052626</v>
      </c>
      <c r="F104">
        <f t="shared" si="19"/>
        <v>0.12885131822194879</v>
      </c>
      <c r="R104">
        <f t="shared" si="29"/>
        <v>5</v>
      </c>
      <c r="S104">
        <f t="shared" si="30"/>
        <v>2</v>
      </c>
      <c r="T104">
        <f t="shared" si="21"/>
        <v>98</v>
      </c>
      <c r="U104">
        <f t="shared" si="22"/>
        <v>5.2298928342082822E-3</v>
      </c>
      <c r="V104">
        <f t="shared" si="26"/>
        <v>0.82686495329228316</v>
      </c>
      <c r="W104">
        <f t="shared" si="27"/>
        <v>1.0047318021741858E-2</v>
      </c>
      <c r="X104">
        <f t="shared" ref="X104:AA119" si="31">X103+IF(AC104&gt;AC103,AC104-AC103,0)</f>
        <v>0</v>
      </c>
      <c r="Y104">
        <f t="shared" si="31"/>
        <v>0</v>
      </c>
      <c r="Z104">
        <f t="shared" si="31"/>
        <v>2.3960029046014923E-5</v>
      </c>
      <c r="AA104">
        <f t="shared" si="31"/>
        <v>0.47726882364881029</v>
      </c>
      <c r="AC104">
        <f t="shared" ref="AC104:AF135" si="32">IF($W104&lt;0.2*(1000/AC$6-10),0,($W104-0.2*(1000/AC$6-10))^2/($W104+0.8*(1000/AC$6-10)))</f>
        <v>0</v>
      </c>
      <c r="AD104">
        <f t="shared" si="32"/>
        <v>0</v>
      </c>
      <c r="AE104">
        <f t="shared" si="32"/>
        <v>0</v>
      </c>
      <c r="AF104">
        <f t="shared" si="32"/>
        <v>0</v>
      </c>
    </row>
    <row r="105" spans="2:32" x14ac:dyDescent="0.25">
      <c r="B105">
        <f t="shared" si="20"/>
        <v>500</v>
      </c>
      <c r="C105">
        <v>5.8670076869820065E-3</v>
      </c>
      <c r="D105">
        <v>7.0404092243784078E-2</v>
      </c>
      <c r="E105">
        <v>0.39082465204750827</v>
      </c>
      <c r="F105">
        <f t="shared" si="19"/>
        <v>0.13081509705725863</v>
      </c>
      <c r="R105">
        <f t="shared" si="29"/>
        <v>5</v>
      </c>
      <c r="S105">
        <f t="shared" si="30"/>
        <v>3</v>
      </c>
      <c r="T105">
        <f t="shared" si="21"/>
        <v>99</v>
      </c>
      <c r="U105">
        <f t="shared" si="22"/>
        <v>5.6992693368855601E-3</v>
      </c>
      <c r="V105">
        <f t="shared" si="26"/>
        <v>0.83256422262916874</v>
      </c>
      <c r="W105">
        <f t="shared" si="27"/>
        <v>1.574658735862744E-2</v>
      </c>
      <c r="X105">
        <f t="shared" si="31"/>
        <v>0</v>
      </c>
      <c r="Y105">
        <f t="shared" si="31"/>
        <v>0</v>
      </c>
      <c r="Z105">
        <f t="shared" si="31"/>
        <v>2.3960029046014923E-5</v>
      </c>
      <c r="AA105">
        <f t="shared" si="31"/>
        <v>0.47726882364881029</v>
      </c>
      <c r="AC105">
        <f t="shared" si="32"/>
        <v>0</v>
      </c>
      <c r="AD105">
        <f t="shared" si="32"/>
        <v>0</v>
      </c>
      <c r="AE105">
        <f t="shared" si="32"/>
        <v>0</v>
      </c>
      <c r="AF105">
        <f t="shared" si="32"/>
        <v>0</v>
      </c>
    </row>
    <row r="106" spans="2:32" x14ac:dyDescent="0.25">
      <c r="B106">
        <f t="shared" si="20"/>
        <v>505</v>
      </c>
      <c r="C106">
        <v>5.9504745080425359E-3</v>
      </c>
      <c r="D106">
        <v>7.140569409651043E-2</v>
      </c>
      <c r="E106">
        <v>0.39677512655555081</v>
      </c>
      <c r="F106">
        <f t="shared" si="19"/>
        <v>0.13280681353734317</v>
      </c>
      <c r="R106">
        <f t="shared" si="29"/>
        <v>5</v>
      </c>
      <c r="S106">
        <f t="shared" si="30"/>
        <v>4</v>
      </c>
      <c r="T106">
        <f t="shared" si="21"/>
        <v>100</v>
      </c>
      <c r="U106">
        <f t="shared" si="22"/>
        <v>6.2372967904630351E-3</v>
      </c>
      <c r="V106">
        <f t="shared" si="26"/>
        <v>0.83880151941963177</v>
      </c>
      <c r="W106">
        <f t="shared" si="27"/>
        <v>2.1983884149090471E-2</v>
      </c>
      <c r="X106">
        <f t="shared" si="31"/>
        <v>0</v>
      </c>
      <c r="Y106">
        <f t="shared" si="31"/>
        <v>0</v>
      </c>
      <c r="Z106">
        <f t="shared" si="31"/>
        <v>2.3960029046014923E-5</v>
      </c>
      <c r="AA106">
        <f t="shared" si="31"/>
        <v>0.47726882364881029</v>
      </c>
      <c r="AC106">
        <f t="shared" si="32"/>
        <v>0</v>
      </c>
      <c r="AD106">
        <f t="shared" si="32"/>
        <v>0</v>
      </c>
      <c r="AE106">
        <f t="shared" si="32"/>
        <v>0</v>
      </c>
      <c r="AF106">
        <f t="shared" si="32"/>
        <v>0</v>
      </c>
    </row>
    <row r="107" spans="2:32" x14ac:dyDescent="0.25">
      <c r="B107">
        <f t="shared" si="20"/>
        <v>510</v>
      </c>
      <c r="C107">
        <v>5.9929575731900719E-3</v>
      </c>
      <c r="D107">
        <v>7.1915490878280863E-2</v>
      </c>
      <c r="E107">
        <v>0.40276808412874088</v>
      </c>
      <c r="F107">
        <f t="shared" si="19"/>
        <v>0.13481274976088925</v>
      </c>
      <c r="R107">
        <f t="shared" si="29"/>
        <v>5</v>
      </c>
      <c r="S107">
        <f t="shared" si="30"/>
        <v>5</v>
      </c>
      <c r="T107">
        <f t="shared" si="21"/>
        <v>101</v>
      </c>
      <c r="U107">
        <f t="shared" si="22"/>
        <v>6.8591780814502325E-3</v>
      </c>
      <c r="V107">
        <f t="shared" si="26"/>
        <v>0.84566069750108197</v>
      </c>
      <c r="W107">
        <f t="shared" si="27"/>
        <v>2.8843062230540673E-2</v>
      </c>
      <c r="X107">
        <f t="shared" si="31"/>
        <v>0</v>
      </c>
      <c r="Y107">
        <f t="shared" si="31"/>
        <v>0</v>
      </c>
      <c r="Z107">
        <f t="shared" si="31"/>
        <v>2.3960029046014923E-5</v>
      </c>
      <c r="AA107">
        <f t="shared" si="31"/>
        <v>0.47726882364881029</v>
      </c>
      <c r="AC107">
        <f t="shared" si="32"/>
        <v>0</v>
      </c>
      <c r="AD107">
        <f t="shared" si="32"/>
        <v>0</v>
      </c>
      <c r="AE107">
        <f t="shared" si="32"/>
        <v>0</v>
      </c>
      <c r="AF107">
        <f t="shared" si="32"/>
        <v>0</v>
      </c>
    </row>
    <row r="108" spans="2:32" x14ac:dyDescent="0.25">
      <c r="B108">
        <f t="shared" si="20"/>
        <v>515</v>
      </c>
      <c r="C108">
        <v>6.0794686900917938E-3</v>
      </c>
      <c r="D108">
        <v>7.2953624281101526E-2</v>
      </c>
      <c r="E108">
        <v>0.40884755281883267</v>
      </c>
      <c r="F108">
        <f t="shared" si="19"/>
        <v>0.13684764260243459</v>
      </c>
      <c r="R108">
        <f t="shared" si="29"/>
        <v>5</v>
      </c>
      <c r="S108">
        <f t="shared" si="30"/>
        <v>6</v>
      </c>
      <c r="T108">
        <f t="shared" si="21"/>
        <v>102</v>
      </c>
      <c r="U108">
        <f t="shared" si="22"/>
        <v>7.5849895885158778E-3</v>
      </c>
      <c r="V108">
        <f t="shared" si="26"/>
        <v>0.8532456870895978</v>
      </c>
      <c r="W108">
        <f t="shared" si="27"/>
        <v>3.6428051819056506E-2</v>
      </c>
      <c r="X108">
        <f t="shared" si="31"/>
        <v>0</v>
      </c>
      <c r="Y108">
        <f t="shared" si="31"/>
        <v>0</v>
      </c>
      <c r="Z108">
        <f t="shared" si="31"/>
        <v>2.3960029046014923E-5</v>
      </c>
      <c r="AA108">
        <f t="shared" si="31"/>
        <v>0.47726882364881029</v>
      </c>
      <c r="AC108">
        <f t="shared" si="32"/>
        <v>0</v>
      </c>
      <c r="AD108">
        <f t="shared" si="32"/>
        <v>0</v>
      </c>
      <c r="AE108">
        <f t="shared" si="32"/>
        <v>0</v>
      </c>
      <c r="AF108">
        <f t="shared" si="32"/>
        <v>0</v>
      </c>
    </row>
    <row r="109" spans="2:32" x14ac:dyDescent="0.25">
      <c r="B109">
        <f t="shared" si="20"/>
        <v>520</v>
      </c>
      <c r="C109">
        <v>6.1235157122729866E-3</v>
      </c>
      <c r="D109">
        <v>7.348218854727584E-2</v>
      </c>
      <c r="E109">
        <v>0.41497106853110566</v>
      </c>
      <c r="F109">
        <f t="shared" si="19"/>
        <v>0.13889727866821497</v>
      </c>
      <c r="R109">
        <f t="shared" si="29"/>
        <v>5</v>
      </c>
      <c r="S109">
        <f t="shared" si="30"/>
        <v>7</v>
      </c>
      <c r="T109">
        <f t="shared" si="21"/>
        <v>103</v>
      </c>
      <c r="U109">
        <f t="shared" si="22"/>
        <v>8.4418740838607762E-3</v>
      </c>
      <c r="V109">
        <f t="shared" si="26"/>
        <v>0.86168756117345857</v>
      </c>
      <c r="W109">
        <f t="shared" si="27"/>
        <v>4.4869925902917274E-2</v>
      </c>
      <c r="X109">
        <f t="shared" si="31"/>
        <v>0</v>
      </c>
      <c r="Y109">
        <f t="shared" si="31"/>
        <v>0</v>
      </c>
      <c r="Z109">
        <f t="shared" si="31"/>
        <v>2.3960029046014923E-5</v>
      </c>
      <c r="AA109">
        <f t="shared" si="31"/>
        <v>0.47734777072428258</v>
      </c>
      <c r="AC109">
        <f t="shared" si="32"/>
        <v>0</v>
      </c>
      <c r="AD109">
        <f t="shared" si="32"/>
        <v>0</v>
      </c>
      <c r="AE109">
        <f t="shared" si="32"/>
        <v>0</v>
      </c>
      <c r="AF109">
        <f t="shared" si="32"/>
        <v>7.8947075472303755E-5</v>
      </c>
    </row>
    <row r="110" spans="2:32" x14ac:dyDescent="0.25">
      <c r="B110">
        <f t="shared" si="20"/>
        <v>525</v>
      </c>
      <c r="C110">
        <v>6.2132419527634042E-3</v>
      </c>
      <c r="D110">
        <v>7.455890343316085E-2</v>
      </c>
      <c r="E110">
        <v>0.42118431048386906</v>
      </c>
      <c r="F110">
        <f t="shared" si="19"/>
        <v>0.14097694750392642</v>
      </c>
      <c r="R110">
        <f t="shared" si="29"/>
        <v>5</v>
      </c>
      <c r="S110">
        <f t="shared" si="30"/>
        <v>8</v>
      </c>
      <c r="T110">
        <f t="shared" si="21"/>
        <v>104</v>
      </c>
      <c r="U110">
        <f t="shared" si="22"/>
        <v>9.4675868468217031E-3</v>
      </c>
      <c r="V110">
        <f t="shared" si="26"/>
        <v>0.87115514802028027</v>
      </c>
      <c r="W110">
        <f t="shared" si="27"/>
        <v>5.433751274973897E-2</v>
      </c>
      <c r="X110">
        <f t="shared" si="31"/>
        <v>0</v>
      </c>
      <c r="Y110">
        <f t="shared" si="31"/>
        <v>0</v>
      </c>
      <c r="Z110">
        <f t="shared" si="31"/>
        <v>2.3960029046014923E-5</v>
      </c>
      <c r="AA110">
        <f t="shared" si="31"/>
        <v>0.47810898958838705</v>
      </c>
      <c r="AC110">
        <f t="shared" si="32"/>
        <v>0</v>
      </c>
      <c r="AD110">
        <f t="shared" si="32"/>
        <v>0</v>
      </c>
      <c r="AE110">
        <f t="shared" si="32"/>
        <v>0</v>
      </c>
      <c r="AF110">
        <f t="shared" si="32"/>
        <v>8.4016593957676137E-4</v>
      </c>
    </row>
    <row r="111" spans="2:32" x14ac:dyDescent="0.25">
      <c r="B111">
        <f t="shared" si="20"/>
        <v>530</v>
      </c>
      <c r="C111">
        <v>6.2589416504992279E-3</v>
      </c>
      <c r="D111">
        <v>7.5107299805990735E-2</v>
      </c>
      <c r="E111">
        <v>0.42744325213436829</v>
      </c>
      <c r="F111">
        <f t="shared" si="19"/>
        <v>0.14307191274011691</v>
      </c>
      <c r="R111">
        <f t="shared" si="29"/>
        <v>5</v>
      </c>
      <c r="S111">
        <f t="shared" si="30"/>
        <v>9</v>
      </c>
      <c r="T111">
        <f t="shared" si="21"/>
        <v>105</v>
      </c>
      <c r="U111">
        <f t="shared" si="22"/>
        <v>1.0716522079951555E-2</v>
      </c>
      <c r="V111">
        <f t="shared" si="26"/>
        <v>0.88187167010023182</v>
      </c>
      <c r="W111">
        <f t="shared" si="27"/>
        <v>6.5054034829690521E-2</v>
      </c>
      <c r="X111">
        <f t="shared" si="31"/>
        <v>0</v>
      </c>
      <c r="Y111">
        <f t="shared" si="31"/>
        <v>0</v>
      </c>
      <c r="Z111">
        <f t="shared" si="31"/>
        <v>2.3960029046014923E-5</v>
      </c>
      <c r="AA111">
        <f t="shared" si="31"/>
        <v>0.4798418273248955</v>
      </c>
      <c r="AC111">
        <f t="shared" si="32"/>
        <v>0</v>
      </c>
      <c r="AD111">
        <f t="shared" si="32"/>
        <v>0</v>
      </c>
      <c r="AE111">
        <f t="shared" si="32"/>
        <v>0</v>
      </c>
      <c r="AF111">
        <f t="shared" si="32"/>
        <v>2.5730036760852225E-3</v>
      </c>
    </row>
    <row r="112" spans="2:32" x14ac:dyDescent="0.25">
      <c r="B112">
        <f t="shared" si="20"/>
        <v>535</v>
      </c>
      <c r="C112">
        <v>6.3520674355630469E-3</v>
      </c>
      <c r="D112">
        <v>7.6224809226756562E-2</v>
      </c>
      <c r="E112">
        <v>0.43379531956993134</v>
      </c>
      <c r="F112">
        <f t="shared" si="19"/>
        <v>0.14519804862674573</v>
      </c>
      <c r="R112">
        <f t="shared" si="29"/>
        <v>5</v>
      </c>
      <c r="S112">
        <f t="shared" si="30"/>
        <v>10</v>
      </c>
      <c r="T112">
        <f t="shared" si="21"/>
        <v>106</v>
      </c>
      <c r="U112">
        <f t="shared" si="22"/>
        <v>1.2270605216284231E-2</v>
      </c>
      <c r="V112">
        <f t="shared" si="26"/>
        <v>0.89414227531651602</v>
      </c>
      <c r="W112">
        <f t="shared" si="27"/>
        <v>7.7324640045974724E-2</v>
      </c>
      <c r="X112">
        <f t="shared" si="31"/>
        <v>0</v>
      </c>
      <c r="Y112">
        <f t="shared" si="31"/>
        <v>0</v>
      </c>
      <c r="Z112">
        <f t="shared" si="31"/>
        <v>2.3960029046014923E-5</v>
      </c>
      <c r="AA112">
        <f t="shared" si="31"/>
        <v>0.48280877648957837</v>
      </c>
      <c r="AC112">
        <f t="shared" si="32"/>
        <v>0</v>
      </c>
      <c r="AD112">
        <f t="shared" si="32"/>
        <v>0</v>
      </c>
      <c r="AE112">
        <f t="shared" si="32"/>
        <v>0</v>
      </c>
      <c r="AF112">
        <f t="shared" si="32"/>
        <v>5.5399528407680965E-3</v>
      </c>
    </row>
    <row r="113" spans="2:32" x14ac:dyDescent="0.25">
      <c r="B113">
        <f t="shared" si="20"/>
        <v>540</v>
      </c>
      <c r="C113">
        <v>6.3995156706728729E-3</v>
      </c>
      <c r="D113">
        <v>7.6794188048074474E-2</v>
      </c>
      <c r="E113">
        <v>0.44019483524060421</v>
      </c>
      <c r="F113">
        <f t="shared" si="19"/>
        <v>0.14734006617654133</v>
      </c>
      <c r="R113">
        <f t="shared" si="29"/>
        <v>5</v>
      </c>
      <c r="S113">
        <f t="shared" si="30"/>
        <v>11</v>
      </c>
      <c r="T113">
        <f t="shared" si="21"/>
        <v>107</v>
      </c>
      <c r="U113">
        <f t="shared" si="22"/>
        <v>1.4260587680846546E-2</v>
      </c>
      <c r="V113">
        <f t="shared" si="26"/>
        <v>0.90840286299736261</v>
      </c>
      <c r="W113">
        <f t="shared" si="27"/>
        <v>9.1585227726821317E-2</v>
      </c>
      <c r="X113">
        <f t="shared" si="31"/>
        <v>0</v>
      </c>
      <c r="Y113">
        <f t="shared" si="31"/>
        <v>0</v>
      </c>
      <c r="Z113">
        <f t="shared" si="31"/>
        <v>2.3960029046014923E-5</v>
      </c>
      <c r="AA113">
        <f t="shared" si="31"/>
        <v>0.48738252162597395</v>
      </c>
      <c r="AC113">
        <f t="shared" si="32"/>
        <v>0</v>
      </c>
      <c r="AD113">
        <f t="shared" si="32"/>
        <v>0</v>
      </c>
      <c r="AE113">
        <f t="shared" si="32"/>
        <v>0</v>
      </c>
      <c r="AF113">
        <f t="shared" si="32"/>
        <v>1.0113697977163662E-2</v>
      </c>
    </row>
    <row r="114" spans="2:32" x14ac:dyDescent="0.25">
      <c r="B114">
        <f t="shared" si="20"/>
        <v>545</v>
      </c>
      <c r="C114">
        <v>6.496240450611257E-3</v>
      </c>
      <c r="D114">
        <v>7.7954885407335084E-2</v>
      </c>
      <c r="E114">
        <v>0.44669107569121547</v>
      </c>
      <c r="F114">
        <f t="shared" si="19"/>
        <v>0.14951445901640423</v>
      </c>
      <c r="R114">
        <f t="shared" si="29"/>
        <v>5</v>
      </c>
      <c r="S114">
        <f t="shared" si="30"/>
        <v>12</v>
      </c>
      <c r="T114">
        <f t="shared" si="21"/>
        <v>108</v>
      </c>
      <c r="U114">
        <f t="shared" si="22"/>
        <v>1.6912230995884438E-2</v>
      </c>
      <c r="V114">
        <f t="shared" si="26"/>
        <v>0.92531509399324707</v>
      </c>
      <c r="W114">
        <f t="shared" si="27"/>
        <v>0.10849745872270578</v>
      </c>
      <c r="X114">
        <f t="shared" si="31"/>
        <v>0</v>
      </c>
      <c r="Y114">
        <f t="shared" si="31"/>
        <v>0</v>
      </c>
      <c r="Z114">
        <f t="shared" si="31"/>
        <v>2.3960029046014923E-5</v>
      </c>
      <c r="AA114">
        <f t="shared" si="31"/>
        <v>0.49412446484532835</v>
      </c>
      <c r="AC114">
        <f t="shared" si="32"/>
        <v>0</v>
      </c>
      <c r="AD114">
        <f t="shared" si="32"/>
        <v>0</v>
      </c>
      <c r="AE114">
        <f t="shared" si="32"/>
        <v>0</v>
      </c>
      <c r="AF114">
        <f t="shared" si="32"/>
        <v>1.6855641196518084E-2</v>
      </c>
    </row>
    <row r="115" spans="2:32" x14ac:dyDescent="0.25">
      <c r="B115">
        <f t="shared" si="20"/>
        <v>550</v>
      </c>
      <c r="C115">
        <v>6.5455409921773011E-3</v>
      </c>
      <c r="D115">
        <v>7.8546491906127613E-2</v>
      </c>
      <c r="E115">
        <v>0.45323661668339277</v>
      </c>
      <c r="F115">
        <f t="shared" si="19"/>
        <v>0.15170535351524933</v>
      </c>
      <c r="R115">
        <f t="shared" si="29"/>
        <v>5</v>
      </c>
      <c r="S115">
        <f t="shared" si="30"/>
        <v>13</v>
      </c>
      <c r="T115">
        <f t="shared" si="21"/>
        <v>109</v>
      </c>
      <c r="U115">
        <f t="shared" si="22"/>
        <v>2.0662062225620337E-2</v>
      </c>
      <c r="V115">
        <f t="shared" si="26"/>
        <v>0.94597715621886747</v>
      </c>
      <c r="W115">
        <f t="shared" si="27"/>
        <v>0.12915952094832617</v>
      </c>
      <c r="X115">
        <f t="shared" si="31"/>
        <v>0</v>
      </c>
      <c r="Y115">
        <f t="shared" si="31"/>
        <v>0</v>
      </c>
      <c r="Z115">
        <f t="shared" si="31"/>
        <v>2.3960029046014923E-5</v>
      </c>
      <c r="AA115">
        <f t="shared" si="31"/>
        <v>0.50395780241338384</v>
      </c>
      <c r="AC115">
        <f t="shared" si="32"/>
        <v>0</v>
      </c>
      <c r="AD115">
        <f t="shared" si="32"/>
        <v>0</v>
      </c>
      <c r="AE115">
        <f t="shared" si="32"/>
        <v>0</v>
      </c>
      <c r="AF115">
        <f t="shared" si="32"/>
        <v>2.6688978764573552E-2</v>
      </c>
    </row>
    <row r="116" spans="2:32" x14ac:dyDescent="0.25">
      <c r="B116">
        <f t="shared" si="20"/>
        <v>555</v>
      </c>
      <c r="C116">
        <v>6.6460808743218358E-3</v>
      </c>
      <c r="D116">
        <v>7.975297049186203E-2</v>
      </c>
      <c r="E116">
        <v>0.4598826975577146</v>
      </c>
      <c r="F116">
        <f t="shared" si="19"/>
        <v>0.15392990027827982</v>
      </c>
      <c r="R116">
        <f t="shared" si="29"/>
        <v>5</v>
      </c>
      <c r="S116">
        <f t="shared" si="30"/>
        <v>14</v>
      </c>
      <c r="T116">
        <f t="shared" si="21"/>
        <v>110</v>
      </c>
      <c r="U116">
        <f t="shared" si="22"/>
        <v>2.6518803297204501E-2</v>
      </c>
      <c r="V116">
        <f t="shared" si="26"/>
        <v>0.97249595951607193</v>
      </c>
      <c r="W116">
        <f t="shared" si="27"/>
        <v>0.15567832424553063</v>
      </c>
      <c r="X116">
        <f t="shared" si="31"/>
        <v>0</v>
      </c>
      <c r="Y116">
        <f t="shared" si="31"/>
        <v>0</v>
      </c>
      <c r="Z116">
        <f t="shared" si="31"/>
        <v>2.3960029046014923E-5</v>
      </c>
      <c r="AA116">
        <f t="shared" si="31"/>
        <v>0.51863437311546756</v>
      </c>
      <c r="AC116">
        <f t="shared" si="32"/>
        <v>0</v>
      </c>
      <c r="AD116">
        <f t="shared" si="32"/>
        <v>0</v>
      </c>
      <c r="AE116">
        <f t="shared" si="32"/>
        <v>0</v>
      </c>
      <c r="AF116">
        <f t="shared" si="32"/>
        <v>4.1365549466657325E-2</v>
      </c>
    </row>
    <row r="117" spans="2:32" x14ac:dyDescent="0.25">
      <c r="B117">
        <f t="shared" si="20"/>
        <v>560</v>
      </c>
      <c r="C117">
        <v>6.6973462659007943E-3</v>
      </c>
      <c r="D117">
        <v>8.0368155190809532E-2</v>
      </c>
      <c r="E117">
        <v>0.4665800438236154</v>
      </c>
      <c r="F117">
        <f t="shared" si="19"/>
        <v>0.15617160636618899</v>
      </c>
      <c r="R117">
        <f t="shared" si="29"/>
        <v>5</v>
      </c>
      <c r="S117">
        <f t="shared" si="30"/>
        <v>15</v>
      </c>
      <c r="T117">
        <f t="shared" si="21"/>
        <v>111</v>
      </c>
      <c r="U117">
        <f t="shared" si="22"/>
        <v>3.7739382942861166E-2</v>
      </c>
      <c r="V117">
        <f t="shared" si="26"/>
        <v>1.010235342458933</v>
      </c>
      <c r="W117">
        <f t="shared" si="27"/>
        <v>0.19341770718839169</v>
      </c>
      <c r="X117">
        <f t="shared" si="31"/>
        <v>0</v>
      </c>
      <c r="Y117">
        <f t="shared" si="31"/>
        <v>0</v>
      </c>
      <c r="Z117">
        <f t="shared" si="31"/>
        <v>2.3960029046014923E-5</v>
      </c>
      <c r="AA117">
        <f t="shared" si="31"/>
        <v>0.54255699412405045</v>
      </c>
      <c r="AC117">
        <f t="shared" si="32"/>
        <v>0</v>
      </c>
      <c r="AD117">
        <f t="shared" si="32"/>
        <v>0</v>
      </c>
      <c r="AE117">
        <f t="shared" si="32"/>
        <v>0</v>
      </c>
      <c r="AF117">
        <f t="shared" si="32"/>
        <v>6.5288170475240173E-2</v>
      </c>
    </row>
    <row r="118" spans="2:32" x14ac:dyDescent="0.25">
      <c r="B118">
        <f t="shared" si="20"/>
        <v>565</v>
      </c>
      <c r="C118">
        <v>6.8019358651421058E-3</v>
      </c>
      <c r="D118">
        <v>8.162323038170527E-2</v>
      </c>
      <c r="E118">
        <v>0.4733819796887575</v>
      </c>
      <c r="F118">
        <f t="shared" si="19"/>
        <v>0.158448320221659</v>
      </c>
      <c r="R118">
        <f t="shared" si="29"/>
        <v>5</v>
      </c>
      <c r="S118">
        <f t="shared" si="30"/>
        <v>16</v>
      </c>
      <c r="T118">
        <f t="shared" si="21"/>
        <v>112</v>
      </c>
      <c r="U118">
        <f t="shared" si="22"/>
        <v>0.11440937790885691</v>
      </c>
      <c r="V118">
        <f t="shared" si="26"/>
        <v>1.1246447203677898</v>
      </c>
      <c r="W118">
        <f t="shared" si="27"/>
        <v>0.30782708509724854</v>
      </c>
      <c r="X118">
        <f t="shared" si="31"/>
        <v>0</v>
      </c>
      <c r="Y118">
        <f t="shared" si="31"/>
        <v>0</v>
      </c>
      <c r="Z118">
        <f t="shared" si="31"/>
        <v>2.3960029046014923E-5</v>
      </c>
      <c r="AA118">
        <f t="shared" si="31"/>
        <v>0.62860802275101302</v>
      </c>
      <c r="AC118">
        <f t="shared" si="32"/>
        <v>0</v>
      </c>
      <c r="AD118">
        <f t="shared" si="32"/>
        <v>0</v>
      </c>
      <c r="AE118">
        <f t="shared" si="32"/>
        <v>0</v>
      </c>
      <c r="AF118">
        <f t="shared" si="32"/>
        <v>0.15133919910220275</v>
      </c>
    </row>
    <row r="119" spans="2:32" x14ac:dyDescent="0.25">
      <c r="B119">
        <f t="shared" si="20"/>
        <v>570</v>
      </c>
      <c r="C119">
        <v>6.8552884122041746E-3</v>
      </c>
      <c r="D119">
        <v>8.2263460946450095E-2</v>
      </c>
      <c r="E119">
        <v>0.48023726810096168</v>
      </c>
      <c r="F119">
        <f t="shared" si="19"/>
        <v>0.16074289200544958</v>
      </c>
      <c r="R119">
        <f t="shared" si="29"/>
        <v>5</v>
      </c>
      <c r="S119">
        <f t="shared" si="30"/>
        <v>17</v>
      </c>
      <c r="T119">
        <f t="shared" si="21"/>
        <v>113</v>
      </c>
      <c r="U119">
        <f t="shared" si="22"/>
        <v>5.6927822325073159E-2</v>
      </c>
      <c r="V119">
        <f t="shared" si="26"/>
        <v>1.1815725426928629</v>
      </c>
      <c r="W119">
        <f t="shared" si="27"/>
        <v>0.36475490742232164</v>
      </c>
      <c r="X119">
        <f t="shared" si="31"/>
        <v>0</v>
      </c>
      <c r="Y119">
        <f t="shared" si="31"/>
        <v>0</v>
      </c>
      <c r="Z119">
        <f t="shared" si="31"/>
        <v>2.3960029046014923E-5</v>
      </c>
      <c r="AA119">
        <f t="shared" si="31"/>
        <v>0.67600402638975066</v>
      </c>
      <c r="AC119">
        <f t="shared" si="32"/>
        <v>0</v>
      </c>
      <c r="AD119">
        <f t="shared" si="32"/>
        <v>0</v>
      </c>
      <c r="AE119">
        <f t="shared" si="32"/>
        <v>0</v>
      </c>
      <c r="AF119">
        <f t="shared" si="32"/>
        <v>0.19873520274094039</v>
      </c>
    </row>
    <row r="120" spans="2:32" x14ac:dyDescent="0.25">
      <c r="B120">
        <f t="shared" si="20"/>
        <v>575</v>
      </c>
      <c r="C120">
        <v>6.964182961516574E-3</v>
      </c>
      <c r="D120">
        <v>8.3570195538198888E-2</v>
      </c>
      <c r="E120">
        <v>0.48720145106247825</v>
      </c>
      <c r="F120">
        <f t="shared" si="19"/>
        <v>0.16307391249062758</v>
      </c>
      <c r="R120">
        <f t="shared" si="29"/>
        <v>5</v>
      </c>
      <c r="S120">
        <f t="shared" si="30"/>
        <v>18</v>
      </c>
      <c r="T120">
        <f t="shared" si="21"/>
        <v>114</v>
      </c>
      <c r="U120">
        <f t="shared" si="22"/>
        <v>2.3094425228996768E-2</v>
      </c>
      <c r="V120">
        <f t="shared" si="26"/>
        <v>1.2046669679218598</v>
      </c>
      <c r="W120">
        <f t="shared" si="27"/>
        <v>0.38784933265131849</v>
      </c>
      <c r="X120">
        <f t="shared" ref="X120:AA135" si="33">X119+IF(AC120&gt;AC119,AC120-AC119,0)</f>
        <v>0</v>
      </c>
      <c r="Y120">
        <f t="shared" si="33"/>
        <v>0</v>
      </c>
      <c r="Z120">
        <f t="shared" si="33"/>
        <v>2.3960029046014923E-5</v>
      </c>
      <c r="AA120">
        <f t="shared" si="33"/>
        <v>0.69579306318840173</v>
      </c>
      <c r="AC120">
        <f t="shared" si="32"/>
        <v>0</v>
      </c>
      <c r="AD120">
        <f t="shared" si="32"/>
        <v>0</v>
      </c>
      <c r="AE120">
        <f t="shared" si="32"/>
        <v>0</v>
      </c>
      <c r="AF120">
        <f t="shared" si="32"/>
        <v>0.21852423953959152</v>
      </c>
    </row>
    <row r="121" spans="2:32" x14ac:dyDescent="0.25">
      <c r="B121">
        <f t="shared" si="20"/>
        <v>580</v>
      </c>
      <c r="C121">
        <v>7.0197558594742304E-3</v>
      </c>
      <c r="D121">
        <v>8.4237070313690765E-2</v>
      </c>
      <c r="E121">
        <v>0.49422120692195248</v>
      </c>
      <c r="F121">
        <f t="shared" si="19"/>
        <v>0.16542353409014673</v>
      </c>
      <c r="R121">
        <f t="shared" si="29"/>
        <v>5</v>
      </c>
      <c r="S121">
        <f t="shared" si="30"/>
        <v>19</v>
      </c>
      <c r="T121">
        <f t="shared" si="21"/>
        <v>115</v>
      </c>
      <c r="U121">
        <f t="shared" si="22"/>
        <v>1.5365206527452661E-2</v>
      </c>
      <c r="V121">
        <f t="shared" si="26"/>
        <v>1.2200321744493126</v>
      </c>
      <c r="W121">
        <f t="shared" si="27"/>
        <v>0.40321453917877126</v>
      </c>
      <c r="X121">
        <f t="shared" si="33"/>
        <v>0</v>
      </c>
      <c r="Y121">
        <f t="shared" si="33"/>
        <v>0</v>
      </c>
      <c r="Z121">
        <f t="shared" si="33"/>
        <v>2.3960029046014923E-5</v>
      </c>
      <c r="AA121">
        <f t="shared" si="33"/>
        <v>0.70910843033551518</v>
      </c>
      <c r="AC121">
        <f t="shared" si="32"/>
        <v>0</v>
      </c>
      <c r="AD121">
        <f t="shared" si="32"/>
        <v>0</v>
      </c>
      <c r="AE121">
        <f t="shared" si="32"/>
        <v>0</v>
      </c>
      <c r="AF121">
        <f t="shared" si="32"/>
        <v>0.23183960668670497</v>
      </c>
    </row>
    <row r="122" spans="2:32" x14ac:dyDescent="0.25">
      <c r="B122">
        <f t="shared" si="20"/>
        <v>585</v>
      </c>
      <c r="C122">
        <v>7.1332336250220507E-3</v>
      </c>
      <c r="D122">
        <v>8.5598803500264609E-2</v>
      </c>
      <c r="E122">
        <v>0.50135444054697453</v>
      </c>
      <c r="F122">
        <f t="shared" si="19"/>
        <v>0.16781113846489823</v>
      </c>
      <c r="R122">
        <f t="shared" si="29"/>
        <v>5</v>
      </c>
      <c r="S122">
        <f t="shared" si="30"/>
        <v>20</v>
      </c>
      <c r="T122">
        <f t="shared" si="21"/>
        <v>116</v>
      </c>
      <c r="U122">
        <f t="shared" si="22"/>
        <v>1.1364295447964861E-2</v>
      </c>
      <c r="V122">
        <f t="shared" si="26"/>
        <v>1.2313964698972775</v>
      </c>
      <c r="W122">
        <f t="shared" si="27"/>
        <v>0.41457883462673617</v>
      </c>
      <c r="X122">
        <f t="shared" si="33"/>
        <v>0</v>
      </c>
      <c r="Y122">
        <f t="shared" si="33"/>
        <v>0</v>
      </c>
      <c r="Z122">
        <f t="shared" si="33"/>
        <v>2.3960029046014923E-5</v>
      </c>
      <c r="AA122">
        <f t="shared" si="33"/>
        <v>0.71902676944572308</v>
      </c>
      <c r="AC122">
        <f t="shared" si="32"/>
        <v>0</v>
      </c>
      <c r="AD122">
        <f t="shared" si="32"/>
        <v>0</v>
      </c>
      <c r="AE122">
        <f t="shared" si="32"/>
        <v>0</v>
      </c>
      <c r="AF122">
        <f t="shared" si="32"/>
        <v>0.24175794579691287</v>
      </c>
    </row>
    <row r="123" spans="2:32" x14ac:dyDescent="0.25">
      <c r="B123">
        <f t="shared" si="20"/>
        <v>590</v>
      </c>
      <c r="C123">
        <v>7.1911722522406407E-3</v>
      </c>
      <c r="D123">
        <v>8.6294067026887689E-2</v>
      </c>
      <c r="E123">
        <v>0.50854561279921517</v>
      </c>
      <c r="F123">
        <f t="shared" si="19"/>
        <v>0.17021813580041423</v>
      </c>
      <c r="R123">
        <f t="shared" si="29"/>
        <v>5</v>
      </c>
      <c r="S123">
        <f t="shared" si="30"/>
        <v>21</v>
      </c>
      <c r="T123">
        <f t="shared" si="21"/>
        <v>117</v>
      </c>
      <c r="U123">
        <f t="shared" si="22"/>
        <v>8.8694798440844564E-3</v>
      </c>
      <c r="V123">
        <f t="shared" si="26"/>
        <v>1.240265949741362</v>
      </c>
      <c r="W123">
        <f t="shared" si="27"/>
        <v>0.42344831447082065</v>
      </c>
      <c r="X123">
        <f t="shared" si="33"/>
        <v>0</v>
      </c>
      <c r="Y123">
        <f t="shared" si="33"/>
        <v>0</v>
      </c>
      <c r="Z123">
        <f t="shared" si="33"/>
        <v>2.3960029046014923E-5</v>
      </c>
      <c r="AA123">
        <f t="shared" si="33"/>
        <v>0.72680664424181551</v>
      </c>
      <c r="AC123">
        <f t="shared" si="32"/>
        <v>0</v>
      </c>
      <c r="AD123">
        <f t="shared" si="32"/>
        <v>0</v>
      </c>
      <c r="AE123">
        <f t="shared" si="32"/>
        <v>0</v>
      </c>
      <c r="AF123">
        <f t="shared" si="32"/>
        <v>0.24953782059300528</v>
      </c>
    </row>
    <row r="124" spans="2:32" x14ac:dyDescent="0.25">
      <c r="B124">
        <f t="shared" si="20"/>
        <v>595</v>
      </c>
      <c r="C124">
        <v>7.3095373066895952E-3</v>
      </c>
      <c r="D124">
        <v>8.7714447680275143E-2</v>
      </c>
      <c r="E124">
        <v>0.51585515010590477</v>
      </c>
      <c r="F124">
        <f t="shared" si="19"/>
        <v>0.17266475176286386</v>
      </c>
      <c r="R124">
        <f t="shared" si="29"/>
        <v>5</v>
      </c>
      <c r="S124">
        <f t="shared" si="30"/>
        <v>22</v>
      </c>
      <c r="T124">
        <f t="shared" si="21"/>
        <v>118</v>
      </c>
      <c r="U124">
        <f t="shared" si="22"/>
        <v>7.1617721207237793E-3</v>
      </c>
      <c r="V124">
        <f t="shared" si="26"/>
        <v>1.2474277218620857</v>
      </c>
      <c r="W124">
        <f t="shared" si="27"/>
        <v>0.43061008659154443</v>
      </c>
      <c r="X124">
        <f t="shared" si="33"/>
        <v>0</v>
      </c>
      <c r="Y124">
        <f t="shared" si="33"/>
        <v>0</v>
      </c>
      <c r="Z124">
        <f t="shared" si="33"/>
        <v>2.3960029046014923E-5</v>
      </c>
      <c r="AA124">
        <f t="shared" si="33"/>
        <v>0.73311235117414175</v>
      </c>
      <c r="AC124">
        <f t="shared" si="32"/>
        <v>0</v>
      </c>
      <c r="AD124">
        <f t="shared" si="32"/>
        <v>0</v>
      </c>
      <c r="AE124">
        <f t="shared" si="32"/>
        <v>0</v>
      </c>
      <c r="AF124">
        <f t="shared" si="32"/>
        <v>0.25584352752533157</v>
      </c>
    </row>
    <row r="125" spans="2:32" x14ac:dyDescent="0.25">
      <c r="B125">
        <f t="shared" si="20"/>
        <v>600</v>
      </c>
      <c r="C125">
        <v>7.3700007119819055E-3</v>
      </c>
      <c r="D125">
        <v>8.8440008543782866E-2</v>
      </c>
      <c r="E125">
        <v>0.52322515081788668</v>
      </c>
      <c r="F125">
        <f t="shared" si="19"/>
        <v>0.17513160576861572</v>
      </c>
      <c r="R125">
        <f t="shared" si="29"/>
        <v>5</v>
      </c>
      <c r="S125">
        <f t="shared" si="30"/>
        <v>23</v>
      </c>
      <c r="T125">
        <f t="shared" si="21"/>
        <v>119</v>
      </c>
      <c r="U125">
        <f t="shared" si="22"/>
        <v>5.9235761405114712E-3</v>
      </c>
      <c r="V125">
        <f t="shared" si="26"/>
        <v>1.2533512980025971</v>
      </c>
      <c r="W125">
        <f t="shared" si="27"/>
        <v>0.43653366273205585</v>
      </c>
      <c r="X125">
        <f t="shared" si="33"/>
        <v>0</v>
      </c>
      <c r="Y125">
        <f t="shared" si="33"/>
        <v>0</v>
      </c>
      <c r="Z125">
        <f t="shared" si="33"/>
        <v>2.3960029046014923E-5</v>
      </c>
      <c r="AA125">
        <f t="shared" si="33"/>
        <v>0.73834331410588117</v>
      </c>
      <c r="AC125">
        <f t="shared" si="32"/>
        <v>0</v>
      </c>
      <c r="AD125">
        <f t="shared" si="32"/>
        <v>0</v>
      </c>
      <c r="AE125">
        <f t="shared" si="32"/>
        <v>0</v>
      </c>
      <c r="AF125">
        <f t="shared" si="32"/>
        <v>0.26107449045707098</v>
      </c>
    </row>
    <row r="126" spans="2:32" x14ac:dyDescent="0.25">
      <c r="B126">
        <f t="shared" si="20"/>
        <v>605</v>
      </c>
      <c r="C126">
        <v>7.4935861309355367E-3</v>
      </c>
      <c r="D126">
        <v>8.9923033571226441E-2</v>
      </c>
      <c r="E126">
        <v>0.53071873694882221</v>
      </c>
      <c r="F126">
        <f t="shared" si="19"/>
        <v>0.17763982573859372</v>
      </c>
      <c r="R126">
        <f t="shared" si="29"/>
        <v>5</v>
      </c>
      <c r="S126">
        <f t="shared" si="30"/>
        <v>24</v>
      </c>
      <c r="T126">
        <f t="shared" si="21"/>
        <v>120</v>
      </c>
      <c r="U126">
        <f t="shared" si="22"/>
        <v>4.9893833601285563E-3</v>
      </c>
      <c r="V126">
        <f t="shared" si="26"/>
        <v>1.2583406813627258</v>
      </c>
      <c r="W126">
        <f t="shared" si="27"/>
        <v>0.44152304609218451</v>
      </c>
      <c r="X126">
        <f t="shared" si="33"/>
        <v>0</v>
      </c>
      <c r="Y126">
        <f t="shared" si="33"/>
        <v>0</v>
      </c>
      <c r="Z126">
        <f t="shared" si="33"/>
        <v>2.3960029046014923E-5</v>
      </c>
      <c r="AA126">
        <f t="shared" si="33"/>
        <v>0.74275984131446349</v>
      </c>
      <c r="AC126">
        <f t="shared" si="32"/>
        <v>0</v>
      </c>
      <c r="AD126">
        <f t="shared" si="32"/>
        <v>0</v>
      </c>
      <c r="AE126">
        <f t="shared" si="32"/>
        <v>0</v>
      </c>
      <c r="AF126">
        <f t="shared" si="32"/>
        <v>0.26549101766565331</v>
      </c>
    </row>
    <row r="127" spans="2:32" x14ac:dyDescent="0.25">
      <c r="B127">
        <f t="shared" si="20"/>
        <v>610</v>
      </c>
      <c r="C127">
        <v>7.556748751246456E-3</v>
      </c>
      <c r="D127">
        <v>9.0680985014957471E-2</v>
      </c>
      <c r="E127">
        <v>0.53827548570006867</v>
      </c>
      <c r="F127">
        <f t="shared" si="19"/>
        <v>0.18016918722117353</v>
      </c>
      <c r="R127">
        <f t="shared" si="29"/>
        <v>6</v>
      </c>
      <c r="S127">
        <f t="shared" si="30"/>
        <v>1</v>
      </c>
      <c r="T127">
        <f t="shared" si="21"/>
        <v>121</v>
      </c>
      <c r="U127">
        <f t="shared" si="22"/>
        <v>3.6010253276813162E-2</v>
      </c>
      <c r="V127">
        <f t="shared" si="26"/>
        <v>1.294350934639539</v>
      </c>
      <c r="W127">
        <f t="shared" si="27"/>
        <v>3.6010253276813176E-2</v>
      </c>
      <c r="X127">
        <f t="shared" si="33"/>
        <v>0</v>
      </c>
      <c r="Y127">
        <f t="shared" si="33"/>
        <v>0</v>
      </c>
      <c r="Z127">
        <f t="shared" si="33"/>
        <v>2.3960029046014923E-5</v>
      </c>
      <c r="AA127">
        <f t="shared" si="33"/>
        <v>0.74275984131446349</v>
      </c>
      <c r="AC127">
        <f t="shared" si="32"/>
        <v>0</v>
      </c>
      <c r="AD127">
        <f t="shared" si="32"/>
        <v>0</v>
      </c>
      <c r="AE127">
        <f t="shared" si="32"/>
        <v>0</v>
      </c>
      <c r="AF127">
        <f t="shared" si="32"/>
        <v>0</v>
      </c>
    </row>
    <row r="128" spans="2:32" x14ac:dyDescent="0.25">
      <c r="B128">
        <f t="shared" si="20"/>
        <v>615</v>
      </c>
      <c r="C128">
        <v>7.6859203117121133E-3</v>
      </c>
      <c r="D128">
        <v>9.223104374054536E-2</v>
      </c>
      <c r="E128">
        <v>0.54596140601178078</v>
      </c>
      <c r="F128">
        <f t="shared" si="19"/>
        <v>0.18274178443653227</v>
      </c>
      <c r="R128">
        <f t="shared" si="29"/>
        <v>6</v>
      </c>
      <c r="S128">
        <f t="shared" si="30"/>
        <v>2</v>
      </c>
      <c r="T128">
        <f t="shared" si="21"/>
        <v>122</v>
      </c>
      <c r="U128">
        <f t="shared" si="22"/>
        <v>3.9093448935706904E-2</v>
      </c>
      <c r="V128">
        <f t="shared" si="26"/>
        <v>1.3334443835752459</v>
      </c>
      <c r="W128">
        <f t="shared" si="27"/>
        <v>7.5103702212520052E-2</v>
      </c>
      <c r="X128">
        <f t="shared" si="33"/>
        <v>0</v>
      </c>
      <c r="Y128">
        <f t="shared" si="33"/>
        <v>0</v>
      </c>
      <c r="Z128">
        <f t="shared" si="33"/>
        <v>2.3960029046014923E-5</v>
      </c>
      <c r="AA128">
        <f t="shared" si="33"/>
        <v>0.74769179173605615</v>
      </c>
      <c r="AC128">
        <f t="shared" si="32"/>
        <v>0</v>
      </c>
      <c r="AD128">
        <f t="shared" si="32"/>
        <v>0</v>
      </c>
      <c r="AE128">
        <f t="shared" si="32"/>
        <v>0</v>
      </c>
      <c r="AF128">
        <f t="shared" si="32"/>
        <v>4.931950421592707E-3</v>
      </c>
    </row>
    <row r="129" spans="2:32" x14ac:dyDescent="0.25">
      <c r="B129">
        <f t="shared" si="20"/>
        <v>620</v>
      </c>
      <c r="C129">
        <v>7.7519739635678597E-3</v>
      </c>
      <c r="D129">
        <v>9.3023687562814317E-2</v>
      </c>
      <c r="E129">
        <v>0.55371337997534864</v>
      </c>
      <c r="F129">
        <f t="shared" si="19"/>
        <v>0.18533649083777076</v>
      </c>
      <c r="R129">
        <f t="shared" si="29"/>
        <v>6</v>
      </c>
      <c r="S129">
        <f t="shared" si="30"/>
        <v>3</v>
      </c>
      <c r="T129">
        <f t="shared" si="21"/>
        <v>123</v>
      </c>
      <c r="U129">
        <f t="shared" si="22"/>
        <v>4.2602038293219555E-2</v>
      </c>
      <c r="V129">
        <f t="shared" si="26"/>
        <v>1.3760464218684654</v>
      </c>
      <c r="W129">
        <f t="shared" si="27"/>
        <v>0.11770574050573956</v>
      </c>
      <c r="X129">
        <f t="shared" si="33"/>
        <v>0</v>
      </c>
      <c r="Y129">
        <f t="shared" si="33"/>
        <v>0</v>
      </c>
      <c r="Z129">
        <f t="shared" si="33"/>
        <v>2.3960029046014923E-5</v>
      </c>
      <c r="AA129">
        <f t="shared" si="33"/>
        <v>0.76380109112431271</v>
      </c>
      <c r="AC129">
        <f t="shared" si="32"/>
        <v>0</v>
      </c>
      <c r="AD129">
        <f t="shared" si="32"/>
        <v>0</v>
      </c>
      <c r="AE129">
        <f t="shared" si="32"/>
        <v>0</v>
      </c>
      <c r="AF129">
        <f t="shared" si="32"/>
        <v>2.1041249809849238E-2</v>
      </c>
    </row>
    <row r="130" spans="2:32" x14ac:dyDescent="0.25">
      <c r="B130">
        <f t="shared" si="20"/>
        <v>625</v>
      </c>
      <c r="C130">
        <v>7.8871344408697475E-3</v>
      </c>
      <c r="D130">
        <v>9.464561329043697E-2</v>
      </c>
      <c r="E130">
        <v>0.56160051441621839</v>
      </c>
      <c r="F130">
        <f t="shared" si="19"/>
        <v>0.18797643755551416</v>
      </c>
      <c r="R130">
        <f t="shared" si="29"/>
        <v>6</v>
      </c>
      <c r="S130">
        <f t="shared" si="30"/>
        <v>4</v>
      </c>
      <c r="T130">
        <f t="shared" si="21"/>
        <v>124</v>
      </c>
      <c r="U130">
        <f t="shared" si="22"/>
        <v>4.6623793508711181E-2</v>
      </c>
      <c r="V130">
        <f t="shared" si="26"/>
        <v>1.4226702153771766</v>
      </c>
      <c r="W130">
        <f t="shared" si="27"/>
        <v>0.16432953401445083</v>
      </c>
      <c r="X130">
        <f t="shared" si="33"/>
        <v>0</v>
      </c>
      <c r="Y130">
        <f t="shared" si="33"/>
        <v>0</v>
      </c>
      <c r="Z130">
        <f t="shared" si="33"/>
        <v>2.3960029046014923E-5</v>
      </c>
      <c r="AA130">
        <f t="shared" si="33"/>
        <v>0.78932807302583774</v>
      </c>
      <c r="AC130">
        <f t="shared" si="32"/>
        <v>0</v>
      </c>
      <c r="AD130">
        <f t="shared" si="32"/>
        <v>0</v>
      </c>
      <c r="AE130">
        <f t="shared" si="32"/>
        <v>0</v>
      </c>
      <c r="AF130">
        <f t="shared" si="32"/>
        <v>4.6568231711374315E-2</v>
      </c>
    </row>
    <row r="131" spans="2:32" x14ac:dyDescent="0.25">
      <c r="B131">
        <f t="shared" si="20"/>
        <v>630</v>
      </c>
      <c r="C131">
        <v>7.9562906389729626E-3</v>
      </c>
      <c r="D131">
        <v>9.5475487667675552E-2</v>
      </c>
      <c r="E131">
        <v>0.56955680505519135</v>
      </c>
      <c r="F131">
        <f t="shared" si="19"/>
        <v>0.19063953192967989</v>
      </c>
      <c r="R131">
        <f t="shared" si="29"/>
        <v>6</v>
      </c>
      <c r="S131">
        <f t="shared" si="30"/>
        <v>5</v>
      </c>
      <c r="T131">
        <f t="shared" si="21"/>
        <v>125</v>
      </c>
      <c r="U131">
        <f t="shared" si="22"/>
        <v>5.1272356158840481E-2</v>
      </c>
      <c r="V131">
        <f t="shared" si="26"/>
        <v>1.473942571536017</v>
      </c>
      <c r="W131">
        <f t="shared" si="27"/>
        <v>0.21560189017329123</v>
      </c>
      <c r="X131">
        <f t="shared" si="33"/>
        <v>0</v>
      </c>
      <c r="Y131">
        <f t="shared" si="33"/>
        <v>0</v>
      </c>
      <c r="Z131">
        <f t="shared" si="33"/>
        <v>2.3960029046014923E-5</v>
      </c>
      <c r="AA131">
        <f t="shared" si="33"/>
        <v>0.82339493866937397</v>
      </c>
      <c r="AC131">
        <f t="shared" si="32"/>
        <v>0</v>
      </c>
      <c r="AD131">
        <f t="shared" si="32"/>
        <v>0</v>
      </c>
      <c r="AE131">
        <f t="shared" si="32"/>
        <v>0</v>
      </c>
      <c r="AF131">
        <f t="shared" si="32"/>
        <v>8.0635097354910534E-2</v>
      </c>
    </row>
    <row r="132" spans="2:32" x14ac:dyDescent="0.25">
      <c r="B132">
        <f t="shared" si="20"/>
        <v>635</v>
      </c>
      <c r="C132">
        <v>8.0978848206640919E-3</v>
      </c>
      <c r="D132">
        <v>9.7174617847969103E-2</v>
      </c>
      <c r="E132">
        <v>0.57765468987585544</v>
      </c>
      <c r="F132">
        <f t="shared" si="19"/>
        <v>0.19335002008139687</v>
      </c>
      <c r="R132">
        <f t="shared" si="29"/>
        <v>6</v>
      </c>
      <c r="S132">
        <f t="shared" si="30"/>
        <v>6</v>
      </c>
      <c r="T132">
        <f t="shared" si="21"/>
        <v>126</v>
      </c>
      <c r="U132">
        <f t="shared" si="22"/>
        <v>5.6697797174156184E-2</v>
      </c>
      <c r="V132">
        <f t="shared" si="26"/>
        <v>1.5306403687101733</v>
      </c>
      <c r="W132">
        <f t="shared" si="27"/>
        <v>0.27229968734744747</v>
      </c>
      <c r="X132">
        <f t="shared" si="33"/>
        <v>0</v>
      </c>
      <c r="Y132">
        <f t="shared" si="33"/>
        <v>0</v>
      </c>
      <c r="Z132">
        <f t="shared" si="33"/>
        <v>2.3960029046014923E-5</v>
      </c>
      <c r="AA132">
        <f t="shared" si="33"/>
        <v>0.86578291970324717</v>
      </c>
      <c r="AC132">
        <f t="shared" si="32"/>
        <v>0</v>
      </c>
      <c r="AD132">
        <f t="shared" si="32"/>
        <v>0</v>
      </c>
      <c r="AE132">
        <f t="shared" si="32"/>
        <v>0</v>
      </c>
      <c r="AF132">
        <f t="shared" si="32"/>
        <v>0.12302307838878378</v>
      </c>
    </row>
    <row r="133" spans="2:32" x14ac:dyDescent="0.25">
      <c r="B133">
        <f t="shared" si="20"/>
        <v>640</v>
      </c>
      <c r="C133">
        <v>8.1703774894252845E-3</v>
      </c>
      <c r="D133">
        <v>9.8044529873103414E-2</v>
      </c>
      <c r="E133">
        <v>0.58582506736528073</v>
      </c>
      <c r="F133">
        <f t="shared" si="19"/>
        <v>0.19608477265822175</v>
      </c>
      <c r="R133">
        <f t="shared" si="29"/>
        <v>6</v>
      </c>
      <c r="S133">
        <f t="shared" si="30"/>
        <v>7</v>
      </c>
      <c r="T133">
        <f t="shared" si="21"/>
        <v>127</v>
      </c>
      <c r="U133">
        <f t="shared" si="22"/>
        <v>6.3103008776859301E-2</v>
      </c>
      <c r="V133">
        <f t="shared" si="26"/>
        <v>1.5937433774870327</v>
      </c>
      <c r="W133">
        <f t="shared" si="27"/>
        <v>0.33540269612430684</v>
      </c>
      <c r="X133">
        <f t="shared" si="33"/>
        <v>0</v>
      </c>
      <c r="Y133">
        <f t="shared" si="33"/>
        <v>0</v>
      </c>
      <c r="Z133">
        <f t="shared" si="33"/>
        <v>2.3960029046014923E-5</v>
      </c>
      <c r="AA133">
        <f t="shared" si="33"/>
        <v>0.91678570373073887</v>
      </c>
      <c r="AC133">
        <f t="shared" si="32"/>
        <v>0</v>
      </c>
      <c r="AD133">
        <f t="shared" si="32"/>
        <v>0</v>
      </c>
      <c r="AE133">
        <f t="shared" si="32"/>
        <v>0</v>
      </c>
      <c r="AF133">
        <f t="shared" si="32"/>
        <v>0.17402586241627552</v>
      </c>
    </row>
    <row r="134" spans="2:32" x14ac:dyDescent="0.25">
      <c r="B134">
        <f t="shared" si="20"/>
        <v>645</v>
      </c>
      <c r="C134">
        <v>8.3188980527388878E-3</v>
      </c>
      <c r="D134">
        <v>9.9826776632866654E-2</v>
      </c>
      <c r="E134">
        <v>0.59414396541801962</v>
      </c>
      <c r="F134">
        <f t="shared" si="19"/>
        <v>0.19886923738038617</v>
      </c>
      <c r="R134">
        <f t="shared" si="29"/>
        <v>6</v>
      </c>
      <c r="S134">
        <f t="shared" si="30"/>
        <v>8</v>
      </c>
      <c r="T134">
        <f t="shared" si="21"/>
        <v>128</v>
      </c>
      <c r="U134">
        <f t="shared" si="22"/>
        <v>7.0770211679992229E-2</v>
      </c>
      <c r="V134">
        <f t="shared" si="26"/>
        <v>1.6645135891670249</v>
      </c>
      <c r="W134">
        <f t="shared" si="27"/>
        <v>0.40617290780429904</v>
      </c>
      <c r="X134">
        <f t="shared" si="33"/>
        <v>0</v>
      </c>
      <c r="Y134">
        <f t="shared" si="33"/>
        <v>0</v>
      </c>
      <c r="Z134">
        <f t="shared" si="33"/>
        <v>2.3960029046014923E-5</v>
      </c>
      <c r="AA134">
        <f t="shared" si="33"/>
        <v>0.97717584680082437</v>
      </c>
      <c r="AC134">
        <f t="shared" si="32"/>
        <v>0</v>
      </c>
      <c r="AD134">
        <f t="shared" si="32"/>
        <v>0</v>
      </c>
      <c r="AE134">
        <f t="shared" si="32"/>
        <v>0</v>
      </c>
      <c r="AF134">
        <f t="shared" si="32"/>
        <v>0.23441600548636102</v>
      </c>
    </row>
    <row r="135" spans="2:32" x14ac:dyDescent="0.25">
      <c r="B135">
        <f t="shared" si="20"/>
        <v>650</v>
      </c>
      <c r="C135">
        <v>8.3949867123731536E-3</v>
      </c>
      <c r="D135">
        <v>0.10073984054847784</v>
      </c>
      <c r="E135">
        <v>0.60253895213039277</v>
      </c>
      <c r="F135">
        <f t="shared" ref="F135:F198" si="34">E135/$E$293</f>
        <v>0.2016791701618014</v>
      </c>
      <c r="R135">
        <f t="shared" si="29"/>
        <v>6</v>
      </c>
      <c r="S135">
        <f t="shared" si="30"/>
        <v>9</v>
      </c>
      <c r="T135">
        <f t="shared" si="21"/>
        <v>129</v>
      </c>
      <c r="U135">
        <f t="shared" si="22"/>
        <v>8.0106002547637875E-2</v>
      </c>
      <c r="V135">
        <f t="shared" si="26"/>
        <v>1.7446195917146627</v>
      </c>
      <c r="W135">
        <f t="shared" si="27"/>
        <v>0.48627891035193693</v>
      </c>
      <c r="X135">
        <f t="shared" si="33"/>
        <v>0</v>
      </c>
      <c r="Y135">
        <f t="shared" si="33"/>
        <v>0</v>
      </c>
      <c r="Z135">
        <f t="shared" si="33"/>
        <v>2.3960029046014923E-5</v>
      </c>
      <c r="AA135">
        <f t="shared" si="33"/>
        <v>1.0482616201800381</v>
      </c>
      <c r="AC135">
        <f t="shared" si="32"/>
        <v>0</v>
      </c>
      <c r="AD135">
        <f t="shared" si="32"/>
        <v>0</v>
      </c>
      <c r="AE135">
        <f t="shared" si="32"/>
        <v>0</v>
      </c>
      <c r="AF135">
        <f t="shared" si="32"/>
        <v>0.30550177886557472</v>
      </c>
    </row>
    <row r="136" spans="2:32" x14ac:dyDescent="0.25">
      <c r="B136">
        <f t="shared" ref="B136:B199" si="35">B135+5</f>
        <v>655</v>
      </c>
      <c r="C136">
        <v>8.550981147556147E-3</v>
      </c>
      <c r="D136">
        <v>0.10261177377067376</v>
      </c>
      <c r="E136">
        <v>0.61108993327794892</v>
      </c>
      <c r="F136">
        <f t="shared" si="34"/>
        <v>0.20454131670985581</v>
      </c>
      <c r="R136">
        <f t="shared" si="29"/>
        <v>6</v>
      </c>
      <c r="S136">
        <f t="shared" si="30"/>
        <v>10</v>
      </c>
      <c r="T136">
        <f t="shared" ref="T136:T199" si="36">(R136-1)*24+S136</f>
        <v>130</v>
      </c>
      <c r="U136">
        <f t="shared" ref="U136:U199" si="37">VLOOKUP(R136,$L$7:$M$16,2,FALSE)*VLOOKUP(S136,$G$6:$J$29,4,FALSE)</f>
        <v>9.1722773991724613E-2</v>
      </c>
      <c r="V136">
        <f t="shared" si="26"/>
        <v>1.8363423657063873</v>
      </c>
      <c r="W136">
        <f t="shared" si="27"/>
        <v>0.5780016843436615</v>
      </c>
      <c r="X136">
        <f t="shared" ref="X136:AA151" si="38">X135+IF(AC136&gt;AC135,AC136-AC135,0)</f>
        <v>0</v>
      </c>
      <c r="Y136">
        <f t="shared" si="38"/>
        <v>0</v>
      </c>
      <c r="Z136">
        <f t="shared" si="38"/>
        <v>2.3840293794262935E-3</v>
      </c>
      <c r="AA136">
        <f t="shared" si="38"/>
        <v>1.1320502216500041</v>
      </c>
      <c r="AC136">
        <f t="shared" ref="AC136:AF167" si="39">IF($W136&lt;0.2*(1000/AC$6-10),0,($W136-0.2*(1000/AC$6-10))^2/($W136+0.8*(1000/AC$6-10)))</f>
        <v>0</v>
      </c>
      <c r="AD136">
        <f t="shared" si="39"/>
        <v>0</v>
      </c>
      <c r="AE136">
        <f t="shared" si="39"/>
        <v>2.3600693503802784E-3</v>
      </c>
      <c r="AF136">
        <f t="shared" si="39"/>
        <v>0.38929038033554086</v>
      </c>
    </row>
    <row r="137" spans="2:32" x14ac:dyDescent="0.25">
      <c r="B137">
        <f t="shared" si="35"/>
        <v>660</v>
      </c>
      <c r="C137">
        <v>8.6309546765899192E-3</v>
      </c>
      <c r="D137">
        <v>0.10357145611907903</v>
      </c>
      <c r="E137">
        <v>0.61972088795453883</v>
      </c>
      <c r="F137">
        <f t="shared" si="34"/>
        <v>0.20743023164344518</v>
      </c>
      <c r="R137">
        <f t="shared" si="29"/>
        <v>6</v>
      </c>
      <c r="S137">
        <f t="shared" si="30"/>
        <v>11</v>
      </c>
      <c r="T137">
        <f t="shared" si="36"/>
        <v>131</v>
      </c>
      <c r="U137">
        <f t="shared" si="37"/>
        <v>0.10659789291432792</v>
      </c>
      <c r="V137">
        <f t="shared" ref="V137:V200" si="40">U137+V136</f>
        <v>1.9429402586207152</v>
      </c>
      <c r="W137">
        <f t="shared" si="27"/>
        <v>0.68459957725798937</v>
      </c>
      <c r="X137">
        <f t="shared" si="38"/>
        <v>0</v>
      </c>
      <c r="Y137">
        <f t="shared" si="38"/>
        <v>0</v>
      </c>
      <c r="Z137">
        <f t="shared" si="38"/>
        <v>1.2717474627090516E-2</v>
      </c>
      <c r="AA137">
        <f t="shared" si="38"/>
        <v>1.2315840420110047</v>
      </c>
      <c r="AC137">
        <f t="shared" si="39"/>
        <v>0</v>
      </c>
      <c r="AD137">
        <f t="shared" si="39"/>
        <v>0</v>
      </c>
      <c r="AE137">
        <f t="shared" si="39"/>
        <v>1.2693514598044501E-2</v>
      </c>
      <c r="AF137">
        <f t="shared" si="39"/>
        <v>0.48882420069654142</v>
      </c>
    </row>
    <row r="138" spans="2:32" x14ac:dyDescent="0.25">
      <c r="B138">
        <f t="shared" si="35"/>
        <v>665</v>
      </c>
      <c r="C138">
        <v>8.7950334845099398E-3</v>
      </c>
      <c r="D138">
        <v>0.10554040181411928</v>
      </c>
      <c r="E138">
        <v>0.62851592143904877</v>
      </c>
      <c r="F138">
        <f t="shared" si="34"/>
        <v>0.21037406630912064</v>
      </c>
      <c r="R138">
        <f t="shared" si="29"/>
        <v>6</v>
      </c>
      <c r="S138">
        <f t="shared" si="30"/>
        <v>12</v>
      </c>
      <c r="T138">
        <f t="shared" si="36"/>
        <v>132</v>
      </c>
      <c r="U138">
        <f t="shared" si="37"/>
        <v>0.12641892669423616</v>
      </c>
      <c r="V138">
        <f t="shared" si="40"/>
        <v>2.0693591853149513</v>
      </c>
      <c r="W138">
        <f t="shared" si="27"/>
        <v>0.81101850395222552</v>
      </c>
      <c r="X138">
        <f t="shared" si="38"/>
        <v>0</v>
      </c>
      <c r="Y138">
        <f t="shared" si="38"/>
        <v>3.2393334364222239E-3</v>
      </c>
      <c r="Z138">
        <f t="shared" si="38"/>
        <v>3.4435867906805237E-2</v>
      </c>
      <c r="AA138">
        <f t="shared" si="38"/>
        <v>1.351629031144814</v>
      </c>
      <c r="AC138">
        <f t="shared" si="39"/>
        <v>0</v>
      </c>
      <c r="AD138">
        <f t="shared" si="39"/>
        <v>3.2393334364222239E-3</v>
      </c>
      <c r="AE138">
        <f t="shared" si="39"/>
        <v>3.4411907877759218E-2</v>
      </c>
      <c r="AF138">
        <f t="shared" si="39"/>
        <v>0.60886918983035077</v>
      </c>
    </row>
    <row r="139" spans="2:32" x14ac:dyDescent="0.25">
      <c r="B139">
        <f t="shared" si="35"/>
        <v>670</v>
      </c>
      <c r="C139">
        <v>8.8792145867371275E-3</v>
      </c>
      <c r="D139">
        <v>0.10655057504084553</v>
      </c>
      <c r="E139">
        <v>0.6373951360257859</v>
      </c>
      <c r="F139">
        <f t="shared" si="34"/>
        <v>0.21334607770060024</v>
      </c>
      <c r="R139">
        <f t="shared" si="29"/>
        <v>6</v>
      </c>
      <c r="S139">
        <f t="shared" si="30"/>
        <v>13</v>
      </c>
      <c r="T139">
        <f t="shared" si="36"/>
        <v>133</v>
      </c>
      <c r="U139">
        <f t="shared" si="37"/>
        <v>0.15444891513651199</v>
      </c>
      <c r="V139">
        <f t="shared" si="40"/>
        <v>2.2238081004514632</v>
      </c>
      <c r="W139">
        <f t="shared" si="27"/>
        <v>0.96546741908873734</v>
      </c>
      <c r="X139">
        <f t="shared" si="38"/>
        <v>0</v>
      </c>
      <c r="Y139">
        <f t="shared" si="38"/>
        <v>1.828395366388821E-2</v>
      </c>
      <c r="Z139">
        <f t="shared" si="38"/>
        <v>7.3084927362050134E-2</v>
      </c>
      <c r="AA139">
        <f t="shared" si="38"/>
        <v>1.500228481916664</v>
      </c>
      <c r="AC139">
        <f t="shared" si="39"/>
        <v>0</v>
      </c>
      <c r="AD139">
        <f t="shared" si="39"/>
        <v>1.828395366388821E-2</v>
      </c>
      <c r="AE139">
        <f t="shared" si="39"/>
        <v>7.3060967333004115E-2</v>
      </c>
      <c r="AF139">
        <f t="shared" si="39"/>
        <v>0.75746864060220076</v>
      </c>
    </row>
    <row r="140" spans="2:32" x14ac:dyDescent="0.25">
      <c r="B140">
        <f t="shared" si="35"/>
        <v>675</v>
      </c>
      <c r="C140">
        <v>9.0520610388384881E-3</v>
      </c>
      <c r="D140">
        <v>0.10862473246606186</v>
      </c>
      <c r="E140">
        <v>0.64644719706462439</v>
      </c>
      <c r="F140">
        <f t="shared" si="34"/>
        <v>0.21637594349120534</v>
      </c>
      <c r="R140">
        <f t="shared" si="29"/>
        <v>6</v>
      </c>
      <c r="S140">
        <f t="shared" si="30"/>
        <v>14</v>
      </c>
      <c r="T140">
        <f t="shared" si="36"/>
        <v>134</v>
      </c>
      <c r="U140">
        <f t="shared" si="37"/>
        <v>0.19822805464660362</v>
      </c>
      <c r="V140">
        <f t="shared" si="40"/>
        <v>2.4220361550980667</v>
      </c>
      <c r="W140">
        <f t="shared" si="27"/>
        <v>1.1636954737353409</v>
      </c>
      <c r="X140">
        <f t="shared" si="38"/>
        <v>0</v>
      </c>
      <c r="Y140">
        <f t="shared" si="38"/>
        <v>5.3469366942671015E-2</v>
      </c>
      <c r="Z140">
        <f t="shared" si="38"/>
        <v>0.13925723501195542</v>
      </c>
      <c r="AA140">
        <f t="shared" si="38"/>
        <v>1.6929443519390688</v>
      </c>
      <c r="AC140">
        <f t="shared" si="39"/>
        <v>0</v>
      </c>
      <c r="AD140">
        <f t="shared" si="39"/>
        <v>5.3469366942671015E-2</v>
      </c>
      <c r="AE140">
        <f t="shared" si="39"/>
        <v>0.13923327498290941</v>
      </c>
      <c r="AF140">
        <f t="shared" si="39"/>
        <v>0.95018451062460541</v>
      </c>
    </row>
    <row r="141" spans="2:32" x14ac:dyDescent="0.25">
      <c r="B141">
        <f t="shared" si="35"/>
        <v>680</v>
      </c>
      <c r="C141">
        <v>9.1408115768034648E-3</v>
      </c>
      <c r="D141">
        <v>0.10968973892164158</v>
      </c>
      <c r="E141">
        <v>0.65558800864142786</v>
      </c>
      <c r="F141">
        <f t="shared" si="34"/>
        <v>0.21943551546891238</v>
      </c>
      <c r="R141">
        <f t="shared" si="29"/>
        <v>6</v>
      </c>
      <c r="S141">
        <f t="shared" si="30"/>
        <v>15</v>
      </c>
      <c r="T141">
        <f t="shared" si="36"/>
        <v>135</v>
      </c>
      <c r="U141">
        <f t="shared" si="37"/>
        <v>0.28210188749788717</v>
      </c>
      <c r="V141">
        <f t="shared" si="40"/>
        <v>2.7041380425959538</v>
      </c>
      <c r="W141">
        <f t="shared" si="27"/>
        <v>1.445797361233228</v>
      </c>
      <c r="X141">
        <f t="shared" si="38"/>
        <v>4.2565573117121737E-3</v>
      </c>
      <c r="Y141">
        <f t="shared" si="38"/>
        <v>0.12972527637455392</v>
      </c>
      <c r="Z141">
        <f t="shared" si="38"/>
        <v>0.25962502031762602</v>
      </c>
      <c r="AA141">
        <f t="shared" si="38"/>
        <v>1.9695434513761181</v>
      </c>
      <c r="AC141">
        <f t="shared" si="39"/>
        <v>4.2565573117121737E-3</v>
      </c>
      <c r="AD141">
        <f t="shared" si="39"/>
        <v>0.12972527637455392</v>
      </c>
      <c r="AE141">
        <f t="shared" si="39"/>
        <v>0.25960106028858004</v>
      </c>
      <c r="AF141">
        <f t="shared" si="39"/>
        <v>1.2267836100616547</v>
      </c>
    </row>
    <row r="142" spans="2:32" x14ac:dyDescent="0.25">
      <c r="B142">
        <f t="shared" si="35"/>
        <v>685</v>
      </c>
      <c r="C142">
        <v>9.3231934035669095E-3</v>
      </c>
      <c r="D142">
        <v>0.11187832084280291</v>
      </c>
      <c r="E142">
        <v>0.66491120204499476</v>
      </c>
      <c r="F142">
        <f t="shared" si="34"/>
        <v>0.2225561334841315</v>
      </c>
      <c r="R142">
        <f t="shared" si="29"/>
        <v>6</v>
      </c>
      <c r="S142">
        <f t="shared" si="30"/>
        <v>16</v>
      </c>
      <c r="T142">
        <f t="shared" si="36"/>
        <v>136</v>
      </c>
      <c r="U142">
        <f t="shared" si="37"/>
        <v>0.85521009986870533</v>
      </c>
      <c r="V142">
        <f t="shared" si="40"/>
        <v>3.5593481424646591</v>
      </c>
      <c r="W142">
        <f t="shared" si="27"/>
        <v>2.3010074611019333</v>
      </c>
      <c r="X142">
        <f t="shared" si="38"/>
        <v>0.14093441375780902</v>
      </c>
      <c r="Y142">
        <f t="shared" si="38"/>
        <v>0.49973961608884587</v>
      </c>
      <c r="Z142">
        <f t="shared" si="38"/>
        <v>0.75417933043470486</v>
      </c>
      <c r="AA142">
        <f t="shared" si="38"/>
        <v>2.8157706024359612</v>
      </c>
      <c r="AC142">
        <f t="shared" si="39"/>
        <v>0.14093441375780902</v>
      </c>
      <c r="AD142">
        <f t="shared" si="39"/>
        <v>0.49973961608884587</v>
      </c>
      <c r="AE142">
        <f t="shared" si="39"/>
        <v>0.75415537040565894</v>
      </c>
      <c r="AF142">
        <f t="shared" si="39"/>
        <v>2.0730107611214978</v>
      </c>
    </row>
    <row r="143" spans="2:32" x14ac:dyDescent="0.25">
      <c r="B143">
        <f t="shared" si="35"/>
        <v>690</v>
      </c>
      <c r="C143">
        <v>9.4169208053842546E-3</v>
      </c>
      <c r="D143">
        <v>0.11300304966461105</v>
      </c>
      <c r="E143">
        <v>0.67432812285037902</v>
      </c>
      <c r="F143">
        <f t="shared" si="34"/>
        <v>0.22570812352028488</v>
      </c>
      <c r="R143">
        <f t="shared" si="29"/>
        <v>6</v>
      </c>
      <c r="S143">
        <f t="shared" si="30"/>
        <v>17</v>
      </c>
      <c r="T143">
        <f t="shared" si="36"/>
        <v>137</v>
      </c>
      <c r="U143">
        <f t="shared" si="37"/>
        <v>0.42553547187992186</v>
      </c>
      <c r="V143">
        <f t="shared" si="40"/>
        <v>3.9848836143445809</v>
      </c>
      <c r="W143">
        <f t="shared" si="27"/>
        <v>2.7265429329818551</v>
      </c>
      <c r="X143">
        <f t="shared" si="38"/>
        <v>0.26733872974333045</v>
      </c>
      <c r="Y143">
        <f t="shared" si="38"/>
        <v>0.73969073806922292</v>
      </c>
      <c r="Z143">
        <f t="shared" si="38"/>
        <v>1.0488864167345615</v>
      </c>
      <c r="AA143">
        <f t="shared" si="38"/>
        <v>3.2388172983434522</v>
      </c>
      <c r="AC143">
        <f t="shared" si="39"/>
        <v>0.26733872974333045</v>
      </c>
      <c r="AD143">
        <f t="shared" si="39"/>
        <v>0.73969073806922292</v>
      </c>
      <c r="AE143">
        <f t="shared" si="39"/>
        <v>1.0488624567055156</v>
      </c>
      <c r="AF143">
        <f t="shared" si="39"/>
        <v>2.4960574570289888</v>
      </c>
    </row>
    <row r="144" spans="2:32" x14ac:dyDescent="0.25">
      <c r="B144">
        <f t="shared" si="35"/>
        <v>695</v>
      </c>
      <c r="C144">
        <v>9.6097042823843903E-3</v>
      </c>
      <c r="D144">
        <v>0.11531645138861268</v>
      </c>
      <c r="E144">
        <v>0.68393782713276341</v>
      </c>
      <c r="F144">
        <f t="shared" si="34"/>
        <v>0.22892464118826161</v>
      </c>
      <c r="R144">
        <f t="shared" si="29"/>
        <v>6</v>
      </c>
      <c r="S144">
        <f t="shared" si="30"/>
        <v>18</v>
      </c>
      <c r="T144">
        <f t="shared" si="36"/>
        <v>138</v>
      </c>
      <c r="U144">
        <f t="shared" si="37"/>
        <v>0.1726308285867508</v>
      </c>
      <c r="V144">
        <f t="shared" si="40"/>
        <v>4.1575144429313315</v>
      </c>
      <c r="W144">
        <f t="shared" ref="W144:W207" si="41">IF(R144-R143=1,V144-V143,V144-V143+W143)</f>
        <v>2.8991737615686057</v>
      </c>
      <c r="X144">
        <f t="shared" si="38"/>
        <v>0.3276760721038306</v>
      </c>
      <c r="Y144">
        <f t="shared" si="38"/>
        <v>0.84492086647181308</v>
      </c>
      <c r="Z144">
        <f t="shared" si="38"/>
        <v>1.1749230385945508</v>
      </c>
      <c r="AA144">
        <f t="shared" si="38"/>
        <v>3.4106356898932098</v>
      </c>
      <c r="AC144">
        <f t="shared" si="39"/>
        <v>0.3276760721038306</v>
      </c>
      <c r="AD144">
        <f t="shared" si="39"/>
        <v>0.84492086647181308</v>
      </c>
      <c r="AE144">
        <f t="shared" si="39"/>
        <v>1.1748990785655049</v>
      </c>
      <c r="AF144">
        <f t="shared" si="39"/>
        <v>2.6678758485787464</v>
      </c>
    </row>
    <row r="145" spans="2:32" x14ac:dyDescent="0.25">
      <c r="B145">
        <f t="shared" si="35"/>
        <v>700</v>
      </c>
      <c r="C145">
        <v>9.7088692879454541E-3</v>
      </c>
      <c r="D145">
        <v>0.11650643145534545</v>
      </c>
      <c r="E145">
        <v>0.69364669642070886</v>
      </c>
      <c r="F145">
        <f t="shared" si="34"/>
        <v>0.23217435092782132</v>
      </c>
      <c r="R145">
        <f t="shared" si="29"/>
        <v>6</v>
      </c>
      <c r="S145">
        <f t="shared" si="30"/>
        <v>19</v>
      </c>
      <c r="T145">
        <f t="shared" si="36"/>
        <v>139</v>
      </c>
      <c r="U145">
        <f t="shared" si="37"/>
        <v>0.11485491879270864</v>
      </c>
      <c r="V145">
        <f t="shared" si="40"/>
        <v>4.2723693617240404</v>
      </c>
      <c r="W145">
        <f t="shared" si="41"/>
        <v>3.0140286803613145</v>
      </c>
      <c r="X145">
        <f t="shared" si="38"/>
        <v>0.37046204065318905</v>
      </c>
      <c r="Y145">
        <f t="shared" si="38"/>
        <v>0.91714592017445074</v>
      </c>
      <c r="Z145">
        <f t="shared" si="38"/>
        <v>1.2605552829619264</v>
      </c>
      <c r="AA145">
        <f t="shared" si="38"/>
        <v>3.5249989852454018</v>
      </c>
      <c r="AC145">
        <f t="shared" si="39"/>
        <v>0.37046204065318905</v>
      </c>
      <c r="AD145">
        <f t="shared" si="39"/>
        <v>0.91714592017445074</v>
      </c>
      <c r="AE145">
        <f t="shared" si="39"/>
        <v>1.2605313229328805</v>
      </c>
      <c r="AF145">
        <f t="shared" si="39"/>
        <v>2.7822391439309384</v>
      </c>
    </row>
    <row r="146" spans="2:32" x14ac:dyDescent="0.25">
      <c r="B146">
        <f t="shared" si="35"/>
        <v>705</v>
      </c>
      <c r="C146">
        <v>9.9130363257016185E-3</v>
      </c>
      <c r="D146">
        <v>0.11895643590841942</v>
      </c>
      <c r="E146">
        <v>0.70355973274641048</v>
      </c>
      <c r="F146">
        <f t="shared" si="34"/>
        <v>0.23549239855425699</v>
      </c>
      <c r="R146">
        <f t="shared" si="29"/>
        <v>6</v>
      </c>
      <c r="S146">
        <f t="shared" si="30"/>
        <v>20</v>
      </c>
      <c r="T146">
        <f t="shared" si="36"/>
        <v>140</v>
      </c>
      <c r="U146">
        <f t="shared" si="37"/>
        <v>8.4948108473537329E-2</v>
      </c>
      <c r="V146">
        <f t="shared" si="40"/>
        <v>4.3573174701975779</v>
      </c>
      <c r="W146">
        <f t="shared" si="41"/>
        <v>3.0989767888348521</v>
      </c>
      <c r="X146">
        <f t="shared" si="38"/>
        <v>0.40340369199486681</v>
      </c>
      <c r="Y146">
        <f t="shared" si="38"/>
        <v>0.97163043494367762</v>
      </c>
      <c r="Z146">
        <f t="shared" si="38"/>
        <v>1.3247368639381076</v>
      </c>
      <c r="AA146">
        <f t="shared" si="38"/>
        <v>3.6096057531054746</v>
      </c>
      <c r="AC146">
        <f t="shared" si="39"/>
        <v>0.40340369199486681</v>
      </c>
      <c r="AD146">
        <f t="shared" si="39"/>
        <v>0.97163043494367762</v>
      </c>
      <c r="AE146">
        <f t="shared" si="39"/>
        <v>1.3247129039090617</v>
      </c>
      <c r="AF146">
        <f t="shared" si="39"/>
        <v>2.8668459117910112</v>
      </c>
    </row>
    <row r="147" spans="2:32" x14ac:dyDescent="0.25">
      <c r="B147">
        <f t="shared" si="35"/>
        <v>710</v>
      </c>
      <c r="C147">
        <v>1.001816241763609E-2</v>
      </c>
      <c r="D147">
        <v>0.12021794901163307</v>
      </c>
      <c r="E147">
        <v>0.71357789516404657</v>
      </c>
      <c r="F147">
        <f t="shared" si="34"/>
        <v>0.23884563352071234</v>
      </c>
      <c r="R147">
        <f t="shared" si="29"/>
        <v>6</v>
      </c>
      <c r="S147">
        <f t="shared" si="30"/>
        <v>21</v>
      </c>
      <c r="T147">
        <f t="shared" si="36"/>
        <v>141</v>
      </c>
      <c r="U147">
        <f t="shared" si="37"/>
        <v>6.6299361834531306E-2</v>
      </c>
      <c r="V147">
        <f t="shared" si="40"/>
        <v>4.423616832032109</v>
      </c>
      <c r="W147">
        <f t="shared" si="41"/>
        <v>3.1652761506693832</v>
      </c>
      <c r="X147">
        <f t="shared" si="38"/>
        <v>0.42985505654308059</v>
      </c>
      <c r="Y147">
        <f t="shared" si="38"/>
        <v>1.0147556462479035</v>
      </c>
      <c r="Z147">
        <f t="shared" si="38"/>
        <v>1.3753031807550116</v>
      </c>
      <c r="AA147">
        <f t="shared" si="38"/>
        <v>3.6756508145476725</v>
      </c>
      <c r="AC147">
        <f t="shared" si="39"/>
        <v>0.42985505654308059</v>
      </c>
      <c r="AD147">
        <f t="shared" si="39"/>
        <v>1.0147556462479035</v>
      </c>
      <c r="AE147">
        <f t="shared" si="39"/>
        <v>1.3752792207259656</v>
      </c>
      <c r="AF147">
        <f t="shared" si="39"/>
        <v>2.9328909732332091</v>
      </c>
    </row>
    <row r="148" spans="2:32" x14ac:dyDescent="0.25">
      <c r="B148">
        <f t="shared" si="35"/>
        <v>715</v>
      </c>
      <c r="C148">
        <v>1.0234831445881776E-2</v>
      </c>
      <c r="D148">
        <v>0.12281797735058131</v>
      </c>
      <c r="E148">
        <v>0.72381272660992835</v>
      </c>
      <c r="F148">
        <f t="shared" si="34"/>
        <v>0.24227139098494455</v>
      </c>
      <c r="R148">
        <f t="shared" si="29"/>
        <v>6</v>
      </c>
      <c r="S148">
        <f t="shared" si="30"/>
        <v>22</v>
      </c>
      <c r="T148">
        <f t="shared" si="36"/>
        <v>142</v>
      </c>
      <c r="U148">
        <f t="shared" si="37"/>
        <v>5.353424660241024E-2</v>
      </c>
      <c r="V148">
        <f t="shared" si="40"/>
        <v>4.4771510786345194</v>
      </c>
      <c r="W148">
        <f t="shared" si="41"/>
        <v>3.2188103972717936</v>
      </c>
      <c r="X148">
        <f t="shared" si="38"/>
        <v>0.45167621644140316</v>
      </c>
      <c r="Y148">
        <f t="shared" si="38"/>
        <v>1.0499495262129335</v>
      </c>
      <c r="Z148">
        <f t="shared" si="38"/>
        <v>1.4164252878445656</v>
      </c>
      <c r="AA148">
        <f t="shared" si="38"/>
        <v>3.728986998657549</v>
      </c>
      <c r="AC148">
        <f t="shared" si="39"/>
        <v>0.45167621644140316</v>
      </c>
      <c r="AD148">
        <f t="shared" si="39"/>
        <v>1.0499495262129335</v>
      </c>
      <c r="AE148">
        <f t="shared" si="39"/>
        <v>1.4164013278155196</v>
      </c>
      <c r="AF148">
        <f t="shared" si="39"/>
        <v>2.9862271573430856</v>
      </c>
    </row>
    <row r="149" spans="2:32" x14ac:dyDescent="0.25">
      <c r="B149">
        <f t="shared" si="35"/>
        <v>720</v>
      </c>
      <c r="C149">
        <v>1.0346516417809593E-2</v>
      </c>
      <c r="D149">
        <v>0.12415819701371511</v>
      </c>
      <c r="E149">
        <v>0.73415924302773794</v>
      </c>
      <c r="F149">
        <f t="shared" si="34"/>
        <v>0.24573453114846666</v>
      </c>
      <c r="R149">
        <f t="shared" si="29"/>
        <v>6</v>
      </c>
      <c r="S149">
        <f t="shared" si="30"/>
        <v>23</v>
      </c>
      <c r="T149">
        <f t="shared" si="36"/>
        <v>143</v>
      </c>
      <c r="U149">
        <f t="shared" si="37"/>
        <v>4.4278731650323241E-2</v>
      </c>
      <c r="V149">
        <f t="shared" si="40"/>
        <v>4.5214298102848423</v>
      </c>
      <c r="W149">
        <f t="shared" si="41"/>
        <v>3.2630891289221164</v>
      </c>
      <c r="X149">
        <f t="shared" si="38"/>
        <v>0.47003096759429347</v>
      </c>
      <c r="Y149">
        <f t="shared" si="38"/>
        <v>1.0793030370297594</v>
      </c>
      <c r="Z149">
        <f t="shared" si="38"/>
        <v>1.4506286044408274</v>
      </c>
      <c r="AA149">
        <f t="shared" si="38"/>
        <v>3.7731065873588348</v>
      </c>
      <c r="AC149">
        <f t="shared" si="39"/>
        <v>0.47003096759429347</v>
      </c>
      <c r="AD149">
        <f t="shared" si="39"/>
        <v>1.0793030370297594</v>
      </c>
      <c r="AE149">
        <f t="shared" si="39"/>
        <v>1.4506046444117815</v>
      </c>
      <c r="AF149">
        <f t="shared" si="39"/>
        <v>3.0303467460443714</v>
      </c>
    </row>
    <row r="150" spans="2:32" x14ac:dyDescent="0.25">
      <c r="B150">
        <f t="shared" si="35"/>
        <v>725</v>
      </c>
      <c r="C150">
        <v>1.0576968105549422E-2</v>
      </c>
      <c r="D150">
        <v>0.12692361726659307</v>
      </c>
      <c r="E150">
        <v>0.74473621113328736</v>
      </c>
      <c r="F150">
        <f t="shared" si="34"/>
        <v>0.24927480708052527</v>
      </c>
      <c r="R150">
        <f t="shared" si="29"/>
        <v>6</v>
      </c>
      <c r="S150">
        <f t="shared" si="30"/>
        <v>24</v>
      </c>
      <c r="T150">
        <f t="shared" si="36"/>
        <v>144</v>
      </c>
      <c r="U150">
        <f t="shared" si="37"/>
        <v>3.7295640616960953E-2</v>
      </c>
      <c r="V150">
        <f t="shared" si="40"/>
        <v>4.5587254509018029</v>
      </c>
      <c r="W150">
        <f t="shared" si="41"/>
        <v>3.3003847695390771</v>
      </c>
      <c r="X150">
        <f t="shared" si="38"/>
        <v>0.48570270449507641</v>
      </c>
      <c r="Y150">
        <f t="shared" si="38"/>
        <v>1.1041950845200987</v>
      </c>
      <c r="Z150">
        <f t="shared" si="38"/>
        <v>1.4795684079217195</v>
      </c>
      <c r="AA150">
        <f t="shared" si="38"/>
        <v>3.8102713400409591</v>
      </c>
      <c r="AC150">
        <f t="shared" si="39"/>
        <v>0.48570270449507641</v>
      </c>
      <c r="AD150">
        <f t="shared" si="39"/>
        <v>1.1041950845200987</v>
      </c>
      <c r="AE150">
        <f t="shared" si="39"/>
        <v>1.4795444478926736</v>
      </c>
      <c r="AF150">
        <f t="shared" si="39"/>
        <v>3.0675114987264958</v>
      </c>
    </row>
    <row r="151" spans="2:32" x14ac:dyDescent="0.25">
      <c r="B151">
        <f t="shared" si="35"/>
        <v>730</v>
      </c>
      <c r="C151">
        <v>1.0695898366831935E-2</v>
      </c>
      <c r="D151">
        <v>0.12835078040198322</v>
      </c>
      <c r="E151">
        <v>0.7554321095001193</v>
      </c>
      <c r="F151">
        <f t="shared" si="34"/>
        <v>0.25285489082304624</v>
      </c>
      <c r="R151">
        <f t="shared" si="29"/>
        <v>7</v>
      </c>
      <c r="S151">
        <f t="shared" si="30"/>
        <v>1</v>
      </c>
      <c r="T151">
        <f t="shared" si="36"/>
        <v>145</v>
      </c>
      <c r="U151">
        <f t="shared" si="37"/>
        <v>2.2882769640784287E-3</v>
      </c>
      <c r="V151">
        <f t="shared" si="40"/>
        <v>4.5610137278658813</v>
      </c>
      <c r="W151">
        <f t="shared" si="41"/>
        <v>2.2882769640784062E-3</v>
      </c>
      <c r="X151">
        <f t="shared" si="38"/>
        <v>0.48570270449507641</v>
      </c>
      <c r="Y151">
        <f t="shared" si="38"/>
        <v>1.1041950845200987</v>
      </c>
      <c r="Z151">
        <f t="shared" si="38"/>
        <v>1.4795684079217195</v>
      </c>
      <c r="AA151">
        <f t="shared" si="38"/>
        <v>3.8102713400409591</v>
      </c>
      <c r="AC151">
        <f t="shared" si="39"/>
        <v>0</v>
      </c>
      <c r="AD151">
        <f t="shared" si="39"/>
        <v>0</v>
      </c>
      <c r="AE151">
        <f t="shared" si="39"/>
        <v>0</v>
      </c>
      <c r="AF151">
        <f t="shared" si="39"/>
        <v>0</v>
      </c>
    </row>
    <row r="152" spans="2:32" x14ac:dyDescent="0.25">
      <c r="B152">
        <f t="shared" si="35"/>
        <v>735</v>
      </c>
      <c r="C152">
        <v>1.0941607564570077E-2</v>
      </c>
      <c r="D152">
        <v>0.13129929077484093</v>
      </c>
      <c r="E152">
        <v>0.76637371706468937</v>
      </c>
      <c r="F152">
        <f t="shared" si="34"/>
        <v>0.25651721726029381</v>
      </c>
      <c r="R152">
        <f t="shared" si="29"/>
        <v>7</v>
      </c>
      <c r="S152">
        <f t="shared" si="30"/>
        <v>2</v>
      </c>
      <c r="T152">
        <f t="shared" si="36"/>
        <v>146</v>
      </c>
      <c r="U152">
        <f t="shared" si="37"/>
        <v>2.4841990962489345E-3</v>
      </c>
      <c r="V152">
        <f t="shared" si="40"/>
        <v>4.5634979269621301</v>
      </c>
      <c r="W152">
        <f t="shared" si="41"/>
        <v>4.7724760603271577E-3</v>
      </c>
      <c r="X152">
        <f t="shared" ref="X152:AA167" si="42">X151+IF(AC152&gt;AC151,AC152-AC151,0)</f>
        <v>0.48570270449507641</v>
      </c>
      <c r="Y152">
        <f t="shared" si="42"/>
        <v>1.1041950845200987</v>
      </c>
      <c r="Z152">
        <f t="shared" si="42"/>
        <v>1.4795684079217195</v>
      </c>
      <c r="AA152">
        <f t="shared" si="42"/>
        <v>3.8102713400409591</v>
      </c>
      <c r="AC152">
        <f t="shared" si="39"/>
        <v>0</v>
      </c>
      <c r="AD152">
        <f t="shared" si="39"/>
        <v>0</v>
      </c>
      <c r="AE152">
        <f t="shared" si="39"/>
        <v>0</v>
      </c>
      <c r="AF152">
        <f t="shared" si="39"/>
        <v>0</v>
      </c>
    </row>
    <row r="153" spans="2:32" x14ac:dyDescent="0.25">
      <c r="B153">
        <f t="shared" si="35"/>
        <v>740</v>
      </c>
      <c r="C153">
        <v>1.1068575983641082E-2</v>
      </c>
      <c r="D153">
        <v>0.13282291180369299</v>
      </c>
      <c r="E153">
        <v>0.77744229304833046</v>
      </c>
      <c r="F153">
        <f t="shared" si="34"/>
        <v>0.26022204200458765</v>
      </c>
      <c r="R153">
        <f t="shared" si="29"/>
        <v>7</v>
      </c>
      <c r="S153">
        <f t="shared" si="30"/>
        <v>3</v>
      </c>
      <c r="T153">
        <f t="shared" si="36"/>
        <v>147</v>
      </c>
      <c r="U153">
        <f t="shared" si="37"/>
        <v>2.7071529350206416E-3</v>
      </c>
      <c r="V153">
        <f t="shared" si="40"/>
        <v>4.5662050798971503</v>
      </c>
      <c r="W153">
        <f t="shared" si="41"/>
        <v>7.479628995347376E-3</v>
      </c>
      <c r="X153">
        <f t="shared" si="42"/>
        <v>0.48570270449507641</v>
      </c>
      <c r="Y153">
        <f t="shared" si="42"/>
        <v>1.1041950845200987</v>
      </c>
      <c r="Z153">
        <f t="shared" si="42"/>
        <v>1.4795684079217195</v>
      </c>
      <c r="AA153">
        <f t="shared" si="42"/>
        <v>3.8102713400409591</v>
      </c>
      <c r="AC153">
        <f t="shared" si="39"/>
        <v>0</v>
      </c>
      <c r="AD153">
        <f t="shared" si="39"/>
        <v>0</v>
      </c>
      <c r="AE153">
        <f t="shared" si="39"/>
        <v>0</v>
      </c>
      <c r="AF153">
        <f t="shared" si="39"/>
        <v>0</v>
      </c>
    </row>
    <row r="154" spans="2:32" x14ac:dyDescent="0.25">
      <c r="B154">
        <f t="shared" si="35"/>
        <v>745</v>
      </c>
      <c r="C154">
        <v>1.1331251754854721E-2</v>
      </c>
      <c r="D154">
        <v>0.13597502105825665</v>
      </c>
      <c r="E154">
        <v>0.78877354480318518</v>
      </c>
      <c r="F154">
        <f t="shared" si="34"/>
        <v>0.26401478841995801</v>
      </c>
      <c r="R154">
        <f t="shared" si="29"/>
        <v>7</v>
      </c>
      <c r="S154">
        <f t="shared" si="30"/>
        <v>4</v>
      </c>
      <c r="T154">
        <f t="shared" si="36"/>
        <v>148</v>
      </c>
      <c r="U154">
        <f t="shared" si="37"/>
        <v>2.9627159754699421E-3</v>
      </c>
      <c r="V154">
        <f t="shared" si="40"/>
        <v>4.5691677958726205</v>
      </c>
      <c r="W154">
        <f t="shared" si="41"/>
        <v>1.044234497081753E-2</v>
      </c>
      <c r="X154">
        <f t="shared" si="42"/>
        <v>0.48570270449507641</v>
      </c>
      <c r="Y154">
        <f t="shared" si="42"/>
        <v>1.1041950845200987</v>
      </c>
      <c r="Z154">
        <f t="shared" si="42"/>
        <v>1.4795684079217195</v>
      </c>
      <c r="AA154">
        <f t="shared" si="42"/>
        <v>3.8102713400409591</v>
      </c>
      <c r="AC154">
        <f t="shared" si="39"/>
        <v>0</v>
      </c>
      <c r="AD154">
        <f t="shared" si="39"/>
        <v>0</v>
      </c>
      <c r="AE154">
        <f t="shared" si="39"/>
        <v>0</v>
      </c>
      <c r="AF154">
        <f t="shared" si="39"/>
        <v>0</v>
      </c>
    </row>
    <row r="155" spans="2:32" x14ac:dyDescent="0.25">
      <c r="B155">
        <f t="shared" si="35"/>
        <v>750</v>
      </c>
      <c r="C155">
        <v>1.1467180127885834E-2</v>
      </c>
      <c r="D155">
        <v>0.13760616153463001</v>
      </c>
      <c r="E155">
        <v>0.80024072493107101</v>
      </c>
      <c r="F155">
        <f t="shared" si="34"/>
        <v>0.26785303217849171</v>
      </c>
      <c r="R155">
        <f t="shared" si="29"/>
        <v>7</v>
      </c>
      <c r="S155">
        <f t="shared" si="30"/>
        <v>5</v>
      </c>
      <c r="T155">
        <f t="shared" si="36"/>
        <v>149</v>
      </c>
      <c r="U155">
        <f t="shared" si="37"/>
        <v>3.258109588688861E-3</v>
      </c>
      <c r="V155">
        <f t="shared" si="40"/>
        <v>4.5724259054613094</v>
      </c>
      <c r="W155">
        <f t="shared" si="41"/>
        <v>1.3700454559506525E-2</v>
      </c>
      <c r="X155">
        <f t="shared" si="42"/>
        <v>0.48570270449507641</v>
      </c>
      <c r="Y155">
        <f t="shared" si="42"/>
        <v>1.1041950845200987</v>
      </c>
      <c r="Z155">
        <f t="shared" si="42"/>
        <v>1.4795684079217195</v>
      </c>
      <c r="AA155">
        <f t="shared" si="42"/>
        <v>3.8102713400409591</v>
      </c>
      <c r="AC155">
        <f t="shared" si="39"/>
        <v>0</v>
      </c>
      <c r="AD155">
        <f t="shared" si="39"/>
        <v>0</v>
      </c>
      <c r="AE155">
        <f t="shared" si="39"/>
        <v>0</v>
      </c>
      <c r="AF155">
        <f t="shared" si="39"/>
        <v>0</v>
      </c>
    </row>
    <row r="156" spans="2:32" x14ac:dyDescent="0.25">
      <c r="B156">
        <f t="shared" si="35"/>
        <v>755</v>
      </c>
      <c r="C156">
        <v>1.1748816415742658E-2</v>
      </c>
      <c r="D156">
        <v>0.14098579698891189</v>
      </c>
      <c r="E156">
        <v>0.81198954134681367</v>
      </c>
      <c r="F156">
        <f t="shared" si="34"/>
        <v>0.2717855439882802</v>
      </c>
      <c r="R156">
        <f t="shared" si="29"/>
        <v>7</v>
      </c>
      <c r="S156">
        <f t="shared" si="30"/>
        <v>6</v>
      </c>
      <c r="T156">
        <f t="shared" si="36"/>
        <v>150</v>
      </c>
      <c r="U156">
        <f t="shared" si="37"/>
        <v>3.6028700545450427E-3</v>
      </c>
      <c r="V156">
        <f t="shared" si="40"/>
        <v>4.5760287755158542</v>
      </c>
      <c r="W156">
        <f t="shared" si="41"/>
        <v>1.7303324614051263E-2</v>
      </c>
      <c r="X156">
        <f t="shared" si="42"/>
        <v>0.48570270449507641</v>
      </c>
      <c r="Y156">
        <f t="shared" si="42"/>
        <v>1.1041950845200987</v>
      </c>
      <c r="Z156">
        <f t="shared" si="42"/>
        <v>1.4795684079217195</v>
      </c>
      <c r="AA156">
        <f t="shared" si="42"/>
        <v>3.8102713400409591</v>
      </c>
      <c r="AC156">
        <f t="shared" si="39"/>
        <v>0</v>
      </c>
      <c r="AD156">
        <f t="shared" si="39"/>
        <v>0</v>
      </c>
      <c r="AE156">
        <f t="shared" si="39"/>
        <v>0</v>
      </c>
      <c r="AF156">
        <f t="shared" si="39"/>
        <v>0</v>
      </c>
    </row>
    <row r="157" spans="2:32" x14ac:dyDescent="0.25">
      <c r="B157">
        <f t="shared" si="35"/>
        <v>760</v>
      </c>
      <c r="C157">
        <v>1.1894784052169483E-2</v>
      </c>
      <c r="D157">
        <v>0.14273740862603379</v>
      </c>
      <c r="E157">
        <v>0.82388432539898315</v>
      </c>
      <c r="F157">
        <f t="shared" si="34"/>
        <v>0.27576691343902437</v>
      </c>
      <c r="R157">
        <f t="shared" si="29"/>
        <v>7</v>
      </c>
      <c r="S157">
        <f t="shared" si="30"/>
        <v>7</v>
      </c>
      <c r="T157">
        <f t="shared" si="36"/>
        <v>151</v>
      </c>
      <c r="U157">
        <f t="shared" si="37"/>
        <v>4.0098901898338694E-3</v>
      </c>
      <c r="V157">
        <f t="shared" si="40"/>
        <v>4.580038665705688</v>
      </c>
      <c r="W157">
        <f t="shared" si="41"/>
        <v>2.1313214803885039E-2</v>
      </c>
      <c r="X157">
        <f t="shared" si="42"/>
        <v>0.48570270449507641</v>
      </c>
      <c r="Y157">
        <f t="shared" si="42"/>
        <v>1.1041950845200987</v>
      </c>
      <c r="Z157">
        <f t="shared" si="42"/>
        <v>1.4795684079217195</v>
      </c>
      <c r="AA157">
        <f t="shared" si="42"/>
        <v>3.8102713400409591</v>
      </c>
      <c r="AC157">
        <f t="shared" si="39"/>
        <v>0</v>
      </c>
      <c r="AD157">
        <f t="shared" si="39"/>
        <v>0</v>
      </c>
      <c r="AE157">
        <f t="shared" si="39"/>
        <v>0</v>
      </c>
      <c r="AF157">
        <f t="shared" si="39"/>
        <v>0</v>
      </c>
    </row>
    <row r="158" spans="2:32" x14ac:dyDescent="0.25">
      <c r="B158">
        <f t="shared" si="35"/>
        <v>765</v>
      </c>
      <c r="C158">
        <v>1.2197724500833784E-2</v>
      </c>
      <c r="D158">
        <v>0.14637269401000541</v>
      </c>
      <c r="E158">
        <v>0.83608204989981694</v>
      </c>
      <c r="F158">
        <f t="shared" si="34"/>
        <v>0.27984968177539921</v>
      </c>
      <c r="R158">
        <f t="shared" si="29"/>
        <v>7</v>
      </c>
      <c r="S158">
        <f t="shared" si="30"/>
        <v>8</v>
      </c>
      <c r="T158">
        <f t="shared" si="36"/>
        <v>152</v>
      </c>
      <c r="U158">
        <f t="shared" si="37"/>
        <v>4.4971037522403097E-3</v>
      </c>
      <c r="V158">
        <f t="shared" si="40"/>
        <v>4.5845357694579283</v>
      </c>
      <c r="W158">
        <f t="shared" si="41"/>
        <v>2.5810318556125367E-2</v>
      </c>
      <c r="X158">
        <f t="shared" si="42"/>
        <v>0.48570270449507641</v>
      </c>
      <c r="Y158">
        <f t="shared" si="42"/>
        <v>1.1041950845200987</v>
      </c>
      <c r="Z158">
        <f t="shared" si="42"/>
        <v>1.4795684079217195</v>
      </c>
      <c r="AA158">
        <f t="shared" si="42"/>
        <v>3.8102713400409591</v>
      </c>
      <c r="AC158">
        <f t="shared" si="39"/>
        <v>0</v>
      </c>
      <c r="AD158">
        <f t="shared" si="39"/>
        <v>0</v>
      </c>
      <c r="AE158">
        <f t="shared" si="39"/>
        <v>0</v>
      </c>
      <c r="AF158">
        <f t="shared" si="39"/>
        <v>0</v>
      </c>
    </row>
    <row r="159" spans="2:32" x14ac:dyDescent="0.25">
      <c r="B159">
        <f t="shared" si="35"/>
        <v>770</v>
      </c>
      <c r="C159">
        <v>1.2355005002244512E-2</v>
      </c>
      <c r="D159">
        <v>0.14826006002693415</v>
      </c>
      <c r="E159">
        <v>0.84843705490206145</v>
      </c>
      <c r="F159">
        <f t="shared" si="34"/>
        <v>0.28398509434480657</v>
      </c>
      <c r="R159">
        <f t="shared" si="29"/>
        <v>7</v>
      </c>
      <c r="S159">
        <f t="shared" si="30"/>
        <v>9</v>
      </c>
      <c r="T159">
        <f t="shared" si="36"/>
        <v>153</v>
      </c>
      <c r="U159">
        <f t="shared" si="37"/>
        <v>5.0903479879769904E-3</v>
      </c>
      <c r="V159">
        <f t="shared" si="40"/>
        <v>4.5896261174459054</v>
      </c>
      <c r="W159">
        <f t="shared" si="41"/>
        <v>3.0900666544102506E-2</v>
      </c>
      <c r="X159">
        <f t="shared" si="42"/>
        <v>0.48570270449507641</v>
      </c>
      <c r="Y159">
        <f t="shared" si="42"/>
        <v>1.1041950845200987</v>
      </c>
      <c r="Z159">
        <f t="shared" si="42"/>
        <v>1.4795684079217195</v>
      </c>
      <c r="AA159">
        <f t="shared" si="42"/>
        <v>3.8102713400409591</v>
      </c>
      <c r="AC159">
        <f t="shared" si="39"/>
        <v>0</v>
      </c>
      <c r="AD159">
        <f t="shared" si="39"/>
        <v>0</v>
      </c>
      <c r="AE159">
        <f t="shared" si="39"/>
        <v>0</v>
      </c>
      <c r="AF159">
        <f t="shared" si="39"/>
        <v>0</v>
      </c>
    </row>
    <row r="160" spans="2:32" x14ac:dyDescent="0.25">
      <c r="B160">
        <f t="shared" si="35"/>
        <v>775</v>
      </c>
      <c r="C160">
        <v>1.2682026870190377E-2</v>
      </c>
      <c r="D160">
        <v>0.15218432244228453</v>
      </c>
      <c r="E160">
        <v>0.86111908177225183</v>
      </c>
      <c r="F160">
        <f t="shared" si="34"/>
        <v>0.28822996622587987</v>
      </c>
      <c r="R160">
        <f t="shared" ref="R160:R223" si="43">R136+1</f>
        <v>7</v>
      </c>
      <c r="S160">
        <f t="shared" ref="S160:S223" si="44">S136</f>
        <v>10</v>
      </c>
      <c r="T160">
        <f t="shared" si="36"/>
        <v>154</v>
      </c>
      <c r="U160">
        <f t="shared" si="37"/>
        <v>5.8285374777350104E-3</v>
      </c>
      <c r="V160">
        <f t="shared" si="40"/>
        <v>4.5954546549236408</v>
      </c>
      <c r="W160">
        <f t="shared" si="41"/>
        <v>3.672920402183788E-2</v>
      </c>
      <c r="X160">
        <f t="shared" si="42"/>
        <v>0.48570270449507641</v>
      </c>
      <c r="Y160">
        <f t="shared" si="42"/>
        <v>1.1041950845200987</v>
      </c>
      <c r="Z160">
        <f t="shared" si="42"/>
        <v>1.4795684079217195</v>
      </c>
      <c r="AA160">
        <f t="shared" si="42"/>
        <v>3.8102713400409591</v>
      </c>
      <c r="AC160">
        <f t="shared" si="39"/>
        <v>0</v>
      </c>
      <c r="AD160">
        <f t="shared" si="39"/>
        <v>0</v>
      </c>
      <c r="AE160">
        <f t="shared" si="39"/>
        <v>0</v>
      </c>
      <c r="AF160">
        <f t="shared" si="39"/>
        <v>0</v>
      </c>
    </row>
    <row r="161" spans="2:32" x14ac:dyDescent="0.25">
      <c r="B161">
        <f t="shared" si="35"/>
        <v>780</v>
      </c>
      <c r="C161">
        <v>1.2852136038439266E-2</v>
      </c>
      <c r="D161">
        <v>0.15422563246127119</v>
      </c>
      <c r="E161">
        <v>0.87397121781069109</v>
      </c>
      <c r="F161">
        <f t="shared" si="34"/>
        <v>0.29253177629454757</v>
      </c>
      <c r="R161">
        <f t="shared" si="43"/>
        <v>7</v>
      </c>
      <c r="S161">
        <f t="shared" si="44"/>
        <v>11</v>
      </c>
      <c r="T161">
        <f t="shared" si="36"/>
        <v>155</v>
      </c>
      <c r="U161">
        <f t="shared" si="37"/>
        <v>6.7737791484021107E-3</v>
      </c>
      <c r="V161">
        <f t="shared" si="40"/>
        <v>4.6022284340720425</v>
      </c>
      <c r="W161">
        <f t="shared" si="41"/>
        <v>4.3502983170239595E-2</v>
      </c>
      <c r="X161">
        <f t="shared" si="42"/>
        <v>0.48570270449507641</v>
      </c>
      <c r="Y161">
        <f t="shared" si="42"/>
        <v>1.1041950845200987</v>
      </c>
      <c r="Z161">
        <f t="shared" si="42"/>
        <v>1.4795684079217195</v>
      </c>
      <c r="AA161">
        <f t="shared" si="42"/>
        <v>3.8103062492812683</v>
      </c>
      <c r="AC161">
        <f t="shared" si="39"/>
        <v>0</v>
      </c>
      <c r="AD161">
        <f t="shared" si="39"/>
        <v>0</v>
      </c>
      <c r="AE161">
        <f t="shared" si="39"/>
        <v>0</v>
      </c>
      <c r="AF161">
        <f t="shared" si="39"/>
        <v>3.4909240309264249E-5</v>
      </c>
    </row>
    <row r="162" spans="2:32" x14ac:dyDescent="0.25">
      <c r="B162">
        <f t="shared" si="35"/>
        <v>785</v>
      </c>
      <c r="C162">
        <v>1.3206560244321208E-2</v>
      </c>
      <c r="D162">
        <v>0.1584787229318545</v>
      </c>
      <c r="E162">
        <v>0.8871777780550123</v>
      </c>
      <c r="F162">
        <f t="shared" si="34"/>
        <v>0.29695221766410429</v>
      </c>
      <c r="R162">
        <f t="shared" si="43"/>
        <v>7</v>
      </c>
      <c r="S162">
        <f t="shared" si="44"/>
        <v>12</v>
      </c>
      <c r="T162">
        <f t="shared" si="36"/>
        <v>156</v>
      </c>
      <c r="U162">
        <f t="shared" si="37"/>
        <v>8.0333097230451088E-3</v>
      </c>
      <c r="V162">
        <f t="shared" si="40"/>
        <v>4.6102617437950872</v>
      </c>
      <c r="W162">
        <f t="shared" si="41"/>
        <v>5.1536292893284319E-2</v>
      </c>
      <c r="X162">
        <f t="shared" si="42"/>
        <v>0.48570270449507641</v>
      </c>
      <c r="Y162">
        <f t="shared" si="42"/>
        <v>1.1041950845200987</v>
      </c>
      <c r="Z162">
        <f t="shared" si="42"/>
        <v>1.4795684079217195</v>
      </c>
      <c r="AA162">
        <f t="shared" si="42"/>
        <v>3.8108063345630825</v>
      </c>
      <c r="AC162">
        <f t="shared" si="39"/>
        <v>0</v>
      </c>
      <c r="AD162">
        <f t="shared" si="39"/>
        <v>0</v>
      </c>
      <c r="AE162">
        <f t="shared" si="39"/>
        <v>0</v>
      </c>
      <c r="AF162">
        <f t="shared" si="39"/>
        <v>5.3499452212366636E-4</v>
      </c>
    </row>
    <row r="163" spans="2:32" x14ac:dyDescent="0.25">
      <c r="B163">
        <f t="shared" si="35"/>
        <v>790</v>
      </c>
      <c r="C163">
        <v>1.3391319341165664E-2</v>
      </c>
      <c r="D163">
        <v>0.16069583209398797</v>
      </c>
      <c r="E163">
        <v>0.90056909739617796</v>
      </c>
      <c r="F163">
        <f t="shared" si="34"/>
        <v>0.30143450078048861</v>
      </c>
      <c r="R163">
        <f t="shared" si="43"/>
        <v>7</v>
      </c>
      <c r="S163">
        <f t="shared" si="44"/>
        <v>13</v>
      </c>
      <c r="T163">
        <f t="shared" si="36"/>
        <v>157</v>
      </c>
      <c r="U163">
        <f t="shared" si="37"/>
        <v>9.8144795571696621E-3</v>
      </c>
      <c r="V163">
        <f t="shared" si="40"/>
        <v>4.6200762233522568</v>
      </c>
      <c r="W163">
        <f t="shared" si="41"/>
        <v>6.1350772450453839E-2</v>
      </c>
      <c r="X163">
        <f t="shared" si="42"/>
        <v>0.48570270449507641</v>
      </c>
      <c r="Y163">
        <f t="shared" si="42"/>
        <v>1.1041950845200987</v>
      </c>
      <c r="Z163">
        <f t="shared" si="42"/>
        <v>1.4795684079217195</v>
      </c>
      <c r="AA163">
        <f t="shared" si="42"/>
        <v>3.8121486031109666</v>
      </c>
      <c r="AC163">
        <f t="shared" si="39"/>
        <v>0</v>
      </c>
      <c r="AD163">
        <f t="shared" si="39"/>
        <v>0</v>
      </c>
      <c r="AE163">
        <f t="shared" si="39"/>
        <v>0</v>
      </c>
      <c r="AF163">
        <f t="shared" si="39"/>
        <v>1.8772630700078898E-3</v>
      </c>
    </row>
    <row r="164" spans="2:32" x14ac:dyDescent="0.25">
      <c r="B164">
        <f t="shared" si="35"/>
        <v>795</v>
      </c>
      <c r="C164">
        <v>1.3777156863295836E-2</v>
      </c>
      <c r="D164">
        <v>0.16532588235955004</v>
      </c>
      <c r="E164">
        <v>0.9143462542594738</v>
      </c>
      <c r="F164">
        <f t="shared" si="34"/>
        <v>0.30604592972388606</v>
      </c>
      <c r="R164">
        <f t="shared" si="43"/>
        <v>7</v>
      </c>
      <c r="S164">
        <f t="shared" si="44"/>
        <v>14</v>
      </c>
      <c r="T164">
        <f t="shared" si="36"/>
        <v>158</v>
      </c>
      <c r="U164">
        <f t="shared" si="37"/>
        <v>1.259643156617214E-2</v>
      </c>
      <c r="V164">
        <f t="shared" si="40"/>
        <v>4.6326726549184292</v>
      </c>
      <c r="W164">
        <f t="shared" si="41"/>
        <v>7.3947204016626245E-2</v>
      </c>
      <c r="X164">
        <f t="shared" si="42"/>
        <v>0.48570270449507641</v>
      </c>
      <c r="Y164">
        <f t="shared" si="42"/>
        <v>1.1041950845200987</v>
      </c>
      <c r="Z164">
        <f t="shared" si="42"/>
        <v>1.4795684079217195</v>
      </c>
      <c r="AA164">
        <f t="shared" si="42"/>
        <v>3.8148986467641568</v>
      </c>
      <c r="AC164">
        <f t="shared" si="39"/>
        <v>0</v>
      </c>
      <c r="AD164">
        <f t="shared" si="39"/>
        <v>0</v>
      </c>
      <c r="AE164">
        <f t="shared" si="39"/>
        <v>0</v>
      </c>
      <c r="AF164">
        <f t="shared" si="39"/>
        <v>4.627306723198236E-3</v>
      </c>
    </row>
    <row r="165" spans="2:32" x14ac:dyDescent="0.25">
      <c r="B165">
        <f t="shared" si="35"/>
        <v>800</v>
      </c>
      <c r="C165">
        <v>1.3978777409259013E-2</v>
      </c>
      <c r="D165">
        <v>0.16774532891110816</v>
      </c>
      <c r="E165">
        <v>0.92832503166873281</v>
      </c>
      <c r="F165">
        <f t="shared" si="34"/>
        <v>0.31072484420370183</v>
      </c>
      <c r="R165">
        <f t="shared" si="43"/>
        <v>7</v>
      </c>
      <c r="S165">
        <f t="shared" si="44"/>
        <v>15</v>
      </c>
      <c r="T165">
        <f t="shared" si="36"/>
        <v>159</v>
      </c>
      <c r="U165">
        <f t="shared" si="37"/>
        <v>1.7926206897859055E-2</v>
      </c>
      <c r="V165">
        <f t="shared" si="40"/>
        <v>4.6505988618162881</v>
      </c>
      <c r="W165">
        <f t="shared" si="41"/>
        <v>9.1873410914485198E-2</v>
      </c>
      <c r="X165">
        <f t="shared" si="42"/>
        <v>0.48570270449507641</v>
      </c>
      <c r="Y165">
        <f t="shared" si="42"/>
        <v>1.1041950845200987</v>
      </c>
      <c r="Z165">
        <f t="shared" si="42"/>
        <v>1.4795684079217195</v>
      </c>
      <c r="AA165">
        <f t="shared" si="42"/>
        <v>3.8204886284872455</v>
      </c>
      <c r="AC165">
        <f t="shared" si="39"/>
        <v>0</v>
      </c>
      <c r="AD165">
        <f t="shared" si="39"/>
        <v>0</v>
      </c>
      <c r="AE165">
        <f t="shared" si="39"/>
        <v>0</v>
      </c>
      <c r="AF165">
        <f t="shared" si="39"/>
        <v>1.0217288446286894E-2</v>
      </c>
    </row>
    <row r="166" spans="2:32" x14ac:dyDescent="0.25">
      <c r="B166">
        <f t="shared" si="35"/>
        <v>805</v>
      </c>
      <c r="C166">
        <v>1.4400927174249345E-2</v>
      </c>
      <c r="D166">
        <v>0.17281112609099214</v>
      </c>
      <c r="E166">
        <v>0.94272595884298216</v>
      </c>
      <c r="F166">
        <f t="shared" si="34"/>
        <v>0.31554505878367906</v>
      </c>
      <c r="R166">
        <f t="shared" si="43"/>
        <v>7</v>
      </c>
      <c r="S166">
        <f t="shared" si="44"/>
        <v>16</v>
      </c>
      <c r="T166">
        <f t="shared" si="36"/>
        <v>160</v>
      </c>
      <c r="U166">
        <f t="shared" si="37"/>
        <v>5.4344454506707045E-2</v>
      </c>
      <c r="V166">
        <f t="shared" si="40"/>
        <v>4.7049433163229955</v>
      </c>
      <c r="W166">
        <f t="shared" si="41"/>
        <v>0.14621786542119253</v>
      </c>
      <c r="X166">
        <f t="shared" si="42"/>
        <v>0.48570270449507641</v>
      </c>
      <c r="Y166">
        <f t="shared" si="42"/>
        <v>1.1041950845200987</v>
      </c>
      <c r="Z166">
        <f t="shared" si="42"/>
        <v>1.4795684079217195</v>
      </c>
      <c r="AA166">
        <f t="shared" si="42"/>
        <v>3.8461682333844336</v>
      </c>
      <c r="AC166">
        <f t="shared" si="39"/>
        <v>0</v>
      </c>
      <c r="AD166">
        <f t="shared" si="39"/>
        <v>0</v>
      </c>
      <c r="AE166">
        <f t="shared" si="39"/>
        <v>0</v>
      </c>
      <c r="AF166">
        <f t="shared" si="39"/>
        <v>3.5896893343475143E-2</v>
      </c>
    </row>
    <row r="167" spans="2:32" x14ac:dyDescent="0.25">
      <c r="B167">
        <f t="shared" si="35"/>
        <v>810</v>
      </c>
      <c r="C167">
        <v>1.4622126545989378E-2</v>
      </c>
      <c r="D167">
        <v>0.17546551855187253</v>
      </c>
      <c r="E167">
        <v>0.95734808538897154</v>
      </c>
      <c r="F167">
        <f t="shared" si="34"/>
        <v>0.32043931223794836</v>
      </c>
      <c r="R167">
        <f t="shared" si="43"/>
        <v>7</v>
      </c>
      <c r="S167">
        <f t="shared" si="44"/>
        <v>17</v>
      </c>
      <c r="T167">
        <f t="shared" si="36"/>
        <v>161</v>
      </c>
      <c r="U167">
        <f t="shared" si="37"/>
        <v>2.7040715604409758E-2</v>
      </c>
      <c r="V167">
        <f t="shared" si="40"/>
        <v>4.7319840319274054</v>
      </c>
      <c r="W167">
        <f t="shared" si="41"/>
        <v>0.17325858102560243</v>
      </c>
      <c r="X167">
        <f t="shared" si="42"/>
        <v>0.48570270449507641</v>
      </c>
      <c r="Y167">
        <f t="shared" si="42"/>
        <v>1.1041950845200987</v>
      </c>
      <c r="Z167">
        <f t="shared" si="42"/>
        <v>1.4795684079217195</v>
      </c>
      <c r="AA167">
        <f t="shared" si="42"/>
        <v>3.8623952796648897</v>
      </c>
      <c r="AC167">
        <f t="shared" si="39"/>
        <v>0</v>
      </c>
      <c r="AD167">
        <f t="shared" si="39"/>
        <v>0</v>
      </c>
      <c r="AE167">
        <f t="shared" si="39"/>
        <v>0</v>
      </c>
      <c r="AF167">
        <f t="shared" si="39"/>
        <v>5.2123939623931491E-2</v>
      </c>
    </row>
    <row r="168" spans="2:32" x14ac:dyDescent="0.25">
      <c r="B168">
        <f t="shared" si="35"/>
        <v>815</v>
      </c>
      <c r="C168">
        <v>1.5086647720504498E-2</v>
      </c>
      <c r="D168">
        <v>0.18103977264605398</v>
      </c>
      <c r="E168">
        <v>0.97243473310947603</v>
      </c>
      <c r="F168">
        <f t="shared" si="34"/>
        <v>0.32548904816296509</v>
      </c>
      <c r="R168">
        <f t="shared" si="43"/>
        <v>7</v>
      </c>
      <c r="S168">
        <f t="shared" si="44"/>
        <v>18</v>
      </c>
      <c r="T168">
        <f t="shared" si="36"/>
        <v>162</v>
      </c>
      <c r="U168">
        <f t="shared" si="37"/>
        <v>1.0969851983773466E-2</v>
      </c>
      <c r="V168">
        <f t="shared" si="40"/>
        <v>4.7429538839111789</v>
      </c>
      <c r="W168">
        <f t="shared" si="41"/>
        <v>0.18422843300937597</v>
      </c>
      <c r="X168">
        <f t="shared" ref="X168:AA183" si="45">X167+IF(AC168&gt;AC167,AC168-AC167,0)</f>
        <v>0.48570270449507641</v>
      </c>
      <c r="Y168">
        <f t="shared" si="45"/>
        <v>1.1041950845200987</v>
      </c>
      <c r="Z168">
        <f t="shared" si="45"/>
        <v>1.4795684079217195</v>
      </c>
      <c r="AA168">
        <f t="shared" si="45"/>
        <v>3.8694581108186439</v>
      </c>
      <c r="AC168">
        <f t="shared" ref="AC168:AF199" si="46">IF($W168&lt;0.2*(1000/AC$6-10),0,($W168-0.2*(1000/AC$6-10))^2/($W168+0.8*(1000/AC$6-10)))</f>
        <v>0</v>
      </c>
      <c r="AD168">
        <f t="shared" si="46"/>
        <v>0</v>
      </c>
      <c r="AE168">
        <f t="shared" si="46"/>
        <v>0</v>
      </c>
      <c r="AF168">
        <f t="shared" si="46"/>
        <v>5.9186770777685839E-2</v>
      </c>
    </row>
    <row r="169" spans="2:32" x14ac:dyDescent="0.25">
      <c r="B169">
        <f t="shared" si="35"/>
        <v>820</v>
      </c>
      <c r="C169">
        <v>1.5330809729200201E-2</v>
      </c>
      <c r="D169">
        <v>0.18396971675040241</v>
      </c>
      <c r="E169">
        <v>0.98776554283867624</v>
      </c>
      <c r="F169">
        <f t="shared" si="34"/>
        <v>0.33062050891444272</v>
      </c>
      <c r="R169">
        <f t="shared" si="43"/>
        <v>7</v>
      </c>
      <c r="S169">
        <f t="shared" si="44"/>
        <v>19</v>
      </c>
      <c r="T169">
        <f t="shared" si="36"/>
        <v>163</v>
      </c>
      <c r="U169">
        <f t="shared" si="37"/>
        <v>7.2984731005400162E-3</v>
      </c>
      <c r="V169">
        <f t="shared" si="40"/>
        <v>4.7502523570117186</v>
      </c>
      <c r="W169">
        <f t="shared" si="41"/>
        <v>0.19152690610991563</v>
      </c>
      <c r="X169">
        <f t="shared" si="45"/>
        <v>0.48570270449507641</v>
      </c>
      <c r="Y169">
        <f t="shared" si="45"/>
        <v>1.1041950845200987</v>
      </c>
      <c r="Z169">
        <f t="shared" si="45"/>
        <v>1.4795684079217195</v>
      </c>
      <c r="AA169">
        <f t="shared" si="45"/>
        <v>3.8742910056762727</v>
      </c>
      <c r="AC169">
        <f t="shared" si="46"/>
        <v>0</v>
      </c>
      <c r="AD169">
        <f t="shared" si="46"/>
        <v>0</v>
      </c>
      <c r="AE169">
        <f t="shared" si="46"/>
        <v>0</v>
      </c>
      <c r="AF169">
        <f t="shared" si="46"/>
        <v>6.401966563531461E-2</v>
      </c>
    </row>
    <row r="170" spans="2:32" x14ac:dyDescent="0.25">
      <c r="B170">
        <f t="shared" si="35"/>
        <v>825</v>
      </c>
      <c r="C170">
        <v>1.5845303974242997E-2</v>
      </c>
      <c r="D170">
        <v>0.19014364769091596</v>
      </c>
      <c r="E170">
        <v>1.0036108468129192</v>
      </c>
      <c r="F170">
        <f t="shared" si="34"/>
        <v>0.33592417890156628</v>
      </c>
      <c r="R170">
        <f t="shared" si="43"/>
        <v>7</v>
      </c>
      <c r="S170">
        <f t="shared" si="44"/>
        <v>20</v>
      </c>
      <c r="T170">
        <f t="shared" si="36"/>
        <v>164</v>
      </c>
      <c r="U170">
        <f t="shared" si="37"/>
        <v>5.3980403377833107E-3</v>
      </c>
      <c r="V170">
        <f t="shared" si="40"/>
        <v>4.7556503973495019</v>
      </c>
      <c r="W170">
        <f t="shared" si="41"/>
        <v>0.19692494644769898</v>
      </c>
      <c r="X170">
        <f t="shared" si="45"/>
        <v>0.48570270449507641</v>
      </c>
      <c r="Y170">
        <f t="shared" si="45"/>
        <v>1.1041950845200987</v>
      </c>
      <c r="Z170">
        <f t="shared" si="45"/>
        <v>1.4795684079217195</v>
      </c>
      <c r="AA170">
        <f t="shared" si="45"/>
        <v>3.8779297540000406</v>
      </c>
      <c r="AC170">
        <f t="shared" si="46"/>
        <v>0</v>
      </c>
      <c r="AD170">
        <f t="shared" si="46"/>
        <v>0</v>
      </c>
      <c r="AE170">
        <f t="shared" si="46"/>
        <v>0</v>
      </c>
      <c r="AF170">
        <f t="shared" si="46"/>
        <v>6.7658413959082286E-2</v>
      </c>
    </row>
    <row r="171" spans="2:32" x14ac:dyDescent="0.25">
      <c r="B171">
        <f t="shared" si="35"/>
        <v>830</v>
      </c>
      <c r="C171">
        <v>1.6116706725541885E-2</v>
      </c>
      <c r="D171">
        <v>0.19340048070650262</v>
      </c>
      <c r="E171">
        <v>1.0197275535384611</v>
      </c>
      <c r="F171">
        <f t="shared" si="34"/>
        <v>0.34131869161589945</v>
      </c>
      <c r="R171">
        <f t="shared" si="43"/>
        <v>7</v>
      </c>
      <c r="S171">
        <f t="shared" si="44"/>
        <v>21</v>
      </c>
      <c r="T171">
        <f t="shared" si="36"/>
        <v>165</v>
      </c>
      <c r="U171">
        <f t="shared" si="37"/>
        <v>4.2130029259401175E-3</v>
      </c>
      <c r="V171">
        <f t="shared" si="40"/>
        <v>4.7598634002754423</v>
      </c>
      <c r="W171">
        <f t="shared" si="41"/>
        <v>0.20113794937363938</v>
      </c>
      <c r="X171">
        <f t="shared" si="45"/>
        <v>0.48570270449507641</v>
      </c>
      <c r="Y171">
        <f t="shared" si="45"/>
        <v>1.1041950845200987</v>
      </c>
      <c r="Z171">
        <f t="shared" si="45"/>
        <v>1.4795684079217195</v>
      </c>
      <c r="AA171">
        <f t="shared" si="45"/>
        <v>3.8808058985646752</v>
      </c>
      <c r="AC171">
        <f t="shared" si="46"/>
        <v>0</v>
      </c>
      <c r="AD171">
        <f t="shared" si="46"/>
        <v>0</v>
      </c>
      <c r="AE171">
        <f t="shared" si="46"/>
        <v>0</v>
      </c>
      <c r="AF171">
        <f t="shared" si="46"/>
        <v>7.0534558523717053E-2</v>
      </c>
    </row>
    <row r="172" spans="2:32" x14ac:dyDescent="0.25">
      <c r="B172">
        <f t="shared" si="35"/>
        <v>835</v>
      </c>
      <c r="C172">
        <v>1.6690867161199829E-2</v>
      </c>
      <c r="D172">
        <v>0.20029040593439795</v>
      </c>
      <c r="E172">
        <v>1.0364184206996609</v>
      </c>
      <c r="F172">
        <f t="shared" si="34"/>
        <v>0.34690538476901395</v>
      </c>
      <c r="R172">
        <f t="shared" si="43"/>
        <v>7</v>
      </c>
      <c r="S172">
        <f t="shared" si="44"/>
        <v>22</v>
      </c>
      <c r="T172">
        <f t="shared" si="36"/>
        <v>166</v>
      </c>
      <c r="U172">
        <f t="shared" si="37"/>
        <v>3.4018417573437958E-3</v>
      </c>
      <c r="V172">
        <f t="shared" si="40"/>
        <v>4.7632652420327863</v>
      </c>
      <c r="W172">
        <f t="shared" si="41"/>
        <v>0.20453979113098342</v>
      </c>
      <c r="X172">
        <f t="shared" si="45"/>
        <v>0.48570270449507641</v>
      </c>
      <c r="Y172">
        <f t="shared" si="45"/>
        <v>1.1041950845200987</v>
      </c>
      <c r="Z172">
        <f t="shared" si="45"/>
        <v>1.4795684079217195</v>
      </c>
      <c r="AA172">
        <f t="shared" si="45"/>
        <v>3.8831506260022373</v>
      </c>
      <c r="AC172">
        <f t="shared" si="46"/>
        <v>0</v>
      </c>
      <c r="AD172">
        <f t="shared" si="46"/>
        <v>0</v>
      </c>
      <c r="AE172">
        <f t="shared" si="46"/>
        <v>0</v>
      </c>
      <c r="AF172">
        <f t="shared" si="46"/>
        <v>7.2879285961279225E-2</v>
      </c>
    </row>
    <row r="173" spans="2:32" x14ac:dyDescent="0.25">
      <c r="B173">
        <f t="shared" si="35"/>
        <v>840</v>
      </c>
      <c r="C173">
        <v>1.6995014319411306E-2</v>
      </c>
      <c r="D173">
        <v>0.20394017183293567</v>
      </c>
      <c r="E173">
        <v>1.0534134350190723</v>
      </c>
      <c r="F173">
        <f t="shared" si="34"/>
        <v>0.35259388071223569</v>
      </c>
      <c r="R173">
        <f t="shared" si="43"/>
        <v>7</v>
      </c>
      <c r="S173">
        <f t="shared" si="44"/>
        <v>23</v>
      </c>
      <c r="T173">
        <f t="shared" si="36"/>
        <v>167</v>
      </c>
      <c r="U173">
        <f t="shared" si="37"/>
        <v>2.8136986667429494E-3</v>
      </c>
      <c r="V173">
        <f t="shared" si="40"/>
        <v>4.7660789406995292</v>
      </c>
      <c r="W173">
        <f t="shared" si="41"/>
        <v>0.20735348979772628</v>
      </c>
      <c r="X173">
        <f t="shared" si="45"/>
        <v>0.48570270449507641</v>
      </c>
      <c r="Y173">
        <f t="shared" si="45"/>
        <v>1.1041950845200987</v>
      </c>
      <c r="Z173">
        <f t="shared" si="45"/>
        <v>1.4795684079217195</v>
      </c>
      <c r="AA173">
        <f t="shared" si="45"/>
        <v>3.8851046379048659</v>
      </c>
      <c r="AC173">
        <f t="shared" si="46"/>
        <v>0</v>
      </c>
      <c r="AD173">
        <f t="shared" si="46"/>
        <v>0</v>
      </c>
      <c r="AE173">
        <f t="shared" si="46"/>
        <v>0</v>
      </c>
      <c r="AF173">
        <f t="shared" si="46"/>
        <v>7.4833297863908035E-2</v>
      </c>
    </row>
    <row r="174" spans="2:32" x14ac:dyDescent="0.25">
      <c r="B174">
        <f t="shared" si="35"/>
        <v>845</v>
      </c>
      <c r="C174">
        <v>1.7641434690046864E-2</v>
      </c>
      <c r="D174">
        <v>0.21169721628056237</v>
      </c>
      <c r="E174">
        <v>1.0710548697091191</v>
      </c>
      <c r="F174">
        <f t="shared" si="34"/>
        <v>0.35849874361972506</v>
      </c>
      <c r="R174">
        <f t="shared" si="43"/>
        <v>7</v>
      </c>
      <c r="S174">
        <f t="shared" si="44"/>
        <v>24</v>
      </c>
      <c r="T174">
        <f t="shared" si="36"/>
        <v>168</v>
      </c>
      <c r="U174">
        <f t="shared" si="37"/>
        <v>2.3699570960610647E-3</v>
      </c>
      <c r="V174">
        <f t="shared" si="40"/>
        <v>4.7684488977955901</v>
      </c>
      <c r="W174">
        <f t="shared" si="41"/>
        <v>0.20972344689378719</v>
      </c>
      <c r="X174">
        <f t="shared" si="45"/>
        <v>0.48570270449507641</v>
      </c>
      <c r="Y174">
        <f t="shared" si="45"/>
        <v>1.1041950845200987</v>
      </c>
      <c r="Z174">
        <f t="shared" si="45"/>
        <v>1.4795684079217195</v>
      </c>
      <c r="AA174">
        <f t="shared" si="45"/>
        <v>3.8867605507173404</v>
      </c>
      <c r="AC174">
        <f t="shared" si="46"/>
        <v>0</v>
      </c>
      <c r="AD174">
        <f t="shared" si="46"/>
        <v>0</v>
      </c>
      <c r="AE174">
        <f t="shared" si="46"/>
        <v>0</v>
      </c>
      <c r="AF174">
        <f t="shared" si="46"/>
        <v>7.6489210676382521E-2</v>
      </c>
    </row>
    <row r="175" spans="2:32" x14ac:dyDescent="0.25">
      <c r="B175">
        <f t="shared" si="35"/>
        <v>850</v>
      </c>
      <c r="C175">
        <v>1.7985550679404216E-2</v>
      </c>
      <c r="D175">
        <v>0.2158266081528506</v>
      </c>
      <c r="E175">
        <v>1.0890404203885233</v>
      </c>
      <c r="F175">
        <f t="shared" si="34"/>
        <v>0.36451878750751054</v>
      </c>
      <c r="R175">
        <f t="shared" si="43"/>
        <v>8</v>
      </c>
      <c r="S175">
        <f t="shared" si="44"/>
        <v>1</v>
      </c>
      <c r="T175">
        <f t="shared" si="36"/>
        <v>169</v>
      </c>
      <c r="U175">
        <f t="shared" si="37"/>
        <v>0</v>
      </c>
      <c r="V175">
        <f t="shared" si="40"/>
        <v>4.7684488977955901</v>
      </c>
      <c r="W175">
        <f t="shared" si="41"/>
        <v>0</v>
      </c>
      <c r="X175">
        <f t="shared" si="45"/>
        <v>0.48570270449507641</v>
      </c>
      <c r="Y175">
        <f t="shared" si="45"/>
        <v>1.1041950845200987</v>
      </c>
      <c r="Z175">
        <f t="shared" si="45"/>
        <v>1.4795684079217195</v>
      </c>
      <c r="AA175">
        <f t="shared" si="45"/>
        <v>3.8867605507173404</v>
      </c>
      <c r="AC175">
        <f t="shared" si="46"/>
        <v>0</v>
      </c>
      <c r="AD175">
        <f t="shared" si="46"/>
        <v>0</v>
      </c>
      <c r="AE175">
        <f t="shared" si="46"/>
        <v>0</v>
      </c>
      <c r="AF175">
        <f t="shared" si="46"/>
        <v>0</v>
      </c>
    </row>
    <row r="176" spans="2:32" x14ac:dyDescent="0.25">
      <c r="B176">
        <f t="shared" si="35"/>
        <v>855</v>
      </c>
      <c r="C176">
        <v>1.8720954476486806E-2</v>
      </c>
      <c r="D176">
        <v>0.22465145371784168</v>
      </c>
      <c r="E176">
        <v>1.1077613748650101</v>
      </c>
      <c r="F176">
        <f t="shared" si="34"/>
        <v>0.37078498249806724</v>
      </c>
      <c r="R176">
        <f t="shared" si="43"/>
        <v>8</v>
      </c>
      <c r="S176">
        <f t="shared" si="44"/>
        <v>2</v>
      </c>
      <c r="T176">
        <f t="shared" si="36"/>
        <v>170</v>
      </c>
      <c r="U176">
        <f t="shared" si="37"/>
        <v>0</v>
      </c>
      <c r="V176">
        <f t="shared" si="40"/>
        <v>4.7684488977955901</v>
      </c>
      <c r="W176">
        <f t="shared" si="41"/>
        <v>0</v>
      </c>
      <c r="X176">
        <f t="shared" si="45"/>
        <v>0.48570270449507641</v>
      </c>
      <c r="Y176">
        <f t="shared" si="45"/>
        <v>1.1041950845200987</v>
      </c>
      <c r="Z176">
        <f t="shared" si="45"/>
        <v>1.4795684079217195</v>
      </c>
      <c r="AA176">
        <f t="shared" si="45"/>
        <v>3.8867605507173404</v>
      </c>
      <c r="AC176">
        <f t="shared" si="46"/>
        <v>0</v>
      </c>
      <c r="AD176">
        <f t="shared" si="46"/>
        <v>0</v>
      </c>
      <c r="AE176">
        <f t="shared" si="46"/>
        <v>0</v>
      </c>
      <c r="AF176">
        <f t="shared" si="46"/>
        <v>0</v>
      </c>
    </row>
    <row r="177" spans="2:32" x14ac:dyDescent="0.25">
      <c r="B177">
        <f t="shared" si="35"/>
        <v>860</v>
      </c>
      <c r="C177">
        <v>1.9114749114363949E-2</v>
      </c>
      <c r="D177">
        <v>0.22937698937236739</v>
      </c>
      <c r="E177">
        <v>1.1268761239793741</v>
      </c>
      <c r="F177">
        <f t="shared" si="34"/>
        <v>0.37718298668618766</v>
      </c>
      <c r="R177">
        <f t="shared" si="43"/>
        <v>8</v>
      </c>
      <c r="S177">
        <f t="shared" si="44"/>
        <v>3</v>
      </c>
      <c r="T177">
        <f t="shared" si="36"/>
        <v>171</v>
      </c>
      <c r="U177">
        <f t="shared" si="37"/>
        <v>0</v>
      </c>
      <c r="V177">
        <f t="shared" si="40"/>
        <v>4.7684488977955901</v>
      </c>
      <c r="W177">
        <f t="shared" si="41"/>
        <v>0</v>
      </c>
      <c r="X177">
        <f t="shared" si="45"/>
        <v>0.48570270449507641</v>
      </c>
      <c r="Y177">
        <f t="shared" si="45"/>
        <v>1.1041950845200987</v>
      </c>
      <c r="Z177">
        <f t="shared" si="45"/>
        <v>1.4795684079217195</v>
      </c>
      <c r="AA177">
        <f t="shared" si="45"/>
        <v>3.8867605507173404</v>
      </c>
      <c r="AC177">
        <f t="shared" si="46"/>
        <v>0</v>
      </c>
      <c r="AD177">
        <f t="shared" si="46"/>
        <v>0</v>
      </c>
      <c r="AE177">
        <f t="shared" si="46"/>
        <v>0</v>
      </c>
      <c r="AF177">
        <f t="shared" si="46"/>
        <v>0</v>
      </c>
    </row>
    <row r="178" spans="2:32" x14ac:dyDescent="0.25">
      <c r="B178">
        <f t="shared" si="35"/>
        <v>865</v>
      </c>
      <c r="C178">
        <v>1.9961923503233558E-2</v>
      </c>
      <c r="D178">
        <v>0.2395430820388027</v>
      </c>
      <c r="E178">
        <v>1.1468380474826076</v>
      </c>
      <c r="F178">
        <f t="shared" si="34"/>
        <v>0.38386455333466929</v>
      </c>
      <c r="R178">
        <f t="shared" si="43"/>
        <v>8</v>
      </c>
      <c r="S178">
        <f t="shared" si="44"/>
        <v>4</v>
      </c>
      <c r="T178">
        <f t="shared" si="36"/>
        <v>172</v>
      </c>
      <c r="U178">
        <f t="shared" si="37"/>
        <v>0</v>
      </c>
      <c r="V178">
        <f t="shared" si="40"/>
        <v>4.7684488977955901</v>
      </c>
      <c r="W178">
        <f t="shared" si="41"/>
        <v>0</v>
      </c>
      <c r="X178">
        <f t="shared" si="45"/>
        <v>0.48570270449507641</v>
      </c>
      <c r="Y178">
        <f t="shared" si="45"/>
        <v>1.1041950845200987</v>
      </c>
      <c r="Z178">
        <f t="shared" si="45"/>
        <v>1.4795684079217195</v>
      </c>
      <c r="AA178">
        <f t="shared" si="45"/>
        <v>3.8867605507173404</v>
      </c>
      <c r="AC178">
        <f t="shared" si="46"/>
        <v>0</v>
      </c>
      <c r="AD178">
        <f t="shared" si="46"/>
        <v>0</v>
      </c>
      <c r="AE178">
        <f t="shared" si="46"/>
        <v>0</v>
      </c>
      <c r="AF178">
        <f t="shared" si="46"/>
        <v>0</v>
      </c>
    </row>
    <row r="179" spans="2:32" x14ac:dyDescent="0.25">
      <c r="B179">
        <f t="shared" si="35"/>
        <v>870</v>
      </c>
      <c r="C179">
        <v>2.0418818539686745E-2</v>
      </c>
      <c r="D179">
        <v>0.24502582247624094</v>
      </c>
      <c r="E179">
        <v>1.1672568660222944</v>
      </c>
      <c r="F179">
        <f t="shared" si="34"/>
        <v>0.39069904986673293</v>
      </c>
      <c r="R179">
        <f t="shared" si="43"/>
        <v>8</v>
      </c>
      <c r="S179">
        <f t="shared" si="44"/>
        <v>5</v>
      </c>
      <c r="T179">
        <f t="shared" si="36"/>
        <v>173</v>
      </c>
      <c r="U179">
        <f t="shared" si="37"/>
        <v>0</v>
      </c>
      <c r="V179">
        <f t="shared" si="40"/>
        <v>4.7684488977955901</v>
      </c>
      <c r="W179">
        <f t="shared" si="41"/>
        <v>0</v>
      </c>
      <c r="X179">
        <f t="shared" si="45"/>
        <v>0.48570270449507641</v>
      </c>
      <c r="Y179">
        <f t="shared" si="45"/>
        <v>1.1041950845200987</v>
      </c>
      <c r="Z179">
        <f t="shared" si="45"/>
        <v>1.4795684079217195</v>
      </c>
      <c r="AA179">
        <f t="shared" si="45"/>
        <v>3.8867605507173404</v>
      </c>
      <c r="AC179">
        <f t="shared" si="46"/>
        <v>0</v>
      </c>
      <c r="AD179">
        <f t="shared" si="46"/>
        <v>0</v>
      </c>
      <c r="AE179">
        <f t="shared" si="46"/>
        <v>0</v>
      </c>
      <c r="AF179">
        <f t="shared" si="46"/>
        <v>0</v>
      </c>
    </row>
    <row r="180" spans="2:32" x14ac:dyDescent="0.25">
      <c r="B180">
        <f t="shared" si="35"/>
        <v>875</v>
      </c>
      <c r="C180">
        <v>2.1409787029609717E-2</v>
      </c>
      <c r="D180">
        <v>0.2569174443553166</v>
      </c>
      <c r="E180">
        <v>1.1886666530519041</v>
      </c>
      <c r="F180">
        <f t="shared" si="34"/>
        <v>0.39786523898397719</v>
      </c>
      <c r="R180">
        <f t="shared" si="43"/>
        <v>8</v>
      </c>
      <c r="S180">
        <f t="shared" si="44"/>
        <v>6</v>
      </c>
      <c r="T180">
        <f t="shared" si="36"/>
        <v>174</v>
      </c>
      <c r="U180">
        <f t="shared" si="37"/>
        <v>0</v>
      </c>
      <c r="V180">
        <f t="shared" si="40"/>
        <v>4.7684488977955901</v>
      </c>
      <c r="W180">
        <f t="shared" si="41"/>
        <v>0</v>
      </c>
      <c r="X180">
        <f t="shared" si="45"/>
        <v>0.48570270449507641</v>
      </c>
      <c r="Y180">
        <f t="shared" si="45"/>
        <v>1.1041950845200987</v>
      </c>
      <c r="Z180">
        <f t="shared" si="45"/>
        <v>1.4795684079217195</v>
      </c>
      <c r="AA180">
        <f t="shared" si="45"/>
        <v>3.8867605507173404</v>
      </c>
      <c r="AC180">
        <f t="shared" si="46"/>
        <v>0</v>
      </c>
      <c r="AD180">
        <f t="shared" si="46"/>
        <v>0</v>
      </c>
      <c r="AE180">
        <f t="shared" si="46"/>
        <v>0</v>
      </c>
      <c r="AF180">
        <f t="shared" si="46"/>
        <v>0</v>
      </c>
    </row>
    <row r="181" spans="2:32" x14ac:dyDescent="0.25">
      <c r="B181">
        <f t="shared" si="35"/>
        <v>880</v>
      </c>
      <c r="C181">
        <v>2.1948975366444801E-2</v>
      </c>
      <c r="D181">
        <v>0.26338770439733761</v>
      </c>
      <c r="E181">
        <v>1.2106156284183489</v>
      </c>
      <c r="F181">
        <f t="shared" si="34"/>
        <v>0.40521190283393266</v>
      </c>
      <c r="R181">
        <f t="shared" si="43"/>
        <v>8</v>
      </c>
      <c r="S181">
        <f t="shared" si="44"/>
        <v>7</v>
      </c>
      <c r="T181">
        <f t="shared" si="36"/>
        <v>175</v>
      </c>
      <c r="U181">
        <f t="shared" si="37"/>
        <v>0</v>
      </c>
      <c r="V181">
        <f t="shared" si="40"/>
        <v>4.7684488977955901</v>
      </c>
      <c r="W181">
        <f t="shared" si="41"/>
        <v>0</v>
      </c>
      <c r="X181">
        <f t="shared" si="45"/>
        <v>0.48570270449507641</v>
      </c>
      <c r="Y181">
        <f t="shared" si="45"/>
        <v>1.1041950845200987</v>
      </c>
      <c r="Z181">
        <f t="shared" si="45"/>
        <v>1.4795684079217195</v>
      </c>
      <c r="AA181">
        <f t="shared" si="45"/>
        <v>3.8867605507173404</v>
      </c>
      <c r="AC181">
        <f t="shared" si="46"/>
        <v>0</v>
      </c>
      <c r="AD181">
        <f t="shared" si="46"/>
        <v>0</v>
      </c>
      <c r="AE181">
        <f t="shared" si="46"/>
        <v>0</v>
      </c>
      <c r="AF181">
        <f t="shared" si="46"/>
        <v>0</v>
      </c>
    </row>
    <row r="182" spans="2:32" x14ac:dyDescent="0.25">
      <c r="B182">
        <f t="shared" si="35"/>
        <v>885</v>
      </c>
      <c r="C182">
        <v>2.3130471838952227E-2</v>
      </c>
      <c r="D182">
        <v>0.27756566206742672</v>
      </c>
      <c r="E182">
        <v>1.2337461002573011</v>
      </c>
      <c r="F182">
        <f t="shared" si="34"/>
        <v>0.41295403195178809</v>
      </c>
      <c r="R182">
        <f t="shared" si="43"/>
        <v>8</v>
      </c>
      <c r="S182">
        <f t="shared" si="44"/>
        <v>8</v>
      </c>
      <c r="T182">
        <f t="shared" si="36"/>
        <v>176</v>
      </c>
      <c r="U182">
        <f t="shared" si="37"/>
        <v>0</v>
      </c>
      <c r="V182">
        <f t="shared" si="40"/>
        <v>4.7684488977955901</v>
      </c>
      <c r="W182">
        <f t="shared" si="41"/>
        <v>0</v>
      </c>
      <c r="X182">
        <f t="shared" si="45"/>
        <v>0.48570270449507641</v>
      </c>
      <c r="Y182">
        <f t="shared" si="45"/>
        <v>1.1041950845200987</v>
      </c>
      <c r="Z182">
        <f t="shared" si="45"/>
        <v>1.4795684079217195</v>
      </c>
      <c r="AA182">
        <f t="shared" si="45"/>
        <v>3.8867605507173404</v>
      </c>
      <c r="AC182">
        <f t="shared" si="46"/>
        <v>0</v>
      </c>
      <c r="AD182">
        <f t="shared" si="46"/>
        <v>0</v>
      </c>
      <c r="AE182">
        <f t="shared" si="46"/>
        <v>0</v>
      </c>
      <c r="AF182">
        <f t="shared" si="46"/>
        <v>0</v>
      </c>
    </row>
    <row r="183" spans="2:32" x14ac:dyDescent="0.25">
      <c r="B183">
        <f t="shared" si="35"/>
        <v>890</v>
      </c>
      <c r="C183">
        <v>2.3780572047922055E-2</v>
      </c>
      <c r="D183">
        <v>0.28536686457506466</v>
      </c>
      <c r="E183">
        <v>1.2575266723052232</v>
      </c>
      <c r="F183">
        <f t="shared" si="34"/>
        <v>0.42091375973310496</v>
      </c>
      <c r="R183">
        <f t="shared" si="43"/>
        <v>8</v>
      </c>
      <c r="S183">
        <f t="shared" si="44"/>
        <v>9</v>
      </c>
      <c r="T183">
        <f t="shared" si="36"/>
        <v>177</v>
      </c>
      <c r="U183">
        <f t="shared" si="37"/>
        <v>0</v>
      </c>
      <c r="V183">
        <f t="shared" si="40"/>
        <v>4.7684488977955901</v>
      </c>
      <c r="W183">
        <f t="shared" si="41"/>
        <v>0</v>
      </c>
      <c r="X183">
        <f t="shared" si="45"/>
        <v>0.48570270449507641</v>
      </c>
      <c r="Y183">
        <f t="shared" si="45"/>
        <v>1.1041950845200987</v>
      </c>
      <c r="Z183">
        <f t="shared" si="45"/>
        <v>1.4795684079217195</v>
      </c>
      <c r="AA183">
        <f t="shared" si="45"/>
        <v>3.8867605507173404</v>
      </c>
      <c r="AC183">
        <f t="shared" si="46"/>
        <v>0</v>
      </c>
      <c r="AD183">
        <f t="shared" si="46"/>
        <v>0</v>
      </c>
      <c r="AE183">
        <f t="shared" si="46"/>
        <v>0</v>
      </c>
      <c r="AF183">
        <f t="shared" si="46"/>
        <v>0</v>
      </c>
    </row>
    <row r="184" spans="2:32" x14ac:dyDescent="0.25">
      <c r="B184">
        <f t="shared" si="35"/>
        <v>895</v>
      </c>
      <c r="C184">
        <v>2.5224091219993472E-2</v>
      </c>
      <c r="D184">
        <v>0.30268909463992166</v>
      </c>
      <c r="E184">
        <v>1.2827507635252167</v>
      </c>
      <c r="F184">
        <f t="shared" si="34"/>
        <v>0.42935665586014732</v>
      </c>
      <c r="R184">
        <f t="shared" si="43"/>
        <v>8</v>
      </c>
      <c r="S184">
        <f t="shared" si="44"/>
        <v>10</v>
      </c>
      <c r="T184">
        <f t="shared" si="36"/>
        <v>178</v>
      </c>
      <c r="U184">
        <f t="shared" si="37"/>
        <v>0</v>
      </c>
      <c r="V184">
        <f t="shared" si="40"/>
        <v>4.7684488977955901</v>
      </c>
      <c r="W184">
        <f t="shared" si="41"/>
        <v>0</v>
      </c>
      <c r="X184">
        <f t="shared" ref="X184:AA199" si="47">X183+IF(AC184&gt;AC183,AC184-AC183,0)</f>
        <v>0.48570270449507641</v>
      </c>
      <c r="Y184">
        <f t="shared" si="47"/>
        <v>1.1041950845200987</v>
      </c>
      <c r="Z184">
        <f t="shared" si="47"/>
        <v>1.4795684079217195</v>
      </c>
      <c r="AA184">
        <f t="shared" si="47"/>
        <v>3.8867605507173404</v>
      </c>
      <c r="AC184">
        <f t="shared" si="46"/>
        <v>0</v>
      </c>
      <c r="AD184">
        <f t="shared" si="46"/>
        <v>0</v>
      </c>
      <c r="AE184">
        <f t="shared" si="46"/>
        <v>0</v>
      </c>
      <c r="AF184">
        <f t="shared" si="46"/>
        <v>0</v>
      </c>
    </row>
    <row r="185" spans="2:32" x14ac:dyDescent="0.25">
      <c r="B185">
        <f t="shared" si="35"/>
        <v>900</v>
      </c>
      <c r="C185">
        <v>2.6030097974108823E-2</v>
      </c>
      <c r="D185">
        <v>0.31236117568930588</v>
      </c>
      <c r="E185">
        <v>1.3087808614993255</v>
      </c>
      <c r="F185">
        <f t="shared" si="34"/>
        <v>0.4380693349991262</v>
      </c>
      <c r="R185">
        <f t="shared" si="43"/>
        <v>8</v>
      </c>
      <c r="S185">
        <f t="shared" si="44"/>
        <v>11</v>
      </c>
      <c r="T185">
        <f t="shared" si="36"/>
        <v>179</v>
      </c>
      <c r="U185">
        <f t="shared" si="37"/>
        <v>0</v>
      </c>
      <c r="V185">
        <f t="shared" si="40"/>
        <v>4.7684488977955901</v>
      </c>
      <c r="W185">
        <f t="shared" si="41"/>
        <v>0</v>
      </c>
      <c r="X185">
        <f t="shared" si="47"/>
        <v>0.48570270449507641</v>
      </c>
      <c r="Y185">
        <f t="shared" si="47"/>
        <v>1.1041950845200987</v>
      </c>
      <c r="Z185">
        <f t="shared" si="47"/>
        <v>1.4795684079217195</v>
      </c>
      <c r="AA185">
        <f t="shared" si="47"/>
        <v>3.8867605507173404</v>
      </c>
      <c r="AC185">
        <f t="shared" si="46"/>
        <v>0</v>
      </c>
      <c r="AD185">
        <f t="shared" si="46"/>
        <v>0</v>
      </c>
      <c r="AE185">
        <f t="shared" si="46"/>
        <v>0</v>
      </c>
      <c r="AF185">
        <f t="shared" si="46"/>
        <v>0</v>
      </c>
    </row>
    <row r="186" spans="2:32" x14ac:dyDescent="0.25">
      <c r="B186">
        <f t="shared" si="35"/>
        <v>905</v>
      </c>
      <c r="C186">
        <v>2.7851859834677972E-2</v>
      </c>
      <c r="D186">
        <v>0.33422231801613567</v>
      </c>
      <c r="E186">
        <v>1.3366327213340035</v>
      </c>
      <c r="F186">
        <f t="shared" si="34"/>
        <v>0.44739178620175829</v>
      </c>
      <c r="R186">
        <f t="shared" si="43"/>
        <v>8</v>
      </c>
      <c r="S186">
        <f t="shared" si="44"/>
        <v>12</v>
      </c>
      <c r="T186">
        <f t="shared" si="36"/>
        <v>180</v>
      </c>
      <c r="U186">
        <f t="shared" si="37"/>
        <v>0</v>
      </c>
      <c r="V186">
        <f t="shared" si="40"/>
        <v>4.7684488977955901</v>
      </c>
      <c r="W186">
        <f t="shared" si="41"/>
        <v>0</v>
      </c>
      <c r="X186">
        <f t="shared" si="47"/>
        <v>0.48570270449507641</v>
      </c>
      <c r="Y186">
        <f t="shared" si="47"/>
        <v>1.1041950845200987</v>
      </c>
      <c r="Z186">
        <f t="shared" si="47"/>
        <v>1.4795684079217195</v>
      </c>
      <c r="AA186">
        <f t="shared" si="47"/>
        <v>3.8867605507173404</v>
      </c>
      <c r="AC186">
        <f t="shared" si="46"/>
        <v>0</v>
      </c>
      <c r="AD186">
        <f t="shared" si="46"/>
        <v>0</v>
      </c>
      <c r="AE186">
        <f t="shared" si="46"/>
        <v>0</v>
      </c>
      <c r="AF186">
        <f t="shared" si="46"/>
        <v>0</v>
      </c>
    </row>
    <row r="187" spans="2:32" x14ac:dyDescent="0.25">
      <c r="B187">
        <f t="shared" si="35"/>
        <v>910</v>
      </c>
      <c r="C187">
        <v>2.8889591928492608E-2</v>
      </c>
      <c r="D187">
        <v>0.3466751031419113</v>
      </c>
      <c r="E187">
        <v>1.3655223132624961</v>
      </c>
      <c r="F187">
        <f t="shared" si="34"/>
        <v>0.45706158249600781</v>
      </c>
      <c r="R187">
        <f t="shared" si="43"/>
        <v>8</v>
      </c>
      <c r="S187">
        <f t="shared" si="44"/>
        <v>13</v>
      </c>
      <c r="T187">
        <f t="shared" si="36"/>
        <v>181</v>
      </c>
      <c r="U187">
        <f t="shared" si="37"/>
        <v>0</v>
      </c>
      <c r="V187">
        <f t="shared" si="40"/>
        <v>4.7684488977955901</v>
      </c>
      <c r="W187">
        <f t="shared" si="41"/>
        <v>0</v>
      </c>
      <c r="X187">
        <f t="shared" si="47"/>
        <v>0.48570270449507641</v>
      </c>
      <c r="Y187">
        <f t="shared" si="47"/>
        <v>1.1041950845200987</v>
      </c>
      <c r="Z187">
        <f t="shared" si="47"/>
        <v>1.4795684079217195</v>
      </c>
      <c r="AA187">
        <f t="shared" si="47"/>
        <v>3.8867605507173404</v>
      </c>
      <c r="AC187">
        <f t="shared" si="46"/>
        <v>0</v>
      </c>
      <c r="AD187">
        <f t="shared" si="46"/>
        <v>0</v>
      </c>
      <c r="AE187">
        <f t="shared" si="46"/>
        <v>0</v>
      </c>
      <c r="AF187">
        <f t="shared" si="46"/>
        <v>0</v>
      </c>
    </row>
    <row r="188" spans="2:32" x14ac:dyDescent="0.25">
      <c r="B188">
        <f t="shared" si="35"/>
        <v>915</v>
      </c>
      <c r="C188">
        <v>3.1294516589599253E-2</v>
      </c>
      <c r="D188">
        <v>0.37553419907519103</v>
      </c>
      <c r="E188">
        <v>1.3968168298520953</v>
      </c>
      <c r="F188">
        <f t="shared" si="34"/>
        <v>0.46753634452440407</v>
      </c>
      <c r="R188">
        <f t="shared" si="43"/>
        <v>8</v>
      </c>
      <c r="S188">
        <f t="shared" si="44"/>
        <v>14</v>
      </c>
      <c r="T188">
        <f t="shared" si="36"/>
        <v>182</v>
      </c>
      <c r="U188">
        <f t="shared" si="37"/>
        <v>0</v>
      </c>
      <c r="V188">
        <f t="shared" si="40"/>
        <v>4.7684488977955901</v>
      </c>
      <c r="W188">
        <f t="shared" si="41"/>
        <v>0</v>
      </c>
      <c r="X188">
        <f t="shared" si="47"/>
        <v>0.48570270449507641</v>
      </c>
      <c r="Y188">
        <f t="shared" si="47"/>
        <v>1.1041950845200987</v>
      </c>
      <c r="Z188">
        <f t="shared" si="47"/>
        <v>1.4795684079217195</v>
      </c>
      <c r="AA188">
        <f t="shared" si="47"/>
        <v>3.8867605507173404</v>
      </c>
      <c r="AC188">
        <f t="shared" si="46"/>
        <v>0</v>
      </c>
      <c r="AD188">
        <f t="shared" si="46"/>
        <v>0</v>
      </c>
      <c r="AE188">
        <f t="shared" si="46"/>
        <v>0</v>
      </c>
      <c r="AF188">
        <f t="shared" si="46"/>
        <v>0</v>
      </c>
    </row>
    <row r="189" spans="2:32" x14ac:dyDescent="0.25">
      <c r="B189">
        <f t="shared" si="35"/>
        <v>920</v>
      </c>
      <c r="C189">
        <v>3.2704445164919216E-2</v>
      </c>
      <c r="D189">
        <v>0.39245334197903059</v>
      </c>
      <c r="E189">
        <v>1.4295212750170145</v>
      </c>
      <c r="F189">
        <f t="shared" si="34"/>
        <v>0.47848303160271211</v>
      </c>
      <c r="R189">
        <f t="shared" si="43"/>
        <v>8</v>
      </c>
      <c r="S189">
        <f t="shared" si="44"/>
        <v>15</v>
      </c>
      <c r="T189">
        <f t="shared" si="36"/>
        <v>183</v>
      </c>
      <c r="U189">
        <f t="shared" si="37"/>
        <v>0</v>
      </c>
      <c r="V189">
        <f t="shared" si="40"/>
        <v>4.7684488977955901</v>
      </c>
      <c r="W189">
        <f t="shared" si="41"/>
        <v>0</v>
      </c>
      <c r="X189">
        <f t="shared" si="47"/>
        <v>0.48570270449507641</v>
      </c>
      <c r="Y189">
        <f t="shared" si="47"/>
        <v>1.1041950845200987</v>
      </c>
      <c r="Z189">
        <f t="shared" si="47"/>
        <v>1.4795684079217195</v>
      </c>
      <c r="AA189">
        <f t="shared" si="47"/>
        <v>3.8867605507173404</v>
      </c>
      <c r="AC189">
        <f t="shared" si="46"/>
        <v>0</v>
      </c>
      <c r="AD189">
        <f t="shared" si="46"/>
        <v>0</v>
      </c>
      <c r="AE189">
        <f t="shared" si="46"/>
        <v>0</v>
      </c>
      <c r="AF189">
        <f t="shared" si="46"/>
        <v>0</v>
      </c>
    </row>
    <row r="190" spans="2:32" x14ac:dyDescent="0.25">
      <c r="B190">
        <f t="shared" si="35"/>
        <v>925</v>
      </c>
      <c r="C190">
        <v>3.609785733628279E-2</v>
      </c>
      <c r="D190">
        <v>0.43317428803539348</v>
      </c>
      <c r="E190">
        <v>1.4656191323532974</v>
      </c>
      <c r="F190">
        <f t="shared" si="34"/>
        <v>0.49056554657781892</v>
      </c>
      <c r="R190">
        <f t="shared" si="43"/>
        <v>8</v>
      </c>
      <c r="S190">
        <f t="shared" si="44"/>
        <v>16</v>
      </c>
      <c r="T190">
        <f t="shared" si="36"/>
        <v>184</v>
      </c>
      <c r="U190">
        <f t="shared" si="37"/>
        <v>0</v>
      </c>
      <c r="V190">
        <f t="shared" si="40"/>
        <v>4.7684488977955901</v>
      </c>
      <c r="W190">
        <f t="shared" si="41"/>
        <v>0</v>
      </c>
      <c r="X190">
        <f t="shared" si="47"/>
        <v>0.48570270449507641</v>
      </c>
      <c r="Y190">
        <f t="shared" si="47"/>
        <v>1.1041950845200987</v>
      </c>
      <c r="Z190">
        <f t="shared" si="47"/>
        <v>1.4795684079217195</v>
      </c>
      <c r="AA190">
        <f t="shared" si="47"/>
        <v>3.8867605507173404</v>
      </c>
      <c r="AC190">
        <f t="shared" si="46"/>
        <v>0</v>
      </c>
      <c r="AD190">
        <f t="shared" si="46"/>
        <v>0</v>
      </c>
      <c r="AE190">
        <f t="shared" si="46"/>
        <v>0</v>
      </c>
      <c r="AF190">
        <f t="shared" si="46"/>
        <v>0</v>
      </c>
    </row>
    <row r="191" spans="2:32" x14ac:dyDescent="0.25">
      <c r="B191">
        <f t="shared" si="35"/>
        <v>930</v>
      </c>
      <c r="C191">
        <v>3.8178878444690589E-2</v>
      </c>
      <c r="D191">
        <v>0.45814654133628707</v>
      </c>
      <c r="E191">
        <v>1.503798010797988</v>
      </c>
      <c r="F191">
        <f t="shared" si="34"/>
        <v>0.50334461172407885</v>
      </c>
      <c r="R191">
        <f t="shared" si="43"/>
        <v>8</v>
      </c>
      <c r="S191">
        <f t="shared" si="44"/>
        <v>17</v>
      </c>
      <c r="T191">
        <f t="shared" si="36"/>
        <v>185</v>
      </c>
      <c r="U191">
        <f t="shared" si="37"/>
        <v>0</v>
      </c>
      <c r="V191">
        <f t="shared" si="40"/>
        <v>4.7684488977955901</v>
      </c>
      <c r="W191">
        <f t="shared" si="41"/>
        <v>0</v>
      </c>
      <c r="X191">
        <f t="shared" si="47"/>
        <v>0.48570270449507641</v>
      </c>
      <c r="Y191">
        <f t="shared" si="47"/>
        <v>1.1041950845200987</v>
      </c>
      <c r="Z191">
        <f t="shared" si="47"/>
        <v>1.4795684079217195</v>
      </c>
      <c r="AA191">
        <f t="shared" si="47"/>
        <v>3.8867605507173404</v>
      </c>
      <c r="AC191">
        <f t="shared" si="46"/>
        <v>0</v>
      </c>
      <c r="AD191">
        <f t="shared" si="46"/>
        <v>0</v>
      </c>
      <c r="AE191">
        <f t="shared" si="46"/>
        <v>0</v>
      </c>
      <c r="AF191">
        <f t="shared" si="46"/>
        <v>0</v>
      </c>
    </row>
    <row r="192" spans="2:32" x14ac:dyDescent="0.25">
      <c r="B192">
        <f t="shared" si="35"/>
        <v>935</v>
      </c>
      <c r="C192">
        <v>4.3517393523731407E-2</v>
      </c>
      <c r="D192">
        <v>0.52220872228477688</v>
      </c>
      <c r="E192">
        <v>1.5473154043217194</v>
      </c>
      <c r="F192">
        <f t="shared" si="34"/>
        <v>0.51791056099995469</v>
      </c>
      <c r="R192">
        <f t="shared" si="43"/>
        <v>8</v>
      </c>
      <c r="S192">
        <f t="shared" si="44"/>
        <v>18</v>
      </c>
      <c r="T192">
        <f t="shared" si="36"/>
        <v>186</v>
      </c>
      <c r="U192">
        <f t="shared" si="37"/>
        <v>0</v>
      </c>
      <c r="V192">
        <f t="shared" si="40"/>
        <v>4.7684488977955901</v>
      </c>
      <c r="W192">
        <f t="shared" si="41"/>
        <v>0</v>
      </c>
      <c r="X192">
        <f t="shared" si="47"/>
        <v>0.48570270449507641</v>
      </c>
      <c r="Y192">
        <f t="shared" si="47"/>
        <v>1.1041950845200987</v>
      </c>
      <c r="Z192">
        <f t="shared" si="47"/>
        <v>1.4795684079217195</v>
      </c>
      <c r="AA192">
        <f t="shared" si="47"/>
        <v>3.8867605507173404</v>
      </c>
      <c r="AC192">
        <f t="shared" si="46"/>
        <v>0</v>
      </c>
      <c r="AD192">
        <f t="shared" si="46"/>
        <v>0</v>
      </c>
      <c r="AE192">
        <f t="shared" si="46"/>
        <v>0</v>
      </c>
      <c r="AF192">
        <f t="shared" si="46"/>
        <v>0</v>
      </c>
    </row>
    <row r="193" spans="2:32" x14ac:dyDescent="0.25">
      <c r="B193">
        <f t="shared" si="35"/>
        <v>940</v>
      </c>
      <c r="C193">
        <v>4.7065019895515814E-2</v>
      </c>
      <c r="D193">
        <v>0.56478023874618977</v>
      </c>
      <c r="E193">
        <v>1.5943804242172352</v>
      </c>
      <c r="F193">
        <f t="shared" si="34"/>
        <v>0.53366395606697137</v>
      </c>
      <c r="R193">
        <f t="shared" si="43"/>
        <v>8</v>
      </c>
      <c r="S193">
        <f t="shared" si="44"/>
        <v>19</v>
      </c>
      <c r="T193">
        <f t="shared" si="36"/>
        <v>187</v>
      </c>
      <c r="U193">
        <f t="shared" si="37"/>
        <v>0</v>
      </c>
      <c r="V193">
        <f t="shared" si="40"/>
        <v>4.7684488977955901</v>
      </c>
      <c r="W193">
        <f t="shared" si="41"/>
        <v>0</v>
      </c>
      <c r="X193">
        <f t="shared" si="47"/>
        <v>0.48570270449507641</v>
      </c>
      <c r="Y193">
        <f t="shared" si="47"/>
        <v>1.1041950845200987</v>
      </c>
      <c r="Z193">
        <f t="shared" si="47"/>
        <v>1.4795684079217195</v>
      </c>
      <c r="AA193">
        <f t="shared" si="47"/>
        <v>3.8867605507173404</v>
      </c>
      <c r="AC193">
        <f t="shared" si="46"/>
        <v>0</v>
      </c>
      <c r="AD193">
        <f t="shared" si="46"/>
        <v>0</v>
      </c>
      <c r="AE193">
        <f t="shared" si="46"/>
        <v>0</v>
      </c>
      <c r="AF193">
        <f t="shared" si="46"/>
        <v>0</v>
      </c>
    </row>
    <row r="194" spans="2:32" x14ac:dyDescent="0.25">
      <c r="B194">
        <f t="shared" si="35"/>
        <v>945</v>
      </c>
      <c r="C194">
        <v>5.7440841725151848E-2</v>
      </c>
      <c r="D194">
        <v>0.68929010070182217</v>
      </c>
      <c r="E194">
        <v>1.6518212659423872</v>
      </c>
      <c r="F194">
        <f t="shared" si="34"/>
        <v>0.55289030027519948</v>
      </c>
      <c r="R194">
        <f t="shared" si="43"/>
        <v>8</v>
      </c>
      <c r="S194">
        <f t="shared" si="44"/>
        <v>20</v>
      </c>
      <c r="T194">
        <f t="shared" si="36"/>
        <v>188</v>
      </c>
      <c r="U194">
        <f t="shared" si="37"/>
        <v>0</v>
      </c>
      <c r="V194">
        <f t="shared" si="40"/>
        <v>4.7684488977955901</v>
      </c>
      <c r="W194">
        <f t="shared" si="41"/>
        <v>0</v>
      </c>
      <c r="X194">
        <f t="shared" si="47"/>
        <v>0.48570270449507641</v>
      </c>
      <c r="Y194">
        <f t="shared" si="47"/>
        <v>1.1041950845200987</v>
      </c>
      <c r="Z194">
        <f t="shared" si="47"/>
        <v>1.4795684079217195</v>
      </c>
      <c r="AA194">
        <f t="shared" si="47"/>
        <v>3.8867605507173404</v>
      </c>
      <c r="AC194">
        <f t="shared" si="46"/>
        <v>0</v>
      </c>
      <c r="AD194">
        <f t="shared" si="46"/>
        <v>0</v>
      </c>
      <c r="AE194">
        <f t="shared" si="46"/>
        <v>0</v>
      </c>
      <c r="AF194">
        <f t="shared" si="46"/>
        <v>0</v>
      </c>
    </row>
    <row r="195" spans="2:32" x14ac:dyDescent="0.25">
      <c r="B195">
        <f t="shared" si="35"/>
        <v>950</v>
      </c>
      <c r="C195">
        <v>6.5744376528274029E-2</v>
      </c>
      <c r="D195">
        <v>0.78893251833928835</v>
      </c>
      <c r="E195">
        <v>1.7175656424706611</v>
      </c>
      <c r="F195">
        <f t="shared" si="34"/>
        <v>0.57489596688670497</v>
      </c>
      <c r="R195">
        <f t="shared" si="43"/>
        <v>8</v>
      </c>
      <c r="S195">
        <f t="shared" si="44"/>
        <v>21</v>
      </c>
      <c r="T195">
        <f t="shared" si="36"/>
        <v>189</v>
      </c>
      <c r="U195">
        <f t="shared" si="37"/>
        <v>0</v>
      </c>
      <c r="V195">
        <f t="shared" si="40"/>
        <v>4.7684488977955901</v>
      </c>
      <c r="W195">
        <f t="shared" si="41"/>
        <v>0</v>
      </c>
      <c r="X195">
        <f t="shared" si="47"/>
        <v>0.48570270449507641</v>
      </c>
      <c r="Y195">
        <f t="shared" si="47"/>
        <v>1.1041950845200987</v>
      </c>
      <c r="Z195">
        <f t="shared" si="47"/>
        <v>1.4795684079217195</v>
      </c>
      <c r="AA195">
        <f t="shared" si="47"/>
        <v>3.8867605507173404</v>
      </c>
      <c r="AC195">
        <f t="shared" si="46"/>
        <v>0</v>
      </c>
      <c r="AD195">
        <f t="shared" si="46"/>
        <v>0</v>
      </c>
      <c r="AE195">
        <f t="shared" si="46"/>
        <v>0</v>
      </c>
      <c r="AF195">
        <f t="shared" si="46"/>
        <v>0</v>
      </c>
    </row>
    <row r="196" spans="2:32" x14ac:dyDescent="0.25">
      <c r="B196">
        <f t="shared" si="35"/>
        <v>955</v>
      </c>
      <c r="C196">
        <v>0.10393076404807122</v>
      </c>
      <c r="D196">
        <v>1.2471691685768547</v>
      </c>
      <c r="E196">
        <v>1.8214964065187322</v>
      </c>
      <c r="F196">
        <f t="shared" si="34"/>
        <v>0.60968321204884179</v>
      </c>
      <c r="R196">
        <f t="shared" si="43"/>
        <v>8</v>
      </c>
      <c r="S196">
        <f t="shared" si="44"/>
        <v>22</v>
      </c>
      <c r="T196">
        <f t="shared" si="36"/>
        <v>190</v>
      </c>
      <c r="U196">
        <f t="shared" si="37"/>
        <v>0</v>
      </c>
      <c r="V196">
        <f t="shared" si="40"/>
        <v>4.7684488977955901</v>
      </c>
      <c r="W196">
        <f t="shared" si="41"/>
        <v>0</v>
      </c>
      <c r="X196">
        <f t="shared" si="47"/>
        <v>0.48570270449507641</v>
      </c>
      <c r="Y196">
        <f t="shared" si="47"/>
        <v>1.1041950845200987</v>
      </c>
      <c r="Z196">
        <f t="shared" si="47"/>
        <v>1.4795684079217195</v>
      </c>
      <c r="AA196">
        <f t="shared" si="47"/>
        <v>3.8867605507173404</v>
      </c>
      <c r="AC196">
        <f t="shared" si="46"/>
        <v>0</v>
      </c>
      <c r="AD196">
        <f t="shared" si="46"/>
        <v>0</v>
      </c>
      <c r="AE196">
        <f t="shared" si="46"/>
        <v>0</v>
      </c>
      <c r="AF196">
        <f t="shared" si="46"/>
        <v>0</v>
      </c>
    </row>
    <row r="197" spans="2:32" x14ac:dyDescent="0.25">
      <c r="B197">
        <f t="shared" si="35"/>
        <v>960</v>
      </c>
      <c r="C197">
        <v>0.26144730883610795</v>
      </c>
      <c r="D197">
        <v>3.1373677060332952</v>
      </c>
      <c r="E197">
        <v>2.08294371535484</v>
      </c>
      <c r="F197">
        <f t="shared" si="34"/>
        <v>0.69719369763765016</v>
      </c>
      <c r="R197">
        <f t="shared" si="43"/>
        <v>8</v>
      </c>
      <c r="S197">
        <f t="shared" si="44"/>
        <v>23</v>
      </c>
      <c r="T197">
        <f t="shared" si="36"/>
        <v>191</v>
      </c>
      <c r="U197">
        <f t="shared" si="37"/>
        <v>0</v>
      </c>
      <c r="V197">
        <f t="shared" si="40"/>
        <v>4.7684488977955901</v>
      </c>
      <c r="W197">
        <f t="shared" si="41"/>
        <v>0</v>
      </c>
      <c r="X197">
        <f t="shared" si="47"/>
        <v>0.48570270449507641</v>
      </c>
      <c r="Y197">
        <f t="shared" si="47"/>
        <v>1.1041950845200987</v>
      </c>
      <c r="Z197">
        <f t="shared" si="47"/>
        <v>1.4795684079217195</v>
      </c>
      <c r="AA197">
        <f t="shared" si="47"/>
        <v>3.8867605507173404</v>
      </c>
      <c r="AC197">
        <f t="shared" si="46"/>
        <v>0</v>
      </c>
      <c r="AD197">
        <f t="shared" si="46"/>
        <v>0</v>
      </c>
      <c r="AE197">
        <f t="shared" si="46"/>
        <v>0</v>
      </c>
      <c r="AF197">
        <f t="shared" si="46"/>
        <v>0</v>
      </c>
    </row>
    <row r="198" spans="2:32" x14ac:dyDescent="0.25">
      <c r="B198">
        <f t="shared" si="35"/>
        <v>965</v>
      </c>
      <c r="C198">
        <v>7.8745568124081566E-2</v>
      </c>
      <c r="D198">
        <v>0.9449468174889788</v>
      </c>
      <c r="E198">
        <v>2.1616892834789216</v>
      </c>
      <c r="F198">
        <f t="shared" si="34"/>
        <v>0.72355106553400406</v>
      </c>
      <c r="R198">
        <f t="shared" si="43"/>
        <v>8</v>
      </c>
      <c r="S198">
        <f t="shared" si="44"/>
        <v>24</v>
      </c>
      <c r="T198">
        <f t="shared" si="36"/>
        <v>192</v>
      </c>
      <c r="U198">
        <f t="shared" si="37"/>
        <v>0</v>
      </c>
      <c r="V198">
        <f t="shared" si="40"/>
        <v>4.7684488977955901</v>
      </c>
      <c r="W198">
        <f t="shared" si="41"/>
        <v>0</v>
      </c>
      <c r="X198">
        <f t="shared" si="47"/>
        <v>0.48570270449507641</v>
      </c>
      <c r="Y198">
        <f t="shared" si="47"/>
        <v>1.1041950845200987</v>
      </c>
      <c r="Z198">
        <f t="shared" si="47"/>
        <v>1.4795684079217195</v>
      </c>
      <c r="AA198">
        <f t="shared" si="47"/>
        <v>3.8867605507173404</v>
      </c>
      <c r="AC198">
        <f t="shared" si="46"/>
        <v>0</v>
      </c>
      <c r="AD198">
        <f t="shared" si="46"/>
        <v>0</v>
      </c>
      <c r="AE198">
        <f t="shared" si="46"/>
        <v>0</v>
      </c>
      <c r="AF198">
        <f t="shared" si="46"/>
        <v>0</v>
      </c>
    </row>
    <row r="199" spans="2:32" x14ac:dyDescent="0.25">
      <c r="B199">
        <f t="shared" si="35"/>
        <v>970</v>
      </c>
      <c r="C199">
        <v>5.154032386822982E-2</v>
      </c>
      <c r="D199">
        <v>0.61848388641875784</v>
      </c>
      <c r="E199">
        <v>2.2132296073471514</v>
      </c>
      <c r="F199">
        <f t="shared" ref="F199:F262" si="48">E199/$E$293</f>
        <v>0.74080241453121487</v>
      </c>
      <c r="R199">
        <f t="shared" si="43"/>
        <v>9</v>
      </c>
      <c r="S199">
        <f t="shared" si="44"/>
        <v>1</v>
      </c>
      <c r="T199">
        <f t="shared" si="36"/>
        <v>193</v>
      </c>
      <c r="U199">
        <f t="shared" si="37"/>
        <v>8.0691871891186706E-3</v>
      </c>
      <c r="V199">
        <f t="shared" si="40"/>
        <v>4.7765180849847084</v>
      </c>
      <c r="W199">
        <f t="shared" si="41"/>
        <v>8.0691871891183098E-3</v>
      </c>
      <c r="X199">
        <f t="shared" si="47"/>
        <v>0.48570270449507641</v>
      </c>
      <c r="Y199">
        <f t="shared" si="47"/>
        <v>1.1041950845200987</v>
      </c>
      <c r="Z199">
        <f t="shared" si="47"/>
        <v>1.4795684079217195</v>
      </c>
      <c r="AA199">
        <f t="shared" si="47"/>
        <v>3.8867605507173404</v>
      </c>
      <c r="AC199">
        <f t="shared" si="46"/>
        <v>0</v>
      </c>
      <c r="AD199">
        <f t="shared" si="46"/>
        <v>0</v>
      </c>
      <c r="AE199">
        <f t="shared" si="46"/>
        <v>0</v>
      </c>
      <c r="AF199">
        <f t="shared" si="46"/>
        <v>0</v>
      </c>
    </row>
    <row r="200" spans="2:32" x14ac:dyDescent="0.25">
      <c r="B200">
        <f t="shared" ref="B200:B263" si="49">B199+5</f>
        <v>975</v>
      </c>
      <c r="C200">
        <v>4.061375805151124E-2</v>
      </c>
      <c r="D200">
        <v>0.48736509661813487</v>
      </c>
      <c r="E200">
        <v>2.2538433653986627</v>
      </c>
      <c r="F200">
        <f t="shared" si="48"/>
        <v>0.75439647179841773</v>
      </c>
      <c r="R200">
        <f t="shared" si="43"/>
        <v>9</v>
      </c>
      <c r="S200">
        <f t="shared" si="44"/>
        <v>2</v>
      </c>
      <c r="T200">
        <f t="shared" ref="T200:T246" si="50">(R200-1)*24+S200</f>
        <v>194</v>
      </c>
      <c r="U200">
        <f t="shared" ref="U200:U247" si="51">VLOOKUP(R200,$L$7:$M$16,2,FALSE)*VLOOKUP(S200,$G$6:$J$29,4,FALSE)</f>
        <v>8.760070497298874E-3</v>
      </c>
      <c r="V200">
        <f t="shared" si="40"/>
        <v>4.7852781554820076</v>
      </c>
      <c r="W200">
        <f t="shared" si="41"/>
        <v>1.682925768641752E-2</v>
      </c>
      <c r="X200">
        <f t="shared" ref="X200:AA215" si="52">X199+IF(AC200&gt;AC199,AC200-AC199,0)</f>
        <v>0.48570270449507641</v>
      </c>
      <c r="Y200">
        <f t="shared" si="52"/>
        <v>1.1041950845200987</v>
      </c>
      <c r="Z200">
        <f t="shared" si="52"/>
        <v>1.4795684079217195</v>
      </c>
      <c r="AA200">
        <f t="shared" si="52"/>
        <v>3.8867605507173404</v>
      </c>
      <c r="AC200">
        <f t="shared" ref="AC200:AF246" si="53">IF($W200&lt;0.2*(1000/AC$6-10),0,($W200-0.2*(1000/AC$6-10))^2/($W200+0.8*(1000/AC$6-10)))</f>
        <v>0</v>
      </c>
      <c r="AD200">
        <f t="shared" si="53"/>
        <v>0</v>
      </c>
      <c r="AE200">
        <f t="shared" si="53"/>
        <v>0</v>
      </c>
      <c r="AF200">
        <f t="shared" si="53"/>
        <v>0</v>
      </c>
    </row>
    <row r="201" spans="2:32" x14ac:dyDescent="0.25">
      <c r="B201">
        <f t="shared" si="49"/>
        <v>980</v>
      </c>
      <c r="C201">
        <v>3.4291789943416418E-2</v>
      </c>
      <c r="D201">
        <v>0.41150147932099701</v>
      </c>
      <c r="E201">
        <v>2.2881351553420792</v>
      </c>
      <c r="F201">
        <f t="shared" si="48"/>
        <v>0.76587446789260949</v>
      </c>
      <c r="R201">
        <f t="shared" si="43"/>
        <v>9</v>
      </c>
      <c r="S201">
        <f t="shared" si="44"/>
        <v>3</v>
      </c>
      <c r="T201">
        <f t="shared" si="50"/>
        <v>195</v>
      </c>
      <c r="U201">
        <f t="shared" si="51"/>
        <v>9.5462761392833152E-3</v>
      </c>
      <c r="V201">
        <f t="shared" ref="V201:V246" si="54">U201+V200</f>
        <v>4.7948244316212909</v>
      </c>
      <c r="W201">
        <f t="shared" si="41"/>
        <v>2.6375533825700792E-2</v>
      </c>
      <c r="X201">
        <f t="shared" si="52"/>
        <v>0.48570270449507641</v>
      </c>
      <c r="Y201">
        <f t="shared" si="52"/>
        <v>1.1041950845200987</v>
      </c>
      <c r="Z201">
        <f t="shared" si="52"/>
        <v>1.4795684079217195</v>
      </c>
      <c r="AA201">
        <f t="shared" si="52"/>
        <v>3.8867605507173404</v>
      </c>
      <c r="AC201">
        <f t="shared" si="53"/>
        <v>0</v>
      </c>
      <c r="AD201">
        <f t="shared" si="53"/>
        <v>0</v>
      </c>
      <c r="AE201">
        <f t="shared" si="53"/>
        <v>0</v>
      </c>
      <c r="AF201">
        <f t="shared" si="53"/>
        <v>0</v>
      </c>
    </row>
    <row r="202" spans="2:32" x14ac:dyDescent="0.25">
      <c r="B202">
        <f t="shared" si="49"/>
        <v>985</v>
      </c>
      <c r="C202">
        <v>3.0030883711920531E-2</v>
      </c>
      <c r="D202">
        <v>0.36037060454304637</v>
      </c>
      <c r="E202">
        <v>2.3181660390539998</v>
      </c>
      <c r="F202">
        <f t="shared" si="48"/>
        <v>0.77592627231924682</v>
      </c>
      <c r="R202">
        <f t="shared" si="43"/>
        <v>9</v>
      </c>
      <c r="S202">
        <f t="shared" si="44"/>
        <v>4</v>
      </c>
      <c r="T202">
        <f t="shared" si="50"/>
        <v>196</v>
      </c>
      <c r="U202">
        <f t="shared" si="51"/>
        <v>1.0447472124025586E-2</v>
      </c>
      <c r="V202">
        <f t="shared" si="54"/>
        <v>4.8052719037453162</v>
      </c>
      <c r="W202">
        <f t="shared" si="41"/>
        <v>3.6823005949726095E-2</v>
      </c>
      <c r="X202">
        <f t="shared" si="52"/>
        <v>0.48570270449507641</v>
      </c>
      <c r="Y202">
        <f t="shared" si="52"/>
        <v>1.1041950845200987</v>
      </c>
      <c r="Z202">
        <f t="shared" si="52"/>
        <v>1.4795684079217195</v>
      </c>
      <c r="AA202">
        <f t="shared" si="52"/>
        <v>3.8867605507173404</v>
      </c>
      <c r="AC202">
        <f t="shared" si="53"/>
        <v>0</v>
      </c>
      <c r="AD202">
        <f t="shared" si="53"/>
        <v>0</v>
      </c>
      <c r="AE202">
        <f t="shared" si="53"/>
        <v>0</v>
      </c>
      <c r="AF202">
        <f t="shared" si="53"/>
        <v>0</v>
      </c>
    </row>
    <row r="203" spans="2:32" x14ac:dyDescent="0.25">
      <c r="B203">
        <f t="shared" si="49"/>
        <v>990</v>
      </c>
      <c r="C203">
        <v>2.6902724730138328E-2</v>
      </c>
      <c r="D203">
        <v>0.32283269676165993</v>
      </c>
      <c r="E203">
        <v>2.3450687637841381</v>
      </c>
      <c r="F203">
        <f t="shared" si="48"/>
        <v>0.78493103322222579</v>
      </c>
      <c r="R203">
        <f t="shared" si="43"/>
        <v>9</v>
      </c>
      <c r="S203">
        <f t="shared" si="44"/>
        <v>5</v>
      </c>
      <c r="T203">
        <f t="shared" si="50"/>
        <v>197</v>
      </c>
      <c r="U203">
        <f t="shared" si="51"/>
        <v>1.1489123286429141E-2</v>
      </c>
      <c r="V203">
        <f t="shared" si="54"/>
        <v>4.8167610270317454</v>
      </c>
      <c r="W203">
        <f t="shared" si="41"/>
        <v>4.8312129236155243E-2</v>
      </c>
      <c r="X203">
        <f t="shared" si="52"/>
        <v>0.48570270449507641</v>
      </c>
      <c r="Y203">
        <f t="shared" si="52"/>
        <v>1.1041950845200987</v>
      </c>
      <c r="Z203">
        <f t="shared" si="52"/>
        <v>1.4795684079217195</v>
      </c>
      <c r="AA203">
        <f t="shared" si="52"/>
        <v>3.8870261133379724</v>
      </c>
      <c r="AC203">
        <f t="shared" si="53"/>
        <v>0</v>
      </c>
      <c r="AD203">
        <f t="shared" si="53"/>
        <v>0</v>
      </c>
      <c r="AE203">
        <f t="shared" si="53"/>
        <v>0</v>
      </c>
      <c r="AF203">
        <f t="shared" si="53"/>
        <v>2.6556262063198976E-4</v>
      </c>
    </row>
    <row r="204" spans="2:32" x14ac:dyDescent="0.25">
      <c r="B204">
        <f t="shared" si="49"/>
        <v>995</v>
      </c>
      <c r="C204">
        <v>2.4476526249052055E-2</v>
      </c>
      <c r="D204">
        <v>0.29371831498862466</v>
      </c>
      <c r="E204">
        <v>2.3695452900331899</v>
      </c>
      <c r="F204">
        <f t="shared" si="48"/>
        <v>0.79312370771222962</v>
      </c>
      <c r="R204">
        <f t="shared" si="43"/>
        <v>9</v>
      </c>
      <c r="S204">
        <f t="shared" si="44"/>
        <v>6</v>
      </c>
      <c r="T204">
        <f t="shared" si="50"/>
        <v>198</v>
      </c>
      <c r="U204">
        <f t="shared" si="51"/>
        <v>1.2704857560764098E-2</v>
      </c>
      <c r="V204">
        <f t="shared" si="54"/>
        <v>4.8294658845925094</v>
      </c>
      <c r="W204">
        <f t="shared" si="41"/>
        <v>6.1016986796919248E-2</v>
      </c>
      <c r="X204">
        <f t="shared" si="52"/>
        <v>0.48570270449507641</v>
      </c>
      <c r="Y204">
        <f t="shared" si="52"/>
        <v>1.1041950845200987</v>
      </c>
      <c r="Z204">
        <f t="shared" si="52"/>
        <v>1.4795684079217195</v>
      </c>
      <c r="AA204">
        <f t="shared" si="52"/>
        <v>3.8885799840300783</v>
      </c>
      <c r="AC204">
        <f t="shared" si="53"/>
        <v>0</v>
      </c>
      <c r="AD204">
        <f t="shared" si="53"/>
        <v>0</v>
      </c>
      <c r="AE204">
        <f t="shared" si="53"/>
        <v>0</v>
      </c>
      <c r="AF204">
        <f t="shared" si="53"/>
        <v>1.819433312737981E-3</v>
      </c>
    </row>
    <row r="205" spans="2:32" x14ac:dyDescent="0.25">
      <c r="B205">
        <f t="shared" si="49"/>
        <v>1000</v>
      </c>
      <c r="C205">
        <v>2.2521334841457019E-2</v>
      </c>
      <c r="D205">
        <v>0.27025601809748423</v>
      </c>
      <c r="E205">
        <v>2.3920666248746469</v>
      </c>
      <c r="F205">
        <f t="shared" si="48"/>
        <v>0.80066194919139322</v>
      </c>
      <c r="R205">
        <f t="shared" si="43"/>
        <v>9</v>
      </c>
      <c r="S205">
        <f t="shared" si="44"/>
        <v>7</v>
      </c>
      <c r="T205">
        <f t="shared" si="50"/>
        <v>199</v>
      </c>
      <c r="U205">
        <f t="shared" si="51"/>
        <v>1.4140139090466804E-2</v>
      </c>
      <c r="V205">
        <f t="shared" si="54"/>
        <v>4.8436060236829759</v>
      </c>
      <c r="W205">
        <f t="shared" si="41"/>
        <v>7.5157125887385767E-2</v>
      </c>
      <c r="X205">
        <f t="shared" si="52"/>
        <v>0.48570270449507641</v>
      </c>
      <c r="Y205">
        <f t="shared" si="52"/>
        <v>1.1041950845200987</v>
      </c>
      <c r="Z205">
        <f t="shared" si="52"/>
        <v>1.4795684079217195</v>
      </c>
      <c r="AA205">
        <f t="shared" si="52"/>
        <v>3.8917067736482998</v>
      </c>
      <c r="AC205">
        <f t="shared" si="53"/>
        <v>0</v>
      </c>
      <c r="AD205">
        <f t="shared" si="53"/>
        <v>0</v>
      </c>
      <c r="AE205">
        <f t="shared" si="53"/>
        <v>0</v>
      </c>
      <c r="AF205">
        <f t="shared" si="53"/>
        <v>4.9462229309595136E-3</v>
      </c>
    </row>
    <row r="206" spans="2:32" x14ac:dyDescent="0.25">
      <c r="B206">
        <f t="shared" si="49"/>
        <v>1005</v>
      </c>
      <c r="C206">
        <v>2.0900643366638327E-2</v>
      </c>
      <c r="D206">
        <v>0.25080772039965993</v>
      </c>
      <c r="E206">
        <v>2.4129672682412853</v>
      </c>
      <c r="F206">
        <f t="shared" si="48"/>
        <v>0.80765771999613145</v>
      </c>
      <c r="R206">
        <f t="shared" si="43"/>
        <v>9</v>
      </c>
      <c r="S206">
        <f t="shared" si="44"/>
        <v>8</v>
      </c>
      <c r="T206">
        <f t="shared" si="50"/>
        <v>200</v>
      </c>
      <c r="U206">
        <f t="shared" si="51"/>
        <v>1.5858207968426356E-2</v>
      </c>
      <c r="V206">
        <f t="shared" si="54"/>
        <v>4.8594642316514021</v>
      </c>
      <c r="W206">
        <f t="shared" si="41"/>
        <v>9.1015333855811953E-2</v>
      </c>
      <c r="X206">
        <f t="shared" si="52"/>
        <v>0.48570270449507641</v>
      </c>
      <c r="Y206">
        <f t="shared" si="52"/>
        <v>1.1041950845200987</v>
      </c>
      <c r="Z206">
        <f t="shared" si="52"/>
        <v>1.4795684079217195</v>
      </c>
      <c r="AA206">
        <f t="shared" si="52"/>
        <v>3.8966706262018556</v>
      </c>
      <c r="AC206">
        <f t="shared" si="53"/>
        <v>0</v>
      </c>
      <c r="AD206">
        <f t="shared" si="53"/>
        <v>0</v>
      </c>
      <c r="AE206">
        <f t="shared" si="53"/>
        <v>0</v>
      </c>
      <c r="AF206">
        <f t="shared" si="53"/>
        <v>9.9100754845154355E-3</v>
      </c>
    </row>
    <row r="207" spans="2:32" x14ac:dyDescent="0.25">
      <c r="B207">
        <f t="shared" si="49"/>
        <v>1010</v>
      </c>
      <c r="C207">
        <v>1.9527854187721072E-2</v>
      </c>
      <c r="D207">
        <v>0.23433425025265286</v>
      </c>
      <c r="E207">
        <v>2.4324951224290063</v>
      </c>
      <c r="F207">
        <f t="shared" si="48"/>
        <v>0.81419399688527772</v>
      </c>
      <c r="R207">
        <f t="shared" si="43"/>
        <v>9</v>
      </c>
      <c r="S207">
        <f t="shared" si="44"/>
        <v>9</v>
      </c>
      <c r="T207">
        <f t="shared" si="50"/>
        <v>201</v>
      </c>
      <c r="U207">
        <f t="shared" si="51"/>
        <v>1.7950174483918859E-2</v>
      </c>
      <c r="V207">
        <f t="shared" si="54"/>
        <v>4.8774144061353208</v>
      </c>
      <c r="W207">
        <f t="shared" si="41"/>
        <v>0.10896550833973073</v>
      </c>
      <c r="X207">
        <f t="shared" si="52"/>
        <v>0.48570270449507641</v>
      </c>
      <c r="Y207">
        <f t="shared" si="52"/>
        <v>1.1041950845200987</v>
      </c>
      <c r="Z207">
        <f t="shared" si="52"/>
        <v>1.4795684079217195</v>
      </c>
      <c r="AA207">
        <f t="shared" si="52"/>
        <v>3.9038207464575896</v>
      </c>
      <c r="AC207">
        <f t="shared" si="53"/>
        <v>0</v>
      </c>
      <c r="AD207">
        <f t="shared" si="53"/>
        <v>0</v>
      </c>
      <c r="AE207">
        <f t="shared" si="53"/>
        <v>0</v>
      </c>
      <c r="AF207">
        <f t="shared" si="53"/>
        <v>1.7060195740249369E-2</v>
      </c>
    </row>
    <row r="208" spans="2:32" x14ac:dyDescent="0.25">
      <c r="B208">
        <f t="shared" si="49"/>
        <v>1015</v>
      </c>
      <c r="C208">
        <v>1.8344995180408885E-2</v>
      </c>
      <c r="D208">
        <v>0.22013994216490662</v>
      </c>
      <c r="E208">
        <v>2.450840117609415</v>
      </c>
      <c r="F208">
        <f t="shared" si="48"/>
        <v>0.82033435244490693</v>
      </c>
      <c r="R208">
        <f t="shared" si="43"/>
        <v>9</v>
      </c>
      <c r="S208">
        <f t="shared" si="44"/>
        <v>10</v>
      </c>
      <c r="T208">
        <f t="shared" si="50"/>
        <v>202</v>
      </c>
      <c r="U208">
        <f t="shared" si="51"/>
        <v>2.055326373727609E-2</v>
      </c>
      <c r="V208">
        <f t="shared" si="54"/>
        <v>4.8979676698725969</v>
      </c>
      <c r="W208">
        <f t="shared" ref="W208:W246" si="55">IF(R208-R207=1,V208-V207,V208-V207+W207)</f>
        <v>0.12951877207700679</v>
      </c>
      <c r="X208">
        <f t="shared" si="52"/>
        <v>0.48570270449507641</v>
      </c>
      <c r="Y208">
        <f t="shared" si="52"/>
        <v>1.1041950845200987</v>
      </c>
      <c r="Z208">
        <f t="shared" si="52"/>
        <v>1.4795684079217195</v>
      </c>
      <c r="AA208">
        <f t="shared" si="52"/>
        <v>3.9136340197061528</v>
      </c>
      <c r="AC208">
        <f t="shared" si="53"/>
        <v>0</v>
      </c>
      <c r="AD208">
        <f t="shared" si="53"/>
        <v>0</v>
      </c>
      <c r="AE208">
        <f t="shared" si="53"/>
        <v>0</v>
      </c>
      <c r="AF208">
        <f t="shared" si="53"/>
        <v>2.6873468988812408E-2</v>
      </c>
    </row>
    <row r="209" spans="2:32" x14ac:dyDescent="0.25">
      <c r="B209">
        <f t="shared" si="49"/>
        <v>1020</v>
      </c>
      <c r="C209">
        <v>1.7311578074340028E-2</v>
      </c>
      <c r="D209">
        <v>0.20773893689208034</v>
      </c>
      <c r="E209">
        <v>2.4681516956837548</v>
      </c>
      <c r="F209">
        <f t="shared" si="48"/>
        <v>0.82612880720651138</v>
      </c>
      <c r="R209">
        <f t="shared" si="43"/>
        <v>9</v>
      </c>
      <c r="S209">
        <f t="shared" si="44"/>
        <v>11</v>
      </c>
      <c r="T209">
        <f t="shared" si="50"/>
        <v>203</v>
      </c>
      <c r="U209">
        <f t="shared" si="51"/>
        <v>2.388648436541797E-2</v>
      </c>
      <c r="V209">
        <f t="shared" si="54"/>
        <v>4.921854154238015</v>
      </c>
      <c r="W209">
        <f t="shared" si="55"/>
        <v>0.15340525644242486</v>
      </c>
      <c r="X209">
        <f t="shared" si="52"/>
        <v>0.48570270449507641</v>
      </c>
      <c r="Y209">
        <f t="shared" si="52"/>
        <v>1.1041950845200987</v>
      </c>
      <c r="Z209">
        <f t="shared" si="52"/>
        <v>1.4795684079217195</v>
      </c>
      <c r="AA209">
        <f t="shared" si="52"/>
        <v>3.9267903755170175</v>
      </c>
      <c r="AC209">
        <f t="shared" si="53"/>
        <v>0</v>
      </c>
      <c r="AD209">
        <f t="shared" si="53"/>
        <v>0</v>
      </c>
      <c r="AE209">
        <f t="shared" si="53"/>
        <v>0</v>
      </c>
      <c r="AF209">
        <f t="shared" si="53"/>
        <v>4.0029824799677045E-2</v>
      </c>
    </row>
    <row r="210" spans="2:32" x14ac:dyDescent="0.25">
      <c r="B210">
        <f t="shared" si="49"/>
        <v>1025</v>
      </c>
      <c r="C210">
        <v>1.6398339987500954E-2</v>
      </c>
      <c r="D210">
        <v>0.19678007985001145</v>
      </c>
      <c r="E210">
        <v>2.4845500356712558</v>
      </c>
      <c r="F210">
        <f t="shared" si="48"/>
        <v>0.83161758695928423</v>
      </c>
      <c r="R210">
        <f t="shared" si="43"/>
        <v>9</v>
      </c>
      <c r="S210">
        <f t="shared" si="44"/>
        <v>12</v>
      </c>
      <c r="T210">
        <f t="shared" si="50"/>
        <v>204</v>
      </c>
      <c r="U210">
        <f t="shared" si="51"/>
        <v>2.8327986918106438E-2</v>
      </c>
      <c r="V210">
        <f t="shared" si="54"/>
        <v>4.9501821411561213</v>
      </c>
      <c r="W210">
        <f t="shared" si="55"/>
        <v>0.1817332433605312</v>
      </c>
      <c r="X210">
        <f t="shared" si="52"/>
        <v>0.48570270449507641</v>
      </c>
      <c r="Y210">
        <f t="shared" si="52"/>
        <v>1.1041950845200987</v>
      </c>
      <c r="Z210">
        <f t="shared" si="52"/>
        <v>1.4795684079217195</v>
      </c>
      <c r="AA210">
        <f t="shared" si="52"/>
        <v>3.9443189882197855</v>
      </c>
      <c r="AC210">
        <f t="shared" si="53"/>
        <v>0</v>
      </c>
      <c r="AD210">
        <f t="shared" si="53"/>
        <v>0</v>
      </c>
      <c r="AE210">
        <f t="shared" si="53"/>
        <v>0</v>
      </c>
      <c r="AF210">
        <f t="shared" si="53"/>
        <v>5.7558437502445069E-2</v>
      </c>
    </row>
    <row r="211" spans="2:32" x14ac:dyDescent="0.25">
      <c r="B211">
        <f t="shared" si="49"/>
        <v>1030</v>
      </c>
      <c r="C211">
        <v>1.558352418493314E-2</v>
      </c>
      <c r="D211">
        <v>0.18700229021919768</v>
      </c>
      <c r="E211">
        <v>2.5001335598561889</v>
      </c>
      <c r="F211">
        <f t="shared" si="48"/>
        <v>0.83683363517442699</v>
      </c>
      <c r="R211">
        <f t="shared" si="43"/>
        <v>9</v>
      </c>
      <c r="S211">
        <f t="shared" si="44"/>
        <v>13</v>
      </c>
      <c r="T211">
        <f t="shared" si="50"/>
        <v>205</v>
      </c>
      <c r="U211">
        <f t="shared" si="51"/>
        <v>3.4608954227914067E-2</v>
      </c>
      <c r="V211">
        <f t="shared" si="54"/>
        <v>4.9847910953840353</v>
      </c>
      <c r="W211">
        <f t="shared" si="55"/>
        <v>0.2163421975884452</v>
      </c>
      <c r="X211">
        <f t="shared" si="52"/>
        <v>0.48570270449507641</v>
      </c>
      <c r="Y211">
        <f t="shared" si="52"/>
        <v>1.1041950845200987</v>
      </c>
      <c r="Z211">
        <f t="shared" si="52"/>
        <v>1.4795684079217195</v>
      </c>
      <c r="AA211">
        <f t="shared" si="52"/>
        <v>3.967921568635667</v>
      </c>
      <c r="AC211">
        <f t="shared" si="53"/>
        <v>0</v>
      </c>
      <c r="AD211">
        <f t="shared" si="53"/>
        <v>0</v>
      </c>
      <c r="AE211">
        <f t="shared" si="53"/>
        <v>0</v>
      </c>
      <c r="AF211">
        <f t="shared" si="53"/>
        <v>8.1161017918326361E-2</v>
      </c>
    </row>
    <row r="212" spans="2:32" x14ac:dyDescent="0.25">
      <c r="B212">
        <f t="shared" si="49"/>
        <v>1035</v>
      </c>
      <c r="C212">
        <v>1.4850565478828015E-2</v>
      </c>
      <c r="D212">
        <v>0.17820678574593618</v>
      </c>
      <c r="E212">
        <v>2.5149841253350171</v>
      </c>
      <c r="F212">
        <f t="shared" si="48"/>
        <v>0.84180435069682424</v>
      </c>
      <c r="R212">
        <f t="shared" si="43"/>
        <v>9</v>
      </c>
      <c r="S212">
        <f t="shared" si="44"/>
        <v>14</v>
      </c>
      <c r="T212">
        <f t="shared" si="50"/>
        <v>206</v>
      </c>
      <c r="U212">
        <f t="shared" si="51"/>
        <v>4.4418995522817549E-2</v>
      </c>
      <c r="V212">
        <f t="shared" si="54"/>
        <v>5.0292100909068527</v>
      </c>
      <c r="W212">
        <f t="shared" si="55"/>
        <v>0.26076119311126256</v>
      </c>
      <c r="X212">
        <f t="shared" si="52"/>
        <v>0.48570270449507641</v>
      </c>
      <c r="Y212">
        <f t="shared" si="52"/>
        <v>1.1041950845200987</v>
      </c>
      <c r="Z212">
        <f t="shared" si="52"/>
        <v>1.4795684079217195</v>
      </c>
      <c r="AA212">
        <f t="shared" si="52"/>
        <v>4.0008471571502016</v>
      </c>
      <c r="AC212">
        <f t="shared" si="53"/>
        <v>0</v>
      </c>
      <c r="AD212">
        <f t="shared" si="53"/>
        <v>0</v>
      </c>
      <c r="AE212">
        <f t="shared" si="53"/>
        <v>0</v>
      </c>
      <c r="AF212">
        <f t="shared" si="53"/>
        <v>0.11408660643286056</v>
      </c>
    </row>
    <row r="213" spans="2:32" x14ac:dyDescent="0.25">
      <c r="B213">
        <f t="shared" si="49"/>
        <v>1040</v>
      </c>
      <c r="C213">
        <v>1.418659322310023E-2</v>
      </c>
      <c r="D213">
        <v>0.17023911867720276</v>
      </c>
      <c r="E213">
        <v>2.5291707185581176</v>
      </c>
      <c r="F213">
        <f t="shared" si="48"/>
        <v>0.84655282436569135</v>
      </c>
      <c r="R213">
        <f t="shared" si="43"/>
        <v>9</v>
      </c>
      <c r="S213">
        <f t="shared" si="44"/>
        <v>15</v>
      </c>
      <c r="T213">
        <f t="shared" si="50"/>
        <v>207</v>
      </c>
      <c r="U213">
        <f t="shared" si="51"/>
        <v>6.3213466429292459E-2</v>
      </c>
      <c r="V213">
        <f t="shared" si="54"/>
        <v>5.0924235573361454</v>
      </c>
      <c r="W213">
        <f t="shared" si="55"/>
        <v>0.32397465954055527</v>
      </c>
      <c r="X213">
        <f t="shared" si="52"/>
        <v>0.48570270449507641</v>
      </c>
      <c r="Y213">
        <f t="shared" si="52"/>
        <v>1.1041950845200987</v>
      </c>
      <c r="Z213">
        <f t="shared" si="52"/>
        <v>1.4795684079217195</v>
      </c>
      <c r="AA213">
        <f t="shared" si="52"/>
        <v>4.0513173342395383</v>
      </c>
      <c r="AC213">
        <f t="shared" si="53"/>
        <v>0</v>
      </c>
      <c r="AD213">
        <f t="shared" si="53"/>
        <v>0</v>
      </c>
      <c r="AE213">
        <f t="shared" si="53"/>
        <v>0</v>
      </c>
      <c r="AF213">
        <f t="shared" si="53"/>
        <v>0.16455678352219733</v>
      </c>
    </row>
    <row r="214" spans="2:32" x14ac:dyDescent="0.25">
      <c r="B214">
        <f t="shared" si="49"/>
        <v>1045</v>
      </c>
      <c r="C214">
        <v>1.3581430953214513E-2</v>
      </c>
      <c r="D214">
        <v>0.16297717143857415</v>
      </c>
      <c r="E214">
        <v>2.5427521495113323</v>
      </c>
      <c r="F214">
        <f t="shared" si="48"/>
        <v>0.85109874079909298</v>
      </c>
      <c r="R214">
        <f t="shared" si="43"/>
        <v>9</v>
      </c>
      <c r="S214">
        <f t="shared" si="44"/>
        <v>16</v>
      </c>
      <c r="T214">
        <f t="shared" si="50"/>
        <v>208</v>
      </c>
      <c r="U214">
        <f t="shared" si="51"/>
        <v>0.19163570799733537</v>
      </c>
      <c r="V214">
        <f t="shared" si="54"/>
        <v>5.2840592653334806</v>
      </c>
      <c r="W214">
        <f t="shared" si="55"/>
        <v>0.51561036753789047</v>
      </c>
      <c r="X214">
        <f t="shared" si="52"/>
        <v>0.48570270449507641</v>
      </c>
      <c r="Y214">
        <f t="shared" si="52"/>
        <v>1.1041950845200987</v>
      </c>
      <c r="Z214">
        <f t="shared" si="52"/>
        <v>1.4796652764900051</v>
      </c>
      <c r="AA214">
        <f t="shared" si="52"/>
        <v>4.2188233865537743</v>
      </c>
      <c r="AC214">
        <f t="shared" si="53"/>
        <v>0</v>
      </c>
      <c r="AD214">
        <f t="shared" si="53"/>
        <v>0</v>
      </c>
      <c r="AE214">
        <f t="shared" si="53"/>
        <v>9.6868568285686285E-5</v>
      </c>
      <c r="AF214">
        <f t="shared" si="53"/>
        <v>0.33206283583643292</v>
      </c>
    </row>
    <row r="215" spans="2:32" x14ac:dyDescent="0.25">
      <c r="B215">
        <f t="shared" si="49"/>
        <v>1050</v>
      </c>
      <c r="C215">
        <v>1.3026908874974374E-2</v>
      </c>
      <c r="D215">
        <v>0.15632290649969249</v>
      </c>
      <c r="E215">
        <v>2.5557790583863067</v>
      </c>
      <c r="F215">
        <f t="shared" si="48"/>
        <v>0.85545905005775436</v>
      </c>
      <c r="R215">
        <f t="shared" si="43"/>
        <v>9</v>
      </c>
      <c r="S215">
        <f t="shared" si="44"/>
        <v>17</v>
      </c>
      <c r="T215">
        <f t="shared" si="50"/>
        <v>209</v>
      </c>
      <c r="U215">
        <f t="shared" si="51"/>
        <v>9.535410239449757E-2</v>
      </c>
      <c r="V215">
        <f t="shared" si="54"/>
        <v>5.3794133677279783</v>
      </c>
      <c r="W215">
        <f t="shared" si="55"/>
        <v>0.61096446993238818</v>
      </c>
      <c r="X215">
        <f t="shared" si="52"/>
        <v>0.48570270449507641</v>
      </c>
      <c r="Y215">
        <f t="shared" si="52"/>
        <v>1.1041950845200987</v>
      </c>
      <c r="Z215">
        <f t="shared" si="52"/>
        <v>1.484284333293042</v>
      </c>
      <c r="AA215">
        <f t="shared" si="52"/>
        <v>4.3066215732175506</v>
      </c>
      <c r="AC215">
        <f t="shared" si="53"/>
        <v>0</v>
      </c>
      <c r="AD215">
        <f t="shared" si="53"/>
        <v>0</v>
      </c>
      <c r="AE215">
        <f t="shared" si="53"/>
        <v>4.7159253713225484E-3</v>
      </c>
      <c r="AF215">
        <f t="shared" si="53"/>
        <v>0.41986102250020957</v>
      </c>
    </row>
    <row r="216" spans="2:32" x14ac:dyDescent="0.25">
      <c r="B216">
        <f t="shared" si="49"/>
        <v>1055</v>
      </c>
      <c r="C216">
        <v>1.251637969616004E-2</v>
      </c>
      <c r="D216">
        <v>0.15019655635392049</v>
      </c>
      <c r="E216">
        <v>2.5682954380824667</v>
      </c>
      <c r="F216">
        <f t="shared" si="48"/>
        <v>0.85964847725018134</v>
      </c>
      <c r="R216">
        <f t="shared" si="43"/>
        <v>9</v>
      </c>
      <c r="S216">
        <f t="shared" si="44"/>
        <v>18</v>
      </c>
      <c r="T216">
        <f t="shared" si="50"/>
        <v>210</v>
      </c>
      <c r="U216">
        <f t="shared" si="51"/>
        <v>3.8683162258569589E-2</v>
      </c>
      <c r="V216">
        <f t="shared" si="54"/>
        <v>5.4180965299865482</v>
      </c>
      <c r="W216">
        <f t="shared" si="55"/>
        <v>0.64964763219095811</v>
      </c>
      <c r="X216">
        <f t="shared" ref="X216:AA231" si="56">X215+IF(AC216&gt;AC215,AC216-AC215,0)</f>
        <v>0.48570270449507641</v>
      </c>
      <c r="Y216">
        <f t="shared" si="56"/>
        <v>1.1041950845200987</v>
      </c>
      <c r="Z216">
        <f t="shared" si="56"/>
        <v>1.488020253951466</v>
      </c>
      <c r="AA216">
        <f t="shared" si="56"/>
        <v>4.3427448773060426</v>
      </c>
      <c r="AC216">
        <f t="shared" si="53"/>
        <v>0</v>
      </c>
      <c r="AD216">
        <f t="shared" si="53"/>
        <v>0</v>
      </c>
      <c r="AE216">
        <f t="shared" si="53"/>
        <v>8.4518460297464681E-3</v>
      </c>
      <c r="AF216">
        <f t="shared" si="53"/>
        <v>0.45598432658870158</v>
      </c>
    </row>
    <row r="217" spans="2:32" x14ac:dyDescent="0.25">
      <c r="B217">
        <f t="shared" si="49"/>
        <v>1060</v>
      </c>
      <c r="C217">
        <v>1.204437028373162E-2</v>
      </c>
      <c r="D217">
        <v>0.14453244340477944</v>
      </c>
      <c r="E217">
        <v>2.5803398083661984</v>
      </c>
      <c r="F217">
        <f t="shared" si="48"/>
        <v>0.86367991554202272</v>
      </c>
      <c r="R217">
        <f t="shared" si="43"/>
        <v>9</v>
      </c>
      <c r="S217">
        <f t="shared" si="44"/>
        <v>19</v>
      </c>
      <c r="T217">
        <f t="shared" si="50"/>
        <v>211</v>
      </c>
      <c r="U217">
        <f t="shared" si="51"/>
        <v>2.5736720933483212E-2</v>
      </c>
      <c r="V217">
        <f t="shared" si="54"/>
        <v>5.4438332509200311</v>
      </c>
      <c r="W217">
        <f t="shared" si="55"/>
        <v>0.67538435312444101</v>
      </c>
      <c r="X217">
        <f t="shared" si="56"/>
        <v>0.48570270449507641</v>
      </c>
      <c r="Y217">
        <f t="shared" si="56"/>
        <v>1.1041950845200987</v>
      </c>
      <c r="Z217">
        <f t="shared" si="56"/>
        <v>1.4910656985016528</v>
      </c>
      <c r="AA217">
        <f t="shared" si="56"/>
        <v>4.3669092945167378</v>
      </c>
      <c r="AC217">
        <f t="shared" si="53"/>
        <v>0</v>
      </c>
      <c r="AD217">
        <f t="shared" si="53"/>
        <v>0</v>
      </c>
      <c r="AE217">
        <f t="shared" si="53"/>
        <v>1.1497290579933315E-2</v>
      </c>
      <c r="AF217">
        <f t="shared" si="53"/>
        <v>0.48014874379939665</v>
      </c>
    </row>
    <row r="218" spans="2:32" x14ac:dyDescent="0.25">
      <c r="B218">
        <f t="shared" si="49"/>
        <v>1065</v>
      </c>
      <c r="C218">
        <v>1.1606326253077004E-2</v>
      </c>
      <c r="D218">
        <v>0.13927591503692405</v>
      </c>
      <c r="E218">
        <v>2.5919461346192754</v>
      </c>
      <c r="F218">
        <f t="shared" si="48"/>
        <v>0.86756473367547537</v>
      </c>
      <c r="R218">
        <f t="shared" si="43"/>
        <v>9</v>
      </c>
      <c r="S218">
        <f t="shared" si="44"/>
        <v>20</v>
      </c>
      <c r="T218">
        <f t="shared" si="50"/>
        <v>212</v>
      </c>
      <c r="U218">
        <f t="shared" si="51"/>
        <v>1.9035194875341149E-2</v>
      </c>
      <c r="V218">
        <f t="shared" si="54"/>
        <v>5.4628684457953725</v>
      </c>
      <c r="W218">
        <f t="shared" si="55"/>
        <v>0.69441954799978234</v>
      </c>
      <c r="X218">
        <f t="shared" si="56"/>
        <v>0.48570270449507641</v>
      </c>
      <c r="Y218">
        <f t="shared" si="56"/>
        <v>1.1041950845200987</v>
      </c>
      <c r="Z218">
        <f t="shared" si="56"/>
        <v>1.4935970177840923</v>
      </c>
      <c r="AA218">
        <f t="shared" si="56"/>
        <v>4.3848422984148421</v>
      </c>
      <c r="AC218">
        <f t="shared" si="53"/>
        <v>0</v>
      </c>
      <c r="AD218">
        <f t="shared" si="53"/>
        <v>0</v>
      </c>
      <c r="AE218">
        <f t="shared" si="53"/>
        <v>1.4028609862372747E-2</v>
      </c>
      <c r="AF218">
        <f t="shared" si="53"/>
        <v>0.49808174769750102</v>
      </c>
    </row>
    <row r="219" spans="2:32" x14ac:dyDescent="0.25">
      <c r="B219">
        <f t="shared" si="49"/>
        <v>1070</v>
      </c>
      <c r="C219">
        <v>1.1198421510359324E-2</v>
      </c>
      <c r="D219">
        <v>0.13438105812431189</v>
      </c>
      <c r="E219">
        <v>2.6031445561296347</v>
      </c>
      <c r="F219">
        <f t="shared" si="48"/>
        <v>0.87131301973954811</v>
      </c>
      <c r="R219">
        <f t="shared" si="43"/>
        <v>9</v>
      </c>
      <c r="S219">
        <f t="shared" si="44"/>
        <v>21</v>
      </c>
      <c r="T219">
        <f t="shared" si="50"/>
        <v>213</v>
      </c>
      <c r="U219">
        <f t="shared" si="51"/>
        <v>1.4856378738841467E-2</v>
      </c>
      <c r="V219">
        <f t="shared" si="54"/>
        <v>5.4777248245342136</v>
      </c>
      <c r="W219">
        <f t="shared" si="55"/>
        <v>0.7092759267386235</v>
      </c>
      <c r="X219">
        <f t="shared" si="56"/>
        <v>0.48570270449507641</v>
      </c>
      <c r="Y219">
        <f t="shared" si="56"/>
        <v>1.1042073590114529</v>
      </c>
      <c r="Z219">
        <f t="shared" si="56"/>
        <v>1.4957337652705485</v>
      </c>
      <c r="AA219">
        <f t="shared" si="56"/>
        <v>4.3988718645231843</v>
      </c>
      <c r="AC219">
        <f t="shared" si="53"/>
        <v>0</v>
      </c>
      <c r="AD219">
        <f t="shared" si="53"/>
        <v>1.2274491354290979E-5</v>
      </c>
      <c r="AE219">
        <f t="shared" si="53"/>
        <v>1.6165357348829002E-2</v>
      </c>
      <c r="AF219">
        <f t="shared" si="53"/>
        <v>0.51211131380584363</v>
      </c>
    </row>
    <row r="220" spans="2:32" x14ac:dyDescent="0.25">
      <c r="B220">
        <f t="shared" si="49"/>
        <v>1075</v>
      </c>
      <c r="C220">
        <v>1.0817414064447695E-2</v>
      </c>
      <c r="D220">
        <v>0.12980896877337234</v>
      </c>
      <c r="E220">
        <v>2.6139619701940822</v>
      </c>
      <c r="F220">
        <f t="shared" si="48"/>
        <v>0.87493377667833316</v>
      </c>
      <c r="R220">
        <f t="shared" si="43"/>
        <v>9</v>
      </c>
      <c r="S220">
        <f t="shared" si="44"/>
        <v>22</v>
      </c>
      <c r="T220">
        <f t="shared" si="50"/>
        <v>214</v>
      </c>
      <c r="U220">
        <f t="shared" si="51"/>
        <v>1.1995968302212332E-2</v>
      </c>
      <c r="V220">
        <f t="shared" si="54"/>
        <v>5.489720792836426</v>
      </c>
      <c r="W220">
        <f t="shared" si="55"/>
        <v>0.72127189504083589</v>
      </c>
      <c r="X220">
        <f t="shared" si="56"/>
        <v>0.48570270449507641</v>
      </c>
      <c r="Y220">
        <f t="shared" si="56"/>
        <v>1.1042927081979133</v>
      </c>
      <c r="Z220">
        <f t="shared" si="56"/>
        <v>1.4975604548113333</v>
      </c>
      <c r="AA220">
        <f t="shared" si="56"/>
        <v>4.4102204799409375</v>
      </c>
      <c r="AC220">
        <f t="shared" si="53"/>
        <v>0</v>
      </c>
      <c r="AD220">
        <f t="shared" si="53"/>
        <v>9.7623677814599096E-5</v>
      </c>
      <c r="AE220">
        <f t="shared" si="53"/>
        <v>1.7992046889613714E-2</v>
      </c>
      <c r="AF220">
        <f t="shared" si="53"/>
        <v>0.52345992922359719</v>
      </c>
    </row>
    <row r="221" spans="2:32" x14ac:dyDescent="0.25">
      <c r="B221">
        <f t="shared" si="49"/>
        <v>1080</v>
      </c>
      <c r="C221">
        <v>1.0460535367477597E-2</v>
      </c>
      <c r="D221">
        <v>0.12552642440973116</v>
      </c>
      <c r="E221">
        <v>2.6244225055615598</v>
      </c>
      <c r="F221">
        <f t="shared" si="48"/>
        <v>0.87843508075984011</v>
      </c>
      <c r="R221">
        <f t="shared" si="43"/>
        <v>9</v>
      </c>
      <c r="S221">
        <f t="shared" si="44"/>
        <v>23</v>
      </c>
      <c r="T221">
        <f t="shared" si="50"/>
        <v>215</v>
      </c>
      <c r="U221">
        <f t="shared" si="51"/>
        <v>9.9219900353567161E-3</v>
      </c>
      <c r="V221">
        <f t="shared" si="54"/>
        <v>5.4996427828717831</v>
      </c>
      <c r="W221">
        <f t="shared" si="55"/>
        <v>0.73119388507619298</v>
      </c>
      <c r="X221">
        <f t="shared" si="56"/>
        <v>0.48570270449507641</v>
      </c>
      <c r="Y221">
        <f t="shared" si="56"/>
        <v>1.1044242619330993</v>
      </c>
      <c r="Z221">
        <f t="shared" si="56"/>
        <v>1.4991388283113847</v>
      </c>
      <c r="AA221">
        <f t="shared" si="56"/>
        <v>4.4196201579898071</v>
      </c>
      <c r="AC221">
        <f t="shared" si="53"/>
        <v>0</v>
      </c>
      <c r="AD221">
        <f t="shared" si="53"/>
        <v>2.2917741300063223E-4</v>
      </c>
      <c r="AE221">
        <f t="shared" si="53"/>
        <v>1.9570420389665159E-2</v>
      </c>
      <c r="AF221">
        <f t="shared" si="53"/>
        <v>0.53285960727246706</v>
      </c>
    </row>
    <row r="222" spans="2:32" x14ac:dyDescent="0.25">
      <c r="B222">
        <f t="shared" si="49"/>
        <v>1085</v>
      </c>
      <c r="C222">
        <v>1.0125404329705212E-2</v>
      </c>
      <c r="D222">
        <v>0.12150485195646255</v>
      </c>
      <c r="E222">
        <v>2.634547909891265</v>
      </c>
      <c r="F222">
        <f t="shared" si="48"/>
        <v>0.88182421126426225</v>
      </c>
      <c r="R222">
        <f t="shared" si="43"/>
        <v>9</v>
      </c>
      <c r="S222">
        <f t="shared" si="44"/>
        <v>24</v>
      </c>
      <c r="T222">
        <f t="shared" si="50"/>
        <v>216</v>
      </c>
      <c r="U222">
        <f t="shared" si="51"/>
        <v>8.3572171282153343E-3</v>
      </c>
      <c r="V222">
        <f t="shared" si="54"/>
        <v>5.5079999999999982</v>
      </c>
      <c r="W222">
        <f t="shared" si="55"/>
        <v>0.73955110220440812</v>
      </c>
      <c r="X222">
        <f t="shared" si="56"/>
        <v>0.48570270449507641</v>
      </c>
      <c r="Y222">
        <f t="shared" si="56"/>
        <v>1.1045775256850006</v>
      </c>
      <c r="Z222">
        <f t="shared" si="56"/>
        <v>1.5005151719814123</v>
      </c>
      <c r="AA222">
        <f t="shared" si="56"/>
        <v>4.4275463430809525</v>
      </c>
      <c r="AC222">
        <f t="shared" si="53"/>
        <v>0</v>
      </c>
      <c r="AD222">
        <f t="shared" si="53"/>
        <v>3.8244116490201096E-4</v>
      </c>
      <c r="AE222">
        <f t="shared" si="53"/>
        <v>2.0946764059692688E-2</v>
      </c>
      <c r="AF222">
        <f t="shared" si="53"/>
        <v>0.54078579236361235</v>
      </c>
    </row>
    <row r="223" spans="2:32" x14ac:dyDescent="0.25">
      <c r="B223">
        <f t="shared" si="49"/>
        <v>1090</v>
      </c>
      <c r="C223">
        <v>9.8099597492811164E-3</v>
      </c>
      <c r="D223">
        <v>0.1177195169913734</v>
      </c>
      <c r="E223">
        <v>2.6443578696405461</v>
      </c>
      <c r="F223">
        <f t="shared" si="48"/>
        <v>0.88510775755543636</v>
      </c>
      <c r="R223">
        <f t="shared" si="43"/>
        <v>10</v>
      </c>
      <c r="S223">
        <f t="shared" si="44"/>
        <v>1</v>
      </c>
      <c r="T223">
        <f t="shared" si="50"/>
        <v>217</v>
      </c>
      <c r="U223">
        <f t="shared" si="51"/>
        <v>0</v>
      </c>
      <c r="V223">
        <f t="shared" si="54"/>
        <v>5.5079999999999982</v>
      </c>
      <c r="W223">
        <f t="shared" si="55"/>
        <v>0</v>
      </c>
      <c r="X223">
        <f t="shared" si="56"/>
        <v>0.48570270449507641</v>
      </c>
      <c r="Y223">
        <f t="shared" si="56"/>
        <v>1.1045775256850006</v>
      </c>
      <c r="Z223">
        <f t="shared" si="56"/>
        <v>1.5005151719814123</v>
      </c>
      <c r="AA223">
        <f t="shared" si="56"/>
        <v>4.4275463430809525</v>
      </c>
      <c r="AC223">
        <f t="shared" si="53"/>
        <v>0</v>
      </c>
      <c r="AD223">
        <f t="shared" si="53"/>
        <v>0</v>
      </c>
      <c r="AE223">
        <f t="shared" si="53"/>
        <v>0</v>
      </c>
      <c r="AF223">
        <f t="shared" si="53"/>
        <v>0</v>
      </c>
    </row>
    <row r="224" spans="2:32" x14ac:dyDescent="0.25">
      <c r="B224">
        <f t="shared" si="49"/>
        <v>1095</v>
      </c>
      <c r="C224">
        <v>9.512406662442352E-3</v>
      </c>
      <c r="D224">
        <v>0.11414887994930822</v>
      </c>
      <c r="E224">
        <v>2.6538702763029884</v>
      </c>
      <c r="F224">
        <f t="shared" si="48"/>
        <v>0.88829170819487613</v>
      </c>
      <c r="R224">
        <f t="shared" ref="R224:R246" si="57">R200+1</f>
        <v>10</v>
      </c>
      <c r="S224">
        <f t="shared" ref="S224:S246" si="58">S200</f>
        <v>2</v>
      </c>
      <c r="T224">
        <f t="shared" si="50"/>
        <v>218</v>
      </c>
      <c r="U224">
        <f t="shared" si="51"/>
        <v>0</v>
      </c>
      <c r="V224">
        <f t="shared" si="54"/>
        <v>5.5079999999999982</v>
      </c>
      <c r="W224">
        <f t="shared" si="55"/>
        <v>0</v>
      </c>
      <c r="X224">
        <f t="shared" si="56"/>
        <v>0.48570270449507641</v>
      </c>
      <c r="Y224">
        <f t="shared" si="56"/>
        <v>1.1045775256850006</v>
      </c>
      <c r="Z224">
        <f t="shared" si="56"/>
        <v>1.5005151719814123</v>
      </c>
      <c r="AA224">
        <f t="shared" si="56"/>
        <v>4.4275463430809525</v>
      </c>
      <c r="AC224">
        <f t="shared" si="53"/>
        <v>0</v>
      </c>
      <c r="AD224">
        <f t="shared" si="53"/>
        <v>0</v>
      </c>
      <c r="AE224">
        <f t="shared" si="53"/>
        <v>0</v>
      </c>
      <c r="AF224">
        <f t="shared" si="53"/>
        <v>0</v>
      </c>
    </row>
    <row r="225" spans="2:32" x14ac:dyDescent="0.25">
      <c r="B225">
        <f t="shared" si="49"/>
        <v>1100</v>
      </c>
      <c r="C225">
        <v>9.2311733408176888E-3</v>
      </c>
      <c r="D225">
        <v>0.11077408008981227</v>
      </c>
      <c r="E225">
        <v>2.6631014496438059</v>
      </c>
      <c r="F225">
        <f t="shared" si="48"/>
        <v>0.89138152566213413</v>
      </c>
      <c r="R225">
        <f t="shared" si="57"/>
        <v>10</v>
      </c>
      <c r="S225">
        <f t="shared" si="58"/>
        <v>3</v>
      </c>
      <c r="T225">
        <f t="shared" si="50"/>
        <v>219</v>
      </c>
      <c r="U225">
        <f t="shared" si="51"/>
        <v>0</v>
      </c>
      <c r="V225">
        <f t="shared" si="54"/>
        <v>5.5079999999999982</v>
      </c>
      <c r="W225">
        <f t="shared" si="55"/>
        <v>0</v>
      </c>
      <c r="X225">
        <f t="shared" si="56"/>
        <v>0.48570270449507641</v>
      </c>
      <c r="Y225">
        <f t="shared" si="56"/>
        <v>1.1045775256850006</v>
      </c>
      <c r="Z225">
        <f t="shared" si="56"/>
        <v>1.5005151719814123</v>
      </c>
      <c r="AA225">
        <f t="shared" si="56"/>
        <v>4.4275463430809525</v>
      </c>
      <c r="AC225">
        <f t="shared" si="53"/>
        <v>0</v>
      </c>
      <c r="AD225">
        <f t="shared" si="53"/>
        <v>0</v>
      </c>
      <c r="AE225">
        <f t="shared" si="53"/>
        <v>0</v>
      </c>
      <c r="AF225">
        <f t="shared" si="53"/>
        <v>0</v>
      </c>
    </row>
    <row r="226" spans="2:32" x14ac:dyDescent="0.25">
      <c r="B226">
        <f t="shared" si="49"/>
        <v>1105</v>
      </c>
      <c r="C226">
        <v>8.96487652052258E-3</v>
      </c>
      <c r="D226">
        <v>0.10757851824627096</v>
      </c>
      <c r="E226">
        <v>2.6720663261643285</v>
      </c>
      <c r="F226">
        <f t="shared" si="48"/>
        <v>0.89438220943680025</v>
      </c>
      <c r="R226">
        <f t="shared" si="57"/>
        <v>10</v>
      </c>
      <c r="S226">
        <f t="shared" si="58"/>
        <v>4</v>
      </c>
      <c r="T226">
        <f t="shared" si="50"/>
        <v>220</v>
      </c>
      <c r="U226">
        <f t="shared" si="51"/>
        <v>0</v>
      </c>
      <c r="V226">
        <f t="shared" si="54"/>
        <v>5.5079999999999982</v>
      </c>
      <c r="W226">
        <f t="shared" si="55"/>
        <v>0</v>
      </c>
      <c r="X226">
        <f t="shared" si="56"/>
        <v>0.48570270449507641</v>
      </c>
      <c r="Y226">
        <f t="shared" si="56"/>
        <v>1.1045775256850006</v>
      </c>
      <c r="Z226">
        <f t="shared" si="56"/>
        <v>1.5005151719814123</v>
      </c>
      <c r="AA226">
        <f t="shared" si="56"/>
        <v>4.4275463430809525</v>
      </c>
      <c r="AC226">
        <f t="shared" si="53"/>
        <v>0</v>
      </c>
      <c r="AD226">
        <f t="shared" si="53"/>
        <v>0</v>
      </c>
      <c r="AE226">
        <f t="shared" si="53"/>
        <v>0</v>
      </c>
      <c r="AF226">
        <f t="shared" si="53"/>
        <v>0</v>
      </c>
    </row>
    <row r="227" spans="2:32" x14ac:dyDescent="0.25">
      <c r="B227">
        <f t="shared" si="49"/>
        <v>1110</v>
      </c>
      <c r="C227">
        <v>8.7122930593417358E-3</v>
      </c>
      <c r="D227">
        <v>0.10454751671210083</v>
      </c>
      <c r="E227">
        <v>2.6807786192236702</v>
      </c>
      <c r="F227">
        <f t="shared" si="48"/>
        <v>0.89729834959371779</v>
      </c>
      <c r="R227">
        <f t="shared" si="57"/>
        <v>10</v>
      </c>
      <c r="S227">
        <f t="shared" si="58"/>
        <v>5</v>
      </c>
      <c r="T227">
        <f t="shared" si="50"/>
        <v>221</v>
      </c>
      <c r="U227">
        <f t="shared" si="51"/>
        <v>0</v>
      </c>
      <c r="V227">
        <f t="shared" si="54"/>
        <v>5.5079999999999982</v>
      </c>
      <c r="W227">
        <f t="shared" si="55"/>
        <v>0</v>
      </c>
      <c r="X227">
        <f t="shared" si="56"/>
        <v>0.48570270449507641</v>
      </c>
      <c r="Y227">
        <f t="shared" si="56"/>
        <v>1.1045775256850006</v>
      </c>
      <c r="Z227">
        <f t="shared" si="56"/>
        <v>1.5005151719814123</v>
      </c>
      <c r="AA227">
        <f t="shared" si="56"/>
        <v>4.4275463430809525</v>
      </c>
      <c r="AC227">
        <f t="shared" si="53"/>
        <v>0</v>
      </c>
      <c r="AD227">
        <f t="shared" si="53"/>
        <v>0</v>
      </c>
      <c r="AE227">
        <f t="shared" si="53"/>
        <v>0</v>
      </c>
      <c r="AF227">
        <f t="shared" si="53"/>
        <v>0</v>
      </c>
    </row>
    <row r="228" spans="2:32" x14ac:dyDescent="0.25">
      <c r="B228">
        <f t="shared" si="49"/>
        <v>1115</v>
      </c>
      <c r="C228">
        <v>8.4723366599384065E-3</v>
      </c>
      <c r="D228">
        <v>0.10166803991926088</v>
      </c>
      <c r="E228">
        <v>2.6892509558836086</v>
      </c>
      <c r="F228">
        <f t="shared" si="48"/>
        <v>0.90013417260709538</v>
      </c>
      <c r="R228">
        <f t="shared" si="57"/>
        <v>10</v>
      </c>
      <c r="S228">
        <f t="shared" si="58"/>
        <v>6</v>
      </c>
      <c r="T228">
        <f t="shared" si="50"/>
        <v>222</v>
      </c>
      <c r="U228">
        <f t="shared" si="51"/>
        <v>0</v>
      </c>
      <c r="V228">
        <f t="shared" si="54"/>
        <v>5.5079999999999982</v>
      </c>
      <c r="W228">
        <f t="shared" si="55"/>
        <v>0</v>
      </c>
      <c r="X228">
        <f t="shared" si="56"/>
        <v>0.48570270449507641</v>
      </c>
      <c r="Y228">
        <f t="shared" si="56"/>
        <v>1.1045775256850006</v>
      </c>
      <c r="Z228">
        <f t="shared" si="56"/>
        <v>1.5005151719814123</v>
      </c>
      <c r="AA228">
        <f t="shared" si="56"/>
        <v>4.4275463430809525</v>
      </c>
      <c r="AC228">
        <f t="shared" si="53"/>
        <v>0</v>
      </c>
      <c r="AD228">
        <f t="shared" si="53"/>
        <v>0</v>
      </c>
      <c r="AE228">
        <f t="shared" si="53"/>
        <v>0</v>
      </c>
      <c r="AF228">
        <f t="shared" si="53"/>
        <v>0</v>
      </c>
    </row>
    <row r="229" spans="2:32" x14ac:dyDescent="0.25">
      <c r="B229">
        <f t="shared" si="49"/>
        <v>1120</v>
      </c>
      <c r="C229">
        <v>8.2440386200124394E-3</v>
      </c>
      <c r="D229">
        <v>9.8928463440149272E-2</v>
      </c>
      <c r="E229">
        <v>2.6974949945036211</v>
      </c>
      <c r="F229">
        <f t="shared" si="48"/>
        <v>0.90289358071139691</v>
      </c>
      <c r="R229">
        <f t="shared" si="57"/>
        <v>10</v>
      </c>
      <c r="S229">
        <f t="shared" si="58"/>
        <v>7</v>
      </c>
      <c r="T229">
        <f t="shared" si="50"/>
        <v>223</v>
      </c>
      <c r="U229">
        <f t="shared" si="51"/>
        <v>0</v>
      </c>
      <c r="V229">
        <f t="shared" si="54"/>
        <v>5.5079999999999982</v>
      </c>
      <c r="W229">
        <f t="shared" si="55"/>
        <v>0</v>
      </c>
      <c r="X229">
        <f t="shared" si="56"/>
        <v>0.48570270449507641</v>
      </c>
      <c r="Y229">
        <f t="shared" si="56"/>
        <v>1.1045775256850006</v>
      </c>
      <c r="Z229">
        <f t="shared" si="56"/>
        <v>1.5005151719814123</v>
      </c>
      <c r="AA229">
        <f t="shared" si="56"/>
        <v>4.4275463430809525</v>
      </c>
      <c r="AC229">
        <f t="shared" si="53"/>
        <v>0</v>
      </c>
      <c r="AD229">
        <f t="shared" si="53"/>
        <v>0</v>
      </c>
      <c r="AE229">
        <f t="shared" si="53"/>
        <v>0</v>
      </c>
      <c r="AF229">
        <f t="shared" si="53"/>
        <v>0</v>
      </c>
    </row>
    <row r="230" spans="2:32" x14ac:dyDescent="0.25">
      <c r="B230">
        <f t="shared" si="49"/>
        <v>1125</v>
      </c>
      <c r="C230">
        <v>8.0265318089804971E-3</v>
      </c>
      <c r="D230">
        <v>9.6318381707765965E-2</v>
      </c>
      <c r="E230">
        <v>2.7055215263126016</v>
      </c>
      <c r="F230">
        <f t="shared" si="48"/>
        <v>0.90558018589897682</v>
      </c>
      <c r="R230">
        <f t="shared" si="57"/>
        <v>10</v>
      </c>
      <c r="S230">
        <f t="shared" si="58"/>
        <v>8</v>
      </c>
      <c r="T230">
        <f t="shared" si="50"/>
        <v>224</v>
      </c>
      <c r="U230">
        <f t="shared" si="51"/>
        <v>0</v>
      </c>
      <c r="V230">
        <f t="shared" si="54"/>
        <v>5.5079999999999982</v>
      </c>
      <c r="W230">
        <f t="shared" si="55"/>
        <v>0</v>
      </c>
      <c r="X230">
        <f t="shared" si="56"/>
        <v>0.48570270449507641</v>
      </c>
      <c r="Y230">
        <f t="shared" si="56"/>
        <v>1.1045775256850006</v>
      </c>
      <c r="Z230">
        <f t="shared" si="56"/>
        <v>1.5005151719814123</v>
      </c>
      <c r="AA230">
        <f t="shared" si="56"/>
        <v>4.4275463430809525</v>
      </c>
      <c r="AC230">
        <f t="shared" si="53"/>
        <v>0</v>
      </c>
      <c r="AD230">
        <f t="shared" si="53"/>
        <v>0</v>
      </c>
      <c r="AE230">
        <f t="shared" si="53"/>
        <v>0</v>
      </c>
      <c r="AF230">
        <f t="shared" si="53"/>
        <v>0</v>
      </c>
    </row>
    <row r="231" spans="2:32" x14ac:dyDescent="0.25">
      <c r="B231">
        <f t="shared" si="49"/>
        <v>1130</v>
      </c>
      <c r="C231">
        <v>7.8190372491868665E-3</v>
      </c>
      <c r="D231">
        <v>9.3828446990242398E-2</v>
      </c>
      <c r="E231">
        <v>2.7133405635617884</v>
      </c>
      <c r="F231">
        <f t="shared" si="48"/>
        <v>0.90819733942623793</v>
      </c>
      <c r="R231">
        <f t="shared" si="57"/>
        <v>10</v>
      </c>
      <c r="S231">
        <f t="shared" si="58"/>
        <v>9</v>
      </c>
      <c r="T231">
        <f t="shared" si="50"/>
        <v>225</v>
      </c>
      <c r="U231">
        <f t="shared" si="51"/>
        <v>0</v>
      </c>
      <c r="V231">
        <f t="shared" si="54"/>
        <v>5.5079999999999982</v>
      </c>
      <c r="W231">
        <f t="shared" si="55"/>
        <v>0</v>
      </c>
      <c r="X231">
        <f t="shared" si="56"/>
        <v>0.48570270449507641</v>
      </c>
      <c r="Y231">
        <f t="shared" si="56"/>
        <v>1.1045775256850006</v>
      </c>
      <c r="Z231">
        <f t="shared" si="56"/>
        <v>1.5005151719814123</v>
      </c>
      <c r="AA231">
        <f t="shared" si="56"/>
        <v>4.4275463430809525</v>
      </c>
      <c r="AC231">
        <f t="shared" si="53"/>
        <v>0</v>
      </c>
      <c r="AD231">
        <f t="shared" si="53"/>
        <v>0</v>
      </c>
      <c r="AE231">
        <f t="shared" si="53"/>
        <v>0</v>
      </c>
      <c r="AF231">
        <f t="shared" si="53"/>
        <v>0</v>
      </c>
    </row>
    <row r="232" spans="2:32" x14ac:dyDescent="0.25">
      <c r="B232">
        <f t="shared" si="49"/>
        <v>1135</v>
      </c>
      <c r="C232">
        <v>7.6208528142163168E-3</v>
      </c>
      <c r="D232">
        <v>9.1450233770595801E-2</v>
      </c>
      <c r="E232">
        <v>2.7209614163760047</v>
      </c>
      <c r="F232">
        <f t="shared" si="48"/>
        <v>0.91074815753693783</v>
      </c>
      <c r="R232">
        <f t="shared" si="57"/>
        <v>10</v>
      </c>
      <c r="S232">
        <f t="shared" si="58"/>
        <v>10</v>
      </c>
      <c r="T232">
        <f t="shared" si="50"/>
        <v>226</v>
      </c>
      <c r="U232">
        <f t="shared" si="51"/>
        <v>0</v>
      </c>
      <c r="V232">
        <f t="shared" si="54"/>
        <v>5.5079999999999982</v>
      </c>
      <c r="W232">
        <f t="shared" si="55"/>
        <v>0</v>
      </c>
      <c r="X232">
        <f t="shared" ref="X232:AA246" si="59">X231+IF(AC232&gt;AC231,AC232-AC231,0)</f>
        <v>0.48570270449507641</v>
      </c>
      <c r="Y232">
        <f t="shared" si="59"/>
        <v>1.1045775256850006</v>
      </c>
      <c r="Z232">
        <f t="shared" si="59"/>
        <v>1.5005151719814123</v>
      </c>
      <c r="AA232">
        <f t="shared" si="59"/>
        <v>4.4275463430809525</v>
      </c>
      <c r="AC232">
        <f t="shared" si="53"/>
        <v>0</v>
      </c>
      <c r="AD232">
        <f t="shared" si="53"/>
        <v>0</v>
      </c>
      <c r="AE232">
        <f t="shared" si="53"/>
        <v>0</v>
      </c>
      <c r="AF232">
        <f t="shared" si="53"/>
        <v>0</v>
      </c>
    </row>
    <row r="233" spans="2:32" x14ac:dyDescent="0.25">
      <c r="B233">
        <f t="shared" si="49"/>
        <v>1140</v>
      </c>
      <c r="C233">
        <v>7.4313436593476112E-3</v>
      </c>
      <c r="D233">
        <v>8.9176123912171334E-2</v>
      </c>
      <c r="E233">
        <v>2.7283927600353524</v>
      </c>
      <c r="F233">
        <f t="shared" si="48"/>
        <v>0.91323554398242035</v>
      </c>
      <c r="R233">
        <f t="shared" si="57"/>
        <v>10</v>
      </c>
      <c r="S233">
        <f t="shared" si="58"/>
        <v>11</v>
      </c>
      <c r="T233">
        <f t="shared" si="50"/>
        <v>227</v>
      </c>
      <c r="U233">
        <f t="shared" si="51"/>
        <v>0</v>
      </c>
      <c r="V233">
        <f t="shared" si="54"/>
        <v>5.5079999999999982</v>
      </c>
      <c r="W233">
        <f t="shared" si="55"/>
        <v>0</v>
      </c>
      <c r="X233">
        <f t="shared" si="59"/>
        <v>0.48570270449507641</v>
      </c>
      <c r="Y233">
        <f t="shared" si="59"/>
        <v>1.1045775256850006</v>
      </c>
      <c r="Z233">
        <f t="shared" si="59"/>
        <v>1.5005151719814123</v>
      </c>
      <c r="AA233">
        <f t="shared" si="59"/>
        <v>4.4275463430809525</v>
      </c>
      <c r="AC233">
        <f t="shared" si="53"/>
        <v>0</v>
      </c>
      <c r="AD233">
        <f t="shared" si="53"/>
        <v>0</v>
      </c>
      <c r="AE233">
        <f t="shared" si="53"/>
        <v>0</v>
      </c>
      <c r="AF233">
        <f t="shared" si="53"/>
        <v>0</v>
      </c>
    </row>
    <row r="234" spans="2:32" x14ac:dyDescent="0.25">
      <c r="B234">
        <f t="shared" si="49"/>
        <v>1145</v>
      </c>
      <c r="C234">
        <v>7.2499340779219601E-3</v>
      </c>
      <c r="D234">
        <v>8.6999208935063521E-2</v>
      </c>
      <c r="E234">
        <v>2.7356426941132743</v>
      </c>
      <c r="F234">
        <f t="shared" si="48"/>
        <v>0.9156622098160454</v>
      </c>
      <c r="R234">
        <f t="shared" si="57"/>
        <v>10</v>
      </c>
      <c r="S234">
        <f t="shared" si="58"/>
        <v>12</v>
      </c>
      <c r="T234">
        <f t="shared" si="50"/>
        <v>228</v>
      </c>
      <c r="U234">
        <f t="shared" si="51"/>
        <v>0</v>
      </c>
      <c r="V234">
        <f t="shared" si="54"/>
        <v>5.5079999999999982</v>
      </c>
      <c r="W234">
        <f t="shared" si="55"/>
        <v>0</v>
      </c>
      <c r="X234">
        <f t="shared" si="59"/>
        <v>0.48570270449507641</v>
      </c>
      <c r="Y234">
        <f t="shared" si="59"/>
        <v>1.1045775256850006</v>
      </c>
      <c r="Z234">
        <f t="shared" si="59"/>
        <v>1.5005151719814123</v>
      </c>
      <c r="AA234">
        <f t="shared" si="59"/>
        <v>4.4275463430809525</v>
      </c>
      <c r="AC234">
        <f t="shared" si="53"/>
        <v>0</v>
      </c>
      <c r="AD234">
        <f t="shared" si="53"/>
        <v>0</v>
      </c>
      <c r="AE234">
        <f t="shared" si="53"/>
        <v>0</v>
      </c>
      <c r="AF234">
        <f t="shared" si="53"/>
        <v>0</v>
      </c>
    </row>
    <row r="235" spans="2:32" x14ac:dyDescent="0.25">
      <c r="B235">
        <f t="shared" si="49"/>
        <v>1150</v>
      </c>
      <c r="C235">
        <v>7.0761005382653508E-3</v>
      </c>
      <c r="D235">
        <v>8.491320645918421E-2</v>
      </c>
      <c r="E235">
        <v>2.7427187946515397</v>
      </c>
      <c r="F235">
        <f t="shared" si="48"/>
        <v>0.91803069085696909</v>
      </c>
      <c r="R235">
        <f t="shared" si="57"/>
        <v>10</v>
      </c>
      <c r="S235">
        <f t="shared" si="58"/>
        <v>13</v>
      </c>
      <c r="T235">
        <f t="shared" si="50"/>
        <v>229</v>
      </c>
      <c r="U235">
        <f t="shared" si="51"/>
        <v>0</v>
      </c>
      <c r="V235">
        <f t="shared" si="54"/>
        <v>5.5079999999999982</v>
      </c>
      <c r="W235">
        <f t="shared" si="55"/>
        <v>0</v>
      </c>
      <c r="X235">
        <f t="shared" si="59"/>
        <v>0.48570270449507641</v>
      </c>
      <c r="Y235">
        <f t="shared" si="59"/>
        <v>1.1045775256850006</v>
      </c>
      <c r="Z235">
        <f t="shared" si="59"/>
        <v>1.5005151719814123</v>
      </c>
      <c r="AA235">
        <f t="shared" si="59"/>
        <v>4.4275463430809525</v>
      </c>
      <c r="AC235">
        <f t="shared" si="53"/>
        <v>0</v>
      </c>
      <c r="AD235">
        <f t="shared" si="53"/>
        <v>0</v>
      </c>
      <c r="AE235">
        <f t="shared" si="53"/>
        <v>0</v>
      </c>
      <c r="AF235">
        <f t="shared" si="53"/>
        <v>0</v>
      </c>
    </row>
    <row r="236" spans="2:32" x14ac:dyDescent="0.25">
      <c r="B236">
        <f t="shared" si="49"/>
        <v>1155</v>
      </c>
      <c r="C236">
        <v>6.9093657034478007E-3</v>
      </c>
      <c r="D236">
        <v>8.2912388441373608E-2</v>
      </c>
      <c r="E236">
        <v>2.7496281603549875</v>
      </c>
      <c r="F236">
        <f t="shared" si="48"/>
        <v>0.92034336315224374</v>
      </c>
      <c r="R236">
        <f t="shared" si="57"/>
        <v>10</v>
      </c>
      <c r="S236">
        <f t="shared" si="58"/>
        <v>14</v>
      </c>
      <c r="T236">
        <f t="shared" si="50"/>
        <v>230</v>
      </c>
      <c r="U236">
        <f t="shared" si="51"/>
        <v>0</v>
      </c>
      <c r="V236">
        <f t="shared" si="54"/>
        <v>5.5079999999999982</v>
      </c>
      <c r="W236">
        <f t="shared" si="55"/>
        <v>0</v>
      </c>
      <c r="X236">
        <f t="shared" si="59"/>
        <v>0.48570270449507641</v>
      </c>
      <c r="Y236">
        <f t="shared" si="59"/>
        <v>1.1045775256850006</v>
      </c>
      <c r="Z236">
        <f t="shared" si="59"/>
        <v>1.5005151719814123</v>
      </c>
      <c r="AA236">
        <f t="shared" si="59"/>
        <v>4.4275463430809525</v>
      </c>
      <c r="AC236">
        <f t="shared" si="53"/>
        <v>0</v>
      </c>
      <c r="AD236">
        <f t="shared" si="53"/>
        <v>0</v>
      </c>
      <c r="AE236">
        <f t="shared" si="53"/>
        <v>0</v>
      </c>
      <c r="AF236">
        <f t="shared" si="53"/>
        <v>0</v>
      </c>
    </row>
    <row r="237" spans="2:32" x14ac:dyDescent="0.25">
      <c r="B237">
        <f t="shared" si="49"/>
        <v>1160</v>
      </c>
      <c r="C237">
        <v>6.7492932733816957E-3</v>
      </c>
      <c r="D237">
        <v>8.0991519280580349E-2</v>
      </c>
      <c r="E237">
        <v>2.7563774536283692</v>
      </c>
      <c r="F237">
        <f t="shared" si="48"/>
        <v>0.92260245671248819</v>
      </c>
      <c r="R237">
        <f t="shared" si="57"/>
        <v>10</v>
      </c>
      <c r="S237">
        <f t="shared" si="58"/>
        <v>15</v>
      </c>
      <c r="T237">
        <f t="shared" si="50"/>
        <v>231</v>
      </c>
      <c r="U237">
        <f t="shared" si="51"/>
        <v>0</v>
      </c>
      <c r="V237">
        <f t="shared" si="54"/>
        <v>5.5079999999999982</v>
      </c>
      <c r="W237">
        <f t="shared" si="55"/>
        <v>0</v>
      </c>
      <c r="X237">
        <f t="shared" si="59"/>
        <v>0.48570270449507641</v>
      </c>
      <c r="Y237">
        <f t="shared" si="59"/>
        <v>1.1045775256850006</v>
      </c>
      <c r="Z237">
        <f t="shared" si="59"/>
        <v>1.5005151719814123</v>
      </c>
      <c r="AA237">
        <f t="shared" si="59"/>
        <v>4.4275463430809525</v>
      </c>
      <c r="AC237">
        <f t="shared" si="53"/>
        <v>0</v>
      </c>
      <c r="AD237">
        <f t="shared" si="53"/>
        <v>0</v>
      </c>
      <c r="AE237">
        <f t="shared" si="53"/>
        <v>0</v>
      </c>
      <c r="AF237">
        <f t="shared" si="53"/>
        <v>0</v>
      </c>
    </row>
    <row r="238" spans="2:32" x14ac:dyDescent="0.25">
      <c r="B238">
        <f t="shared" si="49"/>
        <v>1165</v>
      </c>
      <c r="C238">
        <v>6.5954835184105498E-3</v>
      </c>
      <c r="D238">
        <v>7.9145802220926598E-2</v>
      </c>
      <c r="E238">
        <v>2.7629729371467797</v>
      </c>
      <c r="F238">
        <f t="shared" si="48"/>
        <v>0.92481006775258079</v>
      </c>
      <c r="R238">
        <f t="shared" si="57"/>
        <v>10</v>
      </c>
      <c r="S238">
        <f t="shared" si="58"/>
        <v>16</v>
      </c>
      <c r="T238">
        <f t="shared" si="50"/>
        <v>232</v>
      </c>
      <c r="U238">
        <f t="shared" si="51"/>
        <v>0</v>
      </c>
      <c r="V238">
        <f t="shared" si="54"/>
        <v>5.5079999999999982</v>
      </c>
      <c r="W238">
        <f t="shared" si="55"/>
        <v>0</v>
      </c>
      <c r="X238">
        <f t="shared" si="59"/>
        <v>0.48570270449507641</v>
      </c>
      <c r="Y238">
        <f t="shared" si="59"/>
        <v>1.1045775256850006</v>
      </c>
      <c r="Z238">
        <f t="shared" si="59"/>
        <v>1.5005151719814123</v>
      </c>
      <c r="AA238">
        <f t="shared" si="59"/>
        <v>4.4275463430809525</v>
      </c>
      <c r="AC238">
        <f t="shared" si="53"/>
        <v>0</v>
      </c>
      <c r="AD238">
        <f t="shared" si="53"/>
        <v>0</v>
      </c>
      <c r="AE238">
        <f t="shared" si="53"/>
        <v>0</v>
      </c>
      <c r="AF238">
        <f t="shared" si="53"/>
        <v>0</v>
      </c>
    </row>
    <row r="239" spans="2:32" x14ac:dyDescent="0.25">
      <c r="B239">
        <f t="shared" si="49"/>
        <v>1170</v>
      </c>
      <c r="C239">
        <v>6.4475693969794357E-3</v>
      </c>
      <c r="D239">
        <v>7.7370832763753228E-2</v>
      </c>
      <c r="E239">
        <v>2.7694205065437592</v>
      </c>
      <c r="F239">
        <f t="shared" si="48"/>
        <v>0.92696816963287554</v>
      </c>
      <c r="R239">
        <f t="shared" si="57"/>
        <v>10</v>
      </c>
      <c r="S239">
        <f t="shared" si="58"/>
        <v>17</v>
      </c>
      <c r="T239">
        <f t="shared" si="50"/>
        <v>233</v>
      </c>
      <c r="U239">
        <f t="shared" si="51"/>
        <v>0</v>
      </c>
      <c r="V239">
        <f t="shared" si="54"/>
        <v>5.5079999999999982</v>
      </c>
      <c r="W239">
        <f t="shared" si="55"/>
        <v>0</v>
      </c>
      <c r="X239">
        <f t="shared" si="59"/>
        <v>0.48570270449507641</v>
      </c>
      <c r="Y239">
        <f t="shared" si="59"/>
        <v>1.1045775256850006</v>
      </c>
      <c r="Z239">
        <f t="shared" si="59"/>
        <v>1.5005151719814123</v>
      </c>
      <c r="AA239">
        <f t="shared" si="59"/>
        <v>4.4275463430809525</v>
      </c>
      <c r="AC239">
        <f t="shared" si="53"/>
        <v>0</v>
      </c>
      <c r="AD239">
        <f t="shared" si="53"/>
        <v>0</v>
      </c>
      <c r="AE239">
        <f t="shared" si="53"/>
        <v>0</v>
      </c>
      <c r="AF239">
        <f t="shared" si="53"/>
        <v>0</v>
      </c>
    </row>
    <row r="240" spans="2:32" x14ac:dyDescent="0.25">
      <c r="B240">
        <f t="shared" si="49"/>
        <v>1175</v>
      </c>
      <c r="C240">
        <v>6.3052131688752233E-3</v>
      </c>
      <c r="D240">
        <v>7.566255802650268E-2</v>
      </c>
      <c r="E240">
        <v>2.7757257197126344</v>
      </c>
      <c r="F240">
        <f t="shared" si="48"/>
        <v>0.92907862266681795</v>
      </c>
      <c r="R240">
        <f t="shared" si="57"/>
        <v>10</v>
      </c>
      <c r="S240">
        <f t="shared" si="58"/>
        <v>18</v>
      </c>
      <c r="T240">
        <f t="shared" si="50"/>
        <v>234</v>
      </c>
      <c r="U240">
        <f t="shared" si="51"/>
        <v>0</v>
      </c>
      <c r="V240">
        <f t="shared" si="54"/>
        <v>5.5079999999999982</v>
      </c>
      <c r="W240">
        <f t="shared" si="55"/>
        <v>0</v>
      </c>
      <c r="X240">
        <f t="shared" si="59"/>
        <v>0.48570270449507641</v>
      </c>
      <c r="Y240">
        <f t="shared" si="59"/>
        <v>1.1045775256850006</v>
      </c>
      <c r="Z240">
        <f t="shared" si="59"/>
        <v>1.5005151719814123</v>
      </c>
      <c r="AA240">
        <f t="shared" si="59"/>
        <v>4.4275463430809525</v>
      </c>
      <c r="AC240">
        <f t="shared" si="53"/>
        <v>0</v>
      </c>
      <c r="AD240">
        <f t="shared" si="53"/>
        <v>0</v>
      </c>
      <c r="AE240">
        <f t="shared" si="53"/>
        <v>0</v>
      </c>
      <c r="AF240">
        <f t="shared" si="53"/>
        <v>0</v>
      </c>
    </row>
    <row r="241" spans="2:32" x14ac:dyDescent="0.25">
      <c r="B241">
        <f t="shared" si="49"/>
        <v>1180</v>
      </c>
      <c r="C241">
        <v>6.1681034306255711E-3</v>
      </c>
      <c r="D241">
        <v>7.4017241167506853E-2</v>
      </c>
      <c r="E241">
        <v>2.7818938231432599</v>
      </c>
      <c r="F241">
        <f t="shared" si="48"/>
        <v>0.93114318293626175</v>
      </c>
      <c r="R241">
        <f t="shared" si="57"/>
        <v>10</v>
      </c>
      <c r="S241">
        <f t="shared" si="58"/>
        <v>19</v>
      </c>
      <c r="T241">
        <f t="shared" si="50"/>
        <v>235</v>
      </c>
      <c r="U241">
        <f t="shared" si="51"/>
        <v>0</v>
      </c>
      <c r="V241">
        <f t="shared" si="54"/>
        <v>5.5079999999999982</v>
      </c>
      <c r="W241">
        <f t="shared" si="55"/>
        <v>0</v>
      </c>
      <c r="X241">
        <f t="shared" si="59"/>
        <v>0.48570270449507641</v>
      </c>
      <c r="Y241">
        <f t="shared" si="59"/>
        <v>1.1045775256850006</v>
      </c>
      <c r="Z241">
        <f t="shared" si="59"/>
        <v>1.5005151719814123</v>
      </c>
      <c r="AA241">
        <f t="shared" si="59"/>
        <v>4.4275463430809525</v>
      </c>
      <c r="AC241">
        <f t="shared" si="53"/>
        <v>0</v>
      </c>
      <c r="AD241">
        <f t="shared" si="53"/>
        <v>0</v>
      </c>
      <c r="AE241">
        <f t="shared" si="53"/>
        <v>0</v>
      </c>
      <c r="AF241">
        <f t="shared" si="53"/>
        <v>0</v>
      </c>
    </row>
    <row r="242" spans="2:32" x14ac:dyDescent="0.25">
      <c r="B242">
        <f t="shared" si="49"/>
        <v>1185</v>
      </c>
      <c r="C242">
        <v>6.0359525120090574E-3</v>
      </c>
      <c r="D242">
        <v>7.2431430144108688E-2</v>
      </c>
      <c r="E242">
        <v>2.787929775655269</v>
      </c>
      <c r="F242">
        <f t="shared" si="48"/>
        <v>0.93316351023535826</v>
      </c>
      <c r="R242">
        <f t="shared" si="57"/>
        <v>10</v>
      </c>
      <c r="S242">
        <f t="shared" si="58"/>
        <v>20</v>
      </c>
      <c r="T242">
        <f t="shared" si="50"/>
        <v>236</v>
      </c>
      <c r="U242">
        <f t="shared" si="51"/>
        <v>0</v>
      </c>
      <c r="V242">
        <f t="shared" si="54"/>
        <v>5.5079999999999982</v>
      </c>
      <c r="W242">
        <f t="shared" si="55"/>
        <v>0</v>
      </c>
      <c r="X242">
        <f t="shared" si="59"/>
        <v>0.48570270449507641</v>
      </c>
      <c r="Y242">
        <f t="shared" si="59"/>
        <v>1.1045775256850006</v>
      </c>
      <c r="Z242">
        <f t="shared" si="59"/>
        <v>1.5005151719814123</v>
      </c>
      <c r="AA242">
        <f t="shared" si="59"/>
        <v>4.4275463430809525</v>
      </c>
      <c r="AC242">
        <f t="shared" si="53"/>
        <v>0</v>
      </c>
      <c r="AD242">
        <f t="shared" si="53"/>
        <v>0</v>
      </c>
      <c r="AE242">
        <f t="shared" si="53"/>
        <v>0</v>
      </c>
      <c r="AF242">
        <f t="shared" si="53"/>
        <v>0</v>
      </c>
    </row>
    <row r="243" spans="2:32" x14ac:dyDescent="0.25">
      <c r="B243">
        <f t="shared" si="49"/>
        <v>1190</v>
      </c>
      <c r="C243">
        <v>5.9084941825675585E-3</v>
      </c>
      <c r="D243">
        <v>7.0901930190810702E-2</v>
      </c>
      <c r="E243">
        <v>2.7938382698378366</v>
      </c>
      <c r="F243">
        <f t="shared" si="48"/>
        <v>0.93514117524677842</v>
      </c>
      <c r="R243">
        <f t="shared" si="57"/>
        <v>10</v>
      </c>
      <c r="S243">
        <f t="shared" si="58"/>
        <v>21</v>
      </c>
      <c r="T243">
        <f t="shared" si="50"/>
        <v>237</v>
      </c>
      <c r="U243">
        <f t="shared" si="51"/>
        <v>0</v>
      </c>
      <c r="V243">
        <f t="shared" si="54"/>
        <v>5.5079999999999982</v>
      </c>
      <c r="W243">
        <f t="shared" si="55"/>
        <v>0</v>
      </c>
      <c r="X243">
        <f t="shared" si="59"/>
        <v>0.48570270449507641</v>
      </c>
      <c r="Y243">
        <f t="shared" si="59"/>
        <v>1.1045775256850006</v>
      </c>
      <c r="Z243">
        <f t="shared" si="59"/>
        <v>1.5005151719814123</v>
      </c>
      <c r="AA243">
        <f t="shared" si="59"/>
        <v>4.4275463430809525</v>
      </c>
      <c r="AC243">
        <f t="shared" si="53"/>
        <v>0</v>
      </c>
      <c r="AD243">
        <f t="shared" si="53"/>
        <v>0</v>
      </c>
      <c r="AE243">
        <f t="shared" si="53"/>
        <v>0</v>
      </c>
      <c r="AF243">
        <f t="shared" si="53"/>
        <v>0</v>
      </c>
    </row>
    <row r="244" spans="2:32" x14ac:dyDescent="0.25">
      <c r="B244">
        <f t="shared" si="49"/>
        <v>1195</v>
      </c>
      <c r="C244">
        <v>5.7854816252316255E-3</v>
      </c>
      <c r="D244">
        <v>6.9425779502779505E-2</v>
      </c>
      <c r="E244">
        <v>2.7996237514630682</v>
      </c>
      <c r="F244">
        <f t="shared" si="48"/>
        <v>0.93707766603967668</v>
      </c>
      <c r="R244">
        <f t="shared" si="57"/>
        <v>10</v>
      </c>
      <c r="S244">
        <f t="shared" si="58"/>
        <v>22</v>
      </c>
      <c r="T244">
        <f t="shared" si="50"/>
        <v>238</v>
      </c>
      <c r="U244">
        <f t="shared" si="51"/>
        <v>0</v>
      </c>
      <c r="V244">
        <f t="shared" si="54"/>
        <v>5.5079999999999982</v>
      </c>
      <c r="W244">
        <f t="shared" si="55"/>
        <v>0</v>
      </c>
      <c r="X244">
        <f t="shared" si="59"/>
        <v>0.48570270449507641</v>
      </c>
      <c r="Y244">
        <f t="shared" si="59"/>
        <v>1.1045775256850006</v>
      </c>
      <c r="Z244">
        <f t="shared" si="59"/>
        <v>1.5005151719814123</v>
      </c>
      <c r="AA244">
        <f t="shared" si="59"/>
        <v>4.4275463430809525</v>
      </c>
      <c r="AC244">
        <f t="shared" si="53"/>
        <v>0</v>
      </c>
      <c r="AD244">
        <f t="shared" si="53"/>
        <v>0</v>
      </c>
      <c r="AE244">
        <f t="shared" si="53"/>
        <v>0</v>
      </c>
      <c r="AF244">
        <f t="shared" si="53"/>
        <v>0</v>
      </c>
    </row>
    <row r="245" spans="2:32" x14ac:dyDescent="0.25">
      <c r="B245">
        <f t="shared" si="49"/>
        <v>1200</v>
      </c>
      <c r="C245">
        <v>5.6666856408753574E-3</v>
      </c>
      <c r="D245">
        <v>6.8000227690504289E-2</v>
      </c>
      <c r="E245">
        <v>2.8052904371039435</v>
      </c>
      <c r="F245">
        <f t="shared" si="48"/>
        <v>0.9389743939666908</v>
      </c>
      <c r="R245">
        <f t="shared" si="57"/>
        <v>10</v>
      </c>
      <c r="S245">
        <f t="shared" si="58"/>
        <v>23</v>
      </c>
      <c r="T245">
        <f t="shared" si="50"/>
        <v>239</v>
      </c>
      <c r="U245">
        <f t="shared" si="51"/>
        <v>0</v>
      </c>
      <c r="V245">
        <f t="shared" si="54"/>
        <v>5.5079999999999982</v>
      </c>
      <c r="W245">
        <f t="shared" si="55"/>
        <v>0</v>
      </c>
      <c r="X245">
        <f t="shared" si="59"/>
        <v>0.48570270449507641</v>
      </c>
      <c r="Y245">
        <f t="shared" si="59"/>
        <v>1.1045775256850006</v>
      </c>
      <c r="Z245">
        <f t="shared" si="59"/>
        <v>1.5005151719814123</v>
      </c>
      <c r="AA245">
        <f t="shared" si="59"/>
        <v>4.4275463430809525</v>
      </c>
      <c r="AC245">
        <f t="shared" si="53"/>
        <v>0</v>
      </c>
      <c r="AD245">
        <f t="shared" si="53"/>
        <v>0</v>
      </c>
      <c r="AE245">
        <f t="shared" si="53"/>
        <v>0</v>
      </c>
      <c r="AF245">
        <f t="shared" si="53"/>
        <v>0</v>
      </c>
    </row>
    <row r="246" spans="2:32" x14ac:dyDescent="0.25">
      <c r="B246">
        <f t="shared" si="49"/>
        <v>1205</v>
      </c>
      <c r="C246">
        <v>5.5518930532012511E-3</v>
      </c>
      <c r="D246">
        <v>6.6622716638415014E-2</v>
      </c>
      <c r="E246">
        <v>2.8108423301571448</v>
      </c>
      <c r="F246">
        <f t="shared" si="48"/>
        <v>0.94083269902703215</v>
      </c>
      <c r="R246">
        <f t="shared" si="57"/>
        <v>10</v>
      </c>
      <c r="S246">
        <f t="shared" si="58"/>
        <v>24</v>
      </c>
      <c r="T246">
        <f t="shared" si="50"/>
        <v>240</v>
      </c>
      <c r="U246">
        <f t="shared" si="51"/>
        <v>0</v>
      </c>
      <c r="V246">
        <f t="shared" si="54"/>
        <v>5.5079999999999982</v>
      </c>
      <c r="W246">
        <f t="shared" si="55"/>
        <v>0</v>
      </c>
      <c r="X246">
        <f t="shared" si="59"/>
        <v>0.48570270449507641</v>
      </c>
      <c r="Y246">
        <f t="shared" si="59"/>
        <v>1.1045775256850006</v>
      </c>
      <c r="Z246">
        <f t="shared" si="59"/>
        <v>1.5005151719814123</v>
      </c>
      <c r="AA246">
        <f t="shared" si="59"/>
        <v>4.4275463430809525</v>
      </c>
      <c r="AC246">
        <f t="shared" si="53"/>
        <v>0</v>
      </c>
      <c r="AD246">
        <f t="shared" si="53"/>
        <v>0</v>
      </c>
      <c r="AE246">
        <f t="shared" si="53"/>
        <v>0</v>
      </c>
      <c r="AF246">
        <f t="shared" si="53"/>
        <v>0</v>
      </c>
    </row>
    <row r="247" spans="2:32" x14ac:dyDescent="0.25">
      <c r="B247">
        <f t="shared" si="49"/>
        <v>1210</v>
      </c>
      <c r="C247">
        <v>5.4409052879038633E-3</v>
      </c>
      <c r="D247">
        <v>6.529086345484636E-2</v>
      </c>
      <c r="E247">
        <v>2.8162832354450487</v>
      </c>
      <c r="F247">
        <f t="shared" si="48"/>
        <v>0.94265385475399988</v>
      </c>
      <c r="U247" t="e">
        <f t="shared" si="51"/>
        <v>#N/A</v>
      </c>
    </row>
    <row r="248" spans="2:32" x14ac:dyDescent="0.25">
      <c r="B248">
        <f t="shared" si="49"/>
        <v>1215</v>
      </c>
      <c r="C248">
        <v>5.3335371039593404E-3</v>
      </c>
      <c r="D248">
        <v>6.4002445247512085E-2</v>
      </c>
      <c r="E248">
        <v>2.821616772549008</v>
      </c>
      <c r="F248">
        <f t="shared" si="48"/>
        <v>0.94443907267783778</v>
      </c>
    </row>
    <row r="249" spans="2:32" x14ac:dyDescent="0.25">
      <c r="B249">
        <f t="shared" si="49"/>
        <v>1220</v>
      </c>
      <c r="C249">
        <v>5.2296154580595555E-3</v>
      </c>
      <c r="D249">
        <v>6.2755385496714666E-2</v>
      </c>
      <c r="E249">
        <v>2.8268463880070676</v>
      </c>
      <c r="F249">
        <f t="shared" si="48"/>
        <v>0.94618950640849986</v>
      </c>
    </row>
    <row r="250" spans="2:32" x14ac:dyDescent="0.25">
      <c r="B250">
        <f t="shared" si="49"/>
        <v>1225</v>
      </c>
      <c r="C250">
        <v>5.1289784858887799E-3</v>
      </c>
      <c r="D250">
        <v>6.1547741830665359E-2</v>
      </c>
      <c r="E250">
        <v>2.8319753664929563</v>
      </c>
      <c r="F250">
        <f t="shared" si="48"/>
        <v>0.94790625537743278</v>
      </c>
    </row>
    <row r="251" spans="2:32" x14ac:dyDescent="0.25">
      <c r="B251">
        <f t="shared" si="49"/>
        <v>1230</v>
      </c>
      <c r="C251">
        <v>5.0314745862274357E-3</v>
      </c>
      <c r="D251">
        <v>6.0377695034729228E-2</v>
      </c>
      <c r="E251">
        <v>2.8370068410791838</v>
      </c>
      <c r="F251">
        <f t="shared" si="48"/>
        <v>0.94959036827279453</v>
      </c>
    </row>
    <row r="252" spans="2:32" x14ac:dyDescent="0.25">
      <c r="B252">
        <f t="shared" si="49"/>
        <v>1235</v>
      </c>
      <c r="C252">
        <v>4.9369615957828294E-3</v>
      </c>
      <c r="D252">
        <v>5.9243539149393953E-2</v>
      </c>
      <c r="E252">
        <v>2.8419438026749666</v>
      </c>
      <c r="F252">
        <f t="shared" si="48"/>
        <v>0.95124284619847499</v>
      </c>
    </row>
    <row r="253" spans="2:32" x14ac:dyDescent="0.25">
      <c r="B253">
        <f t="shared" si="49"/>
        <v>1240</v>
      </c>
      <c r="C253">
        <v>4.8453060442397167E-3</v>
      </c>
      <c r="D253">
        <v>5.81436725308766E-2</v>
      </c>
      <c r="E253">
        <v>2.8467891087192063</v>
      </c>
      <c r="F253">
        <f t="shared" si="48"/>
        <v>0.95286464558377149</v>
      </c>
    </row>
    <row r="254" spans="2:32" x14ac:dyDescent="0.25">
      <c r="B254">
        <f t="shared" si="49"/>
        <v>1245</v>
      </c>
      <c r="C254">
        <v>4.756382480425092E-3</v>
      </c>
      <c r="D254">
        <v>5.7076589765101104E-2</v>
      </c>
      <c r="E254">
        <v>2.8515454911996314</v>
      </c>
      <c r="F254">
        <f t="shared" si="48"/>
        <v>0.95445668086751967</v>
      </c>
    </row>
    <row r="255" spans="2:32" x14ac:dyDescent="0.25">
      <c r="B255">
        <f t="shared" si="49"/>
        <v>1250</v>
      </c>
      <c r="C255">
        <v>4.670072861681529E-3</v>
      </c>
      <c r="D255">
        <v>5.6040874340178348E-2</v>
      </c>
      <c r="E255">
        <v>2.8562155640613129</v>
      </c>
      <c r="F255">
        <f t="shared" si="48"/>
        <v>0.95601982697783994</v>
      </c>
    </row>
    <row r="256" spans="2:32" x14ac:dyDescent="0.25">
      <c r="B256">
        <f t="shared" si="49"/>
        <v>1255</v>
      </c>
      <c r="C256">
        <v>4.5862659994861943E-3</v>
      </c>
      <c r="D256">
        <v>5.5035191993834331E-2</v>
      </c>
      <c r="E256">
        <v>2.8608018300607991</v>
      </c>
      <c r="F256">
        <f t="shared" si="48"/>
        <v>0.9575549216263225</v>
      </c>
    </row>
    <row r="257" spans="2:6" x14ac:dyDescent="0.25">
      <c r="B257">
        <f t="shared" si="49"/>
        <v>1260</v>
      </c>
      <c r="C257">
        <v>4.5048570552759237E-3</v>
      </c>
      <c r="D257">
        <v>5.4058284663311085E-2</v>
      </c>
      <c r="E257">
        <v>2.8653066871160751</v>
      </c>
      <c r="F257">
        <f t="shared" si="48"/>
        <v>0.95906276743345797</v>
      </c>
    </row>
    <row r="258" spans="2:6" x14ac:dyDescent="0.25">
      <c r="B258">
        <f t="shared" si="49"/>
        <v>1265</v>
      </c>
      <c r="C258">
        <v>4.4257470811790434E-3</v>
      </c>
      <c r="D258">
        <v>5.310896497414852E-2</v>
      </c>
      <c r="E258">
        <v>2.8697324341972541</v>
      </c>
      <c r="F258">
        <f t="shared" si="48"/>
        <v>0.96054413390034332</v>
      </c>
    </row>
    <row r="259" spans="2:6" x14ac:dyDescent="0.25">
      <c r="B259">
        <f t="shared" si="49"/>
        <v>1270</v>
      </c>
      <c r="C259">
        <v>4.348842600927938E-3</v>
      </c>
      <c r="D259">
        <v>5.2186111211135255E-2</v>
      </c>
      <c r="E259">
        <v>2.874081276798182</v>
      </c>
      <c r="F259">
        <f t="shared" si="48"/>
        <v>0.96199975924011327</v>
      </c>
    </row>
    <row r="260" spans="2:6" x14ac:dyDescent="0.25">
      <c r="B260">
        <f t="shared" si="49"/>
        <v>1275</v>
      </c>
      <c r="C260">
        <v>4.2740552268987209E-3</v>
      </c>
      <c r="D260">
        <v>5.128866272278465E-2</v>
      </c>
      <c r="E260">
        <v>2.8783553320250808</v>
      </c>
      <c r="F260">
        <f t="shared" si="48"/>
        <v>0.96343035208118843</v>
      </c>
    </row>
    <row r="261" spans="2:6" x14ac:dyDescent="0.25">
      <c r="B261">
        <f t="shared" si="49"/>
        <v>1280</v>
      </c>
      <c r="C261">
        <v>4.2013013095782981E-3</v>
      </c>
      <c r="D261">
        <v>5.0415615714939577E-2</v>
      </c>
      <c r="E261">
        <v>2.8825566333346591</v>
      </c>
      <c r="F261">
        <f t="shared" si="48"/>
        <v>0.96483659305319458</v>
      </c>
    </row>
    <row r="262" spans="2:6" x14ac:dyDescent="0.25">
      <c r="B262">
        <f t="shared" si="49"/>
        <v>1285</v>
      </c>
      <c r="C262">
        <v>4.1305016162920261E-3</v>
      </c>
      <c r="D262">
        <v>4.9566019395504313E-2</v>
      </c>
      <c r="E262">
        <v>2.8866871349509511</v>
      </c>
      <c r="F262">
        <f t="shared" si="48"/>
        <v>0.96621913626534772</v>
      </c>
    </row>
    <row r="263" spans="2:6" x14ac:dyDescent="0.25">
      <c r="B263">
        <f t="shared" si="49"/>
        <v>1290</v>
      </c>
      <c r="C263">
        <v>4.0615810362893967E-3</v>
      </c>
      <c r="D263">
        <v>4.873897243547276E-2</v>
      </c>
      <c r="E263">
        <v>2.8907487159872405</v>
      </c>
      <c r="F263">
        <f t="shared" ref="F263:F293" si="60">E263/$E$293</f>
        <v>0.96757861068612594</v>
      </c>
    </row>
    <row r="264" spans="2:6" x14ac:dyDescent="0.25">
      <c r="B264">
        <f t="shared" ref="B264:B293" si="61">B263+5</f>
        <v>1295</v>
      </c>
      <c r="C264">
        <v>3.9944683097004052E-3</v>
      </c>
      <c r="D264">
        <v>4.7933619716404863E-2</v>
      </c>
      <c r="E264">
        <v>2.8947431842969409</v>
      </c>
      <c r="F264">
        <f t="shared" si="60"/>
        <v>0.96891562143221899</v>
      </c>
    </row>
    <row r="265" spans="2:6" x14ac:dyDescent="0.25">
      <c r="B265">
        <f t="shared" si="61"/>
        <v>1300</v>
      </c>
      <c r="C265">
        <v>3.9290957780360181E-3</v>
      </c>
      <c r="D265">
        <v>4.7149149336432217E-2</v>
      </c>
      <c r="E265">
        <v>2.8986722800749769</v>
      </c>
      <c r="F265">
        <f t="shared" si="60"/>
        <v>0.97023075097396694</v>
      </c>
    </row>
    <row r="266" spans="2:6" x14ac:dyDescent="0.25">
      <c r="B266">
        <f t="shared" si="61"/>
        <v>1305</v>
      </c>
      <c r="C266">
        <v>3.8653991543187161E-3</v>
      </c>
      <c r="D266">
        <v>4.6384789851824593E-2</v>
      </c>
      <c r="E266">
        <v>2.9025376792292956</v>
      </c>
      <c r="F266">
        <f t="shared" si="60"/>
        <v>0.97152456026385736</v>
      </c>
    </row>
    <row r="267" spans="2:6" x14ac:dyDescent="0.25">
      <c r="B267">
        <f t="shared" si="61"/>
        <v>1310</v>
      </c>
      <c r="C267">
        <v>3.8033173109246476E-3</v>
      </c>
      <c r="D267">
        <v>4.5639807731095772E-2</v>
      </c>
      <c r="E267">
        <v>2.9063409965402203</v>
      </c>
      <c r="F267">
        <f t="shared" si="60"/>
        <v>0.9727975897940101</v>
      </c>
    </row>
    <row r="268" spans="2:6" x14ac:dyDescent="0.25">
      <c r="B268">
        <f t="shared" si="61"/>
        <v>1315</v>
      </c>
      <c r="C268">
        <v>3.7427920836234918E-3</v>
      </c>
      <c r="D268">
        <v>4.4913505003481902E-2</v>
      </c>
      <c r="E268">
        <v>2.9100837886238438</v>
      </c>
      <c r="F268">
        <f t="shared" si="60"/>
        <v>0.9740503605880716</v>
      </c>
    </row>
    <row r="269" spans="2:6" x14ac:dyDescent="0.25">
      <c r="B269">
        <f t="shared" si="61"/>
        <v>1320</v>
      </c>
      <c r="C269">
        <v>3.6837680903447634E-3</v>
      </c>
      <c r="D269">
        <v>4.4205217084137161E-2</v>
      </c>
      <c r="E269">
        <v>2.9137675567141885</v>
      </c>
      <c r="F269">
        <f t="shared" si="60"/>
        <v>0.97528337513244656</v>
      </c>
    </row>
    <row r="270" spans="2:6" x14ac:dyDescent="0.25">
      <c r="B270">
        <f t="shared" si="61"/>
        <v>1325</v>
      </c>
      <c r="C270">
        <v>3.6261925633276348E-3</v>
      </c>
      <c r="D270">
        <v>4.3514310759931618E-2</v>
      </c>
      <c r="E270">
        <v>2.9173937492775162</v>
      </c>
      <c r="F270">
        <f t="shared" si="60"/>
        <v>0.97649711825134877</v>
      </c>
    </row>
    <row r="271" spans="2:6" x14ac:dyDescent="0.25">
      <c r="B271">
        <f t="shared" si="61"/>
        <v>1330</v>
      </c>
      <c r="C271">
        <v>3.5700151935746938E-3</v>
      </c>
      <c r="D271">
        <v>4.2840182322896325E-2</v>
      </c>
      <c r="E271">
        <v>2.9209637644710909</v>
      </c>
      <c r="F271">
        <f t="shared" si="60"/>
        <v>0.97769205792978697</v>
      </c>
    </row>
    <row r="272" spans="2:6" x14ac:dyDescent="0.25">
      <c r="B272">
        <f t="shared" si="61"/>
        <v>1335</v>
      </c>
      <c r="C272">
        <v>3.5151879864669944E-3</v>
      </c>
      <c r="D272">
        <v>4.2182255837603932E-2</v>
      </c>
      <c r="E272">
        <v>2.9244789524575578</v>
      </c>
      <c r="F272">
        <f t="shared" si="60"/>
        <v>0.97886864608822355</v>
      </c>
    </row>
    <row r="273" spans="2:6" x14ac:dyDescent="0.25">
      <c r="B273">
        <f t="shared" si="61"/>
        <v>1340</v>
      </c>
      <c r="C273">
        <v>3.4616651276850874E-3</v>
      </c>
      <c r="D273">
        <v>4.1539981532221049E-2</v>
      </c>
      <c r="E273">
        <v>2.9279406175852429</v>
      </c>
      <c r="F273">
        <f t="shared" si="60"/>
        <v>0.98002731931235476</v>
      </c>
    </row>
    <row r="274" spans="2:6" x14ac:dyDescent="0.25">
      <c r="B274">
        <f t="shared" si="61"/>
        <v>1345</v>
      </c>
      <c r="C274">
        <v>3.4094028584918945E-3</v>
      </c>
      <c r="D274">
        <v>4.0912834301902734E-2</v>
      </c>
      <c r="E274">
        <v>2.9313500204437348</v>
      </c>
      <c r="F274">
        <f t="shared" si="60"/>
        <v>0.98116849954114627</v>
      </c>
    </row>
    <row r="275" spans="2:6" x14ac:dyDescent="0.25">
      <c r="B275">
        <f t="shared" si="61"/>
        <v>1350</v>
      </c>
      <c r="C275">
        <v>3.3583593596868688E-3</v>
      </c>
      <c r="D275">
        <v>4.0300312316242426E-2</v>
      </c>
      <c r="E275">
        <v>2.9347083798034217</v>
      </c>
      <c r="F275">
        <f t="shared" si="60"/>
        <v>0.98229259471602581</v>
      </c>
    </row>
    <row r="276" spans="2:6" x14ac:dyDescent="0.25">
      <c r="B276">
        <f t="shared" si="61"/>
        <v>1355</v>
      </c>
      <c r="C276">
        <v>3.308494643454285E-3</v>
      </c>
      <c r="D276">
        <v>3.970193572145142E-2</v>
      </c>
      <c r="E276">
        <v>2.938016874446876</v>
      </c>
      <c r="F276">
        <f t="shared" si="60"/>
        <v>0.98339999939387679</v>
      </c>
    </row>
    <row r="277" spans="2:6" x14ac:dyDescent="0.25">
      <c r="B277">
        <f t="shared" si="61"/>
        <v>1360</v>
      </c>
      <c r="C277">
        <v>3.2597704525332283E-3</v>
      </c>
      <c r="D277">
        <v>3.9117245430398739E-2</v>
      </c>
      <c r="E277">
        <v>2.9412766448994092</v>
      </c>
      <c r="F277">
        <f t="shared" si="60"/>
        <v>0.98449109532628143</v>
      </c>
    </row>
    <row r="278" spans="2:6" x14ac:dyDescent="0.25">
      <c r="B278">
        <f t="shared" si="61"/>
        <v>1365</v>
      </c>
      <c r="C278">
        <v>3.212150166095995E-3</v>
      </c>
      <c r="D278">
        <v>3.854580199315194E-2</v>
      </c>
      <c r="E278">
        <v>2.9444887950655052</v>
      </c>
      <c r="F278">
        <f t="shared" si="60"/>
        <v>0.98556625200726089</v>
      </c>
    </row>
    <row r="279" spans="2:6" x14ac:dyDescent="0.25">
      <c r="B279">
        <f t="shared" si="61"/>
        <v>1370</v>
      </c>
      <c r="C279">
        <v>3.1655987118033302E-3</v>
      </c>
      <c r="D279">
        <v>3.7987184541639962E-2</v>
      </c>
      <c r="E279">
        <v>2.9476543937773085</v>
      </c>
      <c r="F279">
        <f t="shared" si="60"/>
        <v>0.98662582719157799</v>
      </c>
    </row>
    <row r="280" spans="2:6" x14ac:dyDescent="0.25">
      <c r="B280">
        <f t="shared" si="61"/>
        <v>1375</v>
      </c>
      <c r="C280">
        <v>3.1200824836159491E-3</v>
      </c>
      <c r="D280">
        <v>3.7440989803391389E-2</v>
      </c>
      <c r="E280">
        <v>2.9507744762609245</v>
      </c>
      <c r="F280">
        <f t="shared" si="60"/>
        <v>0.98767016738553082</v>
      </c>
    </row>
    <row r="281" spans="2:6" x14ac:dyDescent="0.25">
      <c r="B281">
        <f t="shared" si="61"/>
        <v>1380</v>
      </c>
      <c r="C281">
        <v>3.0755692648196664E-3</v>
      </c>
      <c r="D281">
        <v>3.6906831177835997E-2</v>
      </c>
      <c r="E281">
        <v>2.9538500455257442</v>
      </c>
      <c r="F281">
        <f t="shared" si="60"/>
        <v>0.98869960831198189</v>
      </c>
    </row>
    <row r="282" spans="2:6" x14ac:dyDescent="0.25">
      <c r="B282">
        <f t="shared" si="61"/>
        <v>1385</v>
      </c>
      <c r="C282">
        <v>3.0320281560052287E-3</v>
      </c>
      <c r="D282">
        <v>3.6384337872062744E-2</v>
      </c>
      <c r="E282">
        <v>2.9568820736817494</v>
      </c>
      <c r="F282">
        <f t="shared" si="60"/>
        <v>0.98971447535127999</v>
      </c>
    </row>
    <row r="283" spans="2:6" x14ac:dyDescent="0.25">
      <c r="B283">
        <f t="shared" si="61"/>
        <v>1390</v>
      </c>
      <c r="C283">
        <v>2.9894295075081345E-3</v>
      </c>
      <c r="D283">
        <v>3.5873154090097614E-2</v>
      </c>
      <c r="E283">
        <v>2.9598715031892575</v>
      </c>
      <c r="F283">
        <f t="shared" si="60"/>
        <v>0.99071508395956964</v>
      </c>
    </row>
    <row r="284" spans="2:6" x14ac:dyDescent="0.25">
      <c r="B284">
        <f t="shared" si="61"/>
        <v>1395</v>
      </c>
      <c r="C284">
        <v>2.9477448560504271E-3</v>
      </c>
      <c r="D284">
        <v>3.5372938272605126E-2</v>
      </c>
      <c r="E284">
        <v>2.9628192480453079</v>
      </c>
      <c r="F284">
        <f t="shared" si="60"/>
        <v>0.99170174006589273</v>
      </c>
    </row>
    <row r="285" spans="2:6" x14ac:dyDescent="0.25">
      <c r="B285">
        <f t="shared" si="61"/>
        <v>1400</v>
      </c>
      <c r="C285">
        <v>2.9069468652882513E-3</v>
      </c>
      <c r="D285">
        <v>3.4883362383459016E-2</v>
      </c>
      <c r="E285">
        <v>2.9657261949105962</v>
      </c>
      <c r="F285">
        <f t="shared" si="60"/>
        <v>0.99267474044939141</v>
      </c>
    </row>
    <row r="286" spans="2:6" x14ac:dyDescent="0.25">
      <c r="B286">
        <f t="shared" si="61"/>
        <v>1405</v>
      </c>
      <c r="C286">
        <v>2.8670092699192296E-3</v>
      </c>
      <c r="D286">
        <v>3.4404111239030755E-2</v>
      </c>
      <c r="E286">
        <v>2.9685932041805154</v>
      </c>
      <c r="F286">
        <f t="shared" si="60"/>
        <v>0.99363437309780211</v>
      </c>
    </row>
    <row r="287" spans="2:6" x14ac:dyDescent="0.25">
      <c r="B287">
        <f t="shared" si="61"/>
        <v>1410</v>
      </c>
      <c r="C287">
        <v>2.8279068231675808E-3</v>
      </c>
      <c r="D287">
        <v>3.393488187801097E-2</v>
      </c>
      <c r="E287">
        <v>2.971421111003683</v>
      </c>
      <c r="F287">
        <f t="shared" si="60"/>
        <v>0.99458091754837219</v>
      </c>
    </row>
    <row r="288" spans="2:6" x14ac:dyDescent="0.25">
      <c r="B288">
        <f t="shared" si="61"/>
        <v>1415</v>
      </c>
      <c r="C288">
        <v>2.7896152473791958E-3</v>
      </c>
      <c r="D288">
        <v>3.3475382968550349E-2</v>
      </c>
      <c r="E288">
        <v>2.9742107262510622</v>
      </c>
      <c r="F288">
        <f t="shared" si="60"/>
        <v>0.99551464521224009</v>
      </c>
    </row>
    <row r="289" spans="2:6" x14ac:dyDescent="0.25">
      <c r="B289">
        <f t="shared" si="61"/>
        <v>1420</v>
      </c>
      <c r="C289">
        <v>2.75211118747265E-3</v>
      </c>
      <c r="D289">
        <v>3.3025334249671801E-2</v>
      </c>
      <c r="E289">
        <v>2.9769628374385348</v>
      </c>
      <c r="F289">
        <f t="shared" si="60"/>
        <v>0.99643581968323491</v>
      </c>
    </row>
    <row r="290" spans="2:6" x14ac:dyDescent="0.25">
      <c r="B290">
        <f t="shared" si="61"/>
        <v>1425</v>
      </c>
      <c r="C290">
        <v>2.7153721671346887E-3</v>
      </c>
      <c r="D290">
        <v>3.2584466005616264E-2</v>
      </c>
      <c r="E290">
        <v>2.9796782096056695</v>
      </c>
      <c r="F290">
        <f t="shared" si="60"/>
        <v>0.99734469703201367</v>
      </c>
    </row>
    <row r="291" spans="2:6" x14ac:dyDescent="0.25">
      <c r="B291">
        <f t="shared" si="61"/>
        <v>1430</v>
      </c>
      <c r="C291">
        <v>2.6793765475177089E-3</v>
      </c>
      <c r="D291">
        <v>3.2152518570212507E-2</v>
      </c>
      <c r="E291">
        <v>2.9823575861531872</v>
      </c>
      <c r="F291">
        <f t="shared" si="60"/>
        <v>0.99824152608637395</v>
      </c>
    </row>
    <row r="292" spans="2:6" x14ac:dyDescent="0.25">
      <c r="B292">
        <f t="shared" si="61"/>
        <v>1435</v>
      </c>
      <c r="C292">
        <v>2.6441034882500603E-3</v>
      </c>
      <c r="D292">
        <v>3.1729241859000723E-2</v>
      </c>
      <c r="E292">
        <v>2.9850016896414373</v>
      </c>
      <c r="F292">
        <f t="shared" si="60"/>
        <v>0.99912654869851669</v>
      </c>
    </row>
    <row r="293" spans="2:6" x14ac:dyDescent="0.25">
      <c r="B293">
        <f t="shared" si="61"/>
        <v>1440</v>
      </c>
      <c r="C293">
        <v>2.6095329106641252E-3</v>
      </c>
      <c r="D293">
        <v>3.1314394927969502E-2</v>
      </c>
      <c r="E293">
        <v>2.9876112225521014</v>
      </c>
      <c r="F293">
        <f t="shared" si="60"/>
        <v>1</v>
      </c>
    </row>
  </sheetData>
  <mergeCells count="3">
    <mergeCell ref="U5:V5"/>
    <mergeCell ref="BG5:BG6"/>
    <mergeCell ref="BH5:BH6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2:AN524"/>
  <sheetViews>
    <sheetView tabSelected="1" zoomScale="70" zoomScaleNormal="70" workbookViewId="0">
      <selection activeCell="C20" sqref="C20:H120"/>
    </sheetView>
  </sheetViews>
  <sheetFormatPr defaultRowHeight="15" x14ac:dyDescent="0.25"/>
  <cols>
    <col min="2" max="2" width="26.140625" customWidth="1"/>
    <col min="3" max="3" width="14.5703125" customWidth="1"/>
    <col min="4" max="4" width="39.42578125" customWidth="1"/>
    <col min="7" max="7" width="11.85546875" customWidth="1"/>
    <col min="8" max="9" width="10.140625" customWidth="1"/>
    <col min="13" max="13" width="11.5703125" customWidth="1"/>
    <col min="15" max="15" width="2.28515625" customWidth="1"/>
    <col min="16" max="16" width="3.5703125" customWidth="1"/>
    <col min="17" max="17" width="3.140625" customWidth="1"/>
    <col min="18" max="18" width="2.5703125" customWidth="1"/>
    <col min="19" max="19" width="15.42578125" customWidth="1"/>
    <col min="20" max="20" width="22.28515625" customWidth="1"/>
    <col min="21" max="21" width="10.7109375" customWidth="1"/>
    <col min="22" max="22" width="20.140625" customWidth="1"/>
    <col min="23" max="24" width="2" customWidth="1"/>
    <col min="26" max="30" width="9.140625" customWidth="1"/>
    <col min="31" max="31" width="11.85546875" customWidth="1"/>
    <col min="32" max="32" width="14.85546875" bestFit="1" customWidth="1"/>
    <col min="33" max="33" width="12" customWidth="1"/>
    <col min="35" max="35" width="53.5703125" customWidth="1"/>
  </cols>
  <sheetData>
    <row r="2" spans="2:37" x14ac:dyDescent="0.25">
      <c r="S2" t="s">
        <v>122</v>
      </c>
      <c r="U2">
        <v>0.67</v>
      </c>
    </row>
    <row r="3" spans="2:37" ht="18.75" x14ac:dyDescent="0.3">
      <c r="B3" s="30" t="s">
        <v>102</v>
      </c>
      <c r="C3" s="31"/>
      <c r="D3" s="31"/>
      <c r="S3" s="35" t="s">
        <v>144</v>
      </c>
      <c r="T3" s="35"/>
      <c r="U3" s="48">
        <f>(U6+(T15-U6)*0.88+(T13+T12+T14)*0.2)/T16</f>
        <v>0.68582892981156274</v>
      </c>
      <c r="V3" s="51"/>
      <c r="W3" s="51"/>
      <c r="X3" s="51"/>
      <c r="Y3" s="51"/>
      <c r="AE3" s="35" t="s">
        <v>147</v>
      </c>
      <c r="AF3" s="35"/>
      <c r="AG3" s="49">
        <f>V235</f>
        <v>22.582655298857656</v>
      </c>
      <c r="AH3" s="35" t="s">
        <v>112</v>
      </c>
    </row>
    <row r="4" spans="2:37" ht="19.5" thickBot="1" x14ac:dyDescent="0.35">
      <c r="B4" s="31" t="s">
        <v>73</v>
      </c>
      <c r="C4" s="35">
        <v>1.23</v>
      </c>
      <c r="D4" s="31" t="s">
        <v>48</v>
      </c>
      <c r="F4" s="30" t="s">
        <v>103</v>
      </c>
      <c r="G4" s="31"/>
      <c r="I4">
        <v>1</v>
      </c>
      <c r="S4" s="35" t="s">
        <v>141</v>
      </c>
      <c r="T4" s="35"/>
      <c r="U4" s="49">
        <f>T16*U3*0.52</f>
        <v>27.959873810557795</v>
      </c>
      <c r="V4" s="35" t="s">
        <v>112</v>
      </c>
      <c r="W4" s="35"/>
      <c r="X4" s="35"/>
      <c r="AE4" s="35" t="s">
        <v>148</v>
      </c>
      <c r="AF4" s="35"/>
      <c r="AG4" s="49">
        <f>MAX(AB20:AB259)/43560</f>
        <v>15.176444791516774</v>
      </c>
      <c r="AH4" s="35" t="s">
        <v>112</v>
      </c>
      <c r="AI4">
        <f>MAX(Y212:Y259)</f>
        <v>190.71175570044261</v>
      </c>
    </row>
    <row r="5" spans="2:37" ht="19.5" thickBot="1" x14ac:dyDescent="0.35">
      <c r="B5" s="31" t="s">
        <v>65</v>
      </c>
      <c r="C5" s="35">
        <v>182.5</v>
      </c>
      <c r="D5" s="31" t="s">
        <v>61</v>
      </c>
      <c r="F5" s="36" t="s">
        <v>93</v>
      </c>
      <c r="G5" s="37" t="s">
        <v>104</v>
      </c>
      <c r="S5" s="35" t="s">
        <v>142</v>
      </c>
      <c r="T5" s="35"/>
      <c r="U5" s="49">
        <f>H120/43560</f>
        <v>29.648612823513464</v>
      </c>
      <c r="V5" s="35" t="s">
        <v>112</v>
      </c>
      <c r="W5" s="35"/>
      <c r="X5" s="35"/>
      <c r="AE5" s="35" t="s">
        <v>149</v>
      </c>
      <c r="AF5" s="35"/>
      <c r="AG5" s="49">
        <f>MAX(Y20:Y259)</f>
        <v>191.39806420186784</v>
      </c>
      <c r="AH5" s="35"/>
      <c r="AI5">
        <f>MAX(Y20:Y211)</f>
        <v>191.39806420186784</v>
      </c>
    </row>
    <row r="6" spans="2:37" ht="19.5" thickTop="1" x14ac:dyDescent="0.3">
      <c r="B6" s="31" t="s">
        <v>60</v>
      </c>
      <c r="C6" s="35">
        <v>14.5</v>
      </c>
      <c r="D6" s="31" t="s">
        <v>61</v>
      </c>
      <c r="E6" s="22">
        <v>1</v>
      </c>
      <c r="F6" s="38">
        <f>C10</f>
        <v>182.5</v>
      </c>
      <c r="G6" s="39">
        <f>I6*$I$4</f>
        <v>0.96499999999999997</v>
      </c>
      <c r="H6" s="22">
        <v>1</v>
      </c>
      <c r="I6" s="29">
        <v>0.96499999999999997</v>
      </c>
      <c r="S6" s="35" t="s">
        <v>110</v>
      </c>
      <c r="T6" s="35"/>
      <c r="U6" s="50">
        <f>G120/43560</f>
        <v>2.9624351215331477</v>
      </c>
      <c r="V6" s="35" t="s">
        <v>48</v>
      </c>
      <c r="W6" s="35"/>
      <c r="X6" s="35"/>
      <c r="AE6" s="35" t="s">
        <v>136</v>
      </c>
      <c r="AF6" s="35"/>
      <c r="AG6" s="35" t="str">
        <f>IF(MAX(Y212:Y259)&lt;MAX(Y20:Y211),"Yes", "No")</f>
        <v>Yes</v>
      </c>
      <c r="AH6" s="35"/>
    </row>
    <row r="7" spans="2:37" ht="18.75" x14ac:dyDescent="0.3">
      <c r="B7" s="31" t="s">
        <v>72</v>
      </c>
      <c r="C7" s="35">
        <v>4</v>
      </c>
      <c r="D7" s="31" t="s">
        <v>76</v>
      </c>
      <c r="E7" s="22">
        <v>2</v>
      </c>
      <c r="F7" s="40">
        <f t="shared" ref="F7:F12" si="0">F6+($F$13-$F$6)/7</f>
        <v>184.57142857142858</v>
      </c>
      <c r="G7" s="41">
        <f t="shared" ref="G7:G13" si="1">I7*$I$4</f>
        <v>0.97499999999999998</v>
      </c>
      <c r="H7" s="22">
        <v>2</v>
      </c>
      <c r="I7" s="29">
        <v>0.97499999999999998</v>
      </c>
      <c r="S7" s="35" t="s">
        <v>113</v>
      </c>
      <c r="T7" s="35"/>
      <c r="U7" s="50">
        <f>MAX(AA20:AA259)</f>
        <v>1.0750865883841996</v>
      </c>
      <c r="V7" s="35" t="s">
        <v>64</v>
      </c>
      <c r="W7" s="35"/>
      <c r="X7" s="35"/>
      <c r="AE7" s="35" t="s">
        <v>137</v>
      </c>
      <c r="AF7" s="35"/>
      <c r="AG7" s="52">
        <f>(U5-AG4)/AG4</f>
        <v>0.95359408812835034</v>
      </c>
      <c r="AH7" s="35"/>
    </row>
    <row r="8" spans="2:37" ht="18.75" x14ac:dyDescent="0.3">
      <c r="B8" s="31" t="s">
        <v>140</v>
      </c>
      <c r="C8" s="35">
        <v>3</v>
      </c>
      <c r="D8" s="31" t="s">
        <v>85</v>
      </c>
      <c r="E8" s="22">
        <v>3</v>
      </c>
      <c r="F8" s="40">
        <f t="shared" si="0"/>
        <v>186.64285714285717</v>
      </c>
      <c r="G8" s="41">
        <f t="shared" si="1"/>
        <v>0.98499999999999999</v>
      </c>
      <c r="H8" s="22">
        <v>3</v>
      </c>
      <c r="I8" s="29">
        <v>0.98499999999999999</v>
      </c>
      <c r="S8" s="35" t="s">
        <v>145</v>
      </c>
      <c r="T8" s="35"/>
      <c r="U8" s="50">
        <f>U5*43560/10/24/3600</f>
        <v>1.494784229852137</v>
      </c>
      <c r="V8" s="35" t="s">
        <v>114</v>
      </c>
      <c r="W8" s="35"/>
      <c r="X8" s="35"/>
    </row>
    <row r="9" spans="2:37" ht="18.75" x14ac:dyDescent="0.3">
      <c r="B9" s="31" t="s">
        <v>66</v>
      </c>
      <c r="C9" s="35">
        <v>0.03</v>
      </c>
      <c r="D9" s="31" t="s">
        <v>58</v>
      </c>
      <c r="E9" s="22">
        <v>4</v>
      </c>
      <c r="F9" s="40">
        <f t="shared" si="0"/>
        <v>188.71428571428575</v>
      </c>
      <c r="G9" s="41">
        <f t="shared" si="1"/>
        <v>0.995</v>
      </c>
      <c r="H9" s="22">
        <v>4</v>
      </c>
      <c r="I9" s="29">
        <v>0.995</v>
      </c>
      <c r="O9" t="s">
        <v>116</v>
      </c>
      <c r="S9" s="35" t="s">
        <v>145</v>
      </c>
      <c r="T9" s="35"/>
      <c r="U9" s="50">
        <f>AG4*43560/10/24/3600</f>
        <v>0.76514575823897069</v>
      </c>
      <c r="V9" s="35" t="s">
        <v>146</v>
      </c>
      <c r="W9" s="35"/>
      <c r="X9" s="35"/>
      <c r="Z9">
        <v>0</v>
      </c>
      <c r="AA9">
        <f>C120</f>
        <v>197</v>
      </c>
      <c r="AI9" t="s">
        <v>119</v>
      </c>
    </row>
    <row r="10" spans="2:37" ht="19.5" x14ac:dyDescent="0.35">
      <c r="B10" s="31" t="s">
        <v>105</v>
      </c>
      <c r="C10" s="35">
        <f>C5</f>
        <v>182.5</v>
      </c>
      <c r="D10" s="31" t="s">
        <v>61</v>
      </c>
      <c r="E10" s="22">
        <v>5</v>
      </c>
      <c r="F10" s="40">
        <f t="shared" si="0"/>
        <v>190.78571428571433</v>
      </c>
      <c r="G10" s="41">
        <f t="shared" si="1"/>
        <v>1.0049999999999999</v>
      </c>
      <c r="H10" s="22">
        <v>5</v>
      </c>
      <c r="I10" s="29">
        <v>1.0049999999999999</v>
      </c>
      <c r="O10" t="s">
        <v>117</v>
      </c>
      <c r="S10" s="35" t="s">
        <v>138</v>
      </c>
      <c r="T10" s="35"/>
      <c r="U10" s="35">
        <v>5.508</v>
      </c>
      <c r="V10" s="35" t="s">
        <v>139</v>
      </c>
      <c r="Z10">
        <v>480</v>
      </c>
      <c r="AA10">
        <f>AA9</f>
        <v>197</v>
      </c>
      <c r="AI10" t="s">
        <v>120</v>
      </c>
      <c r="AJ10" t="s">
        <v>121</v>
      </c>
      <c r="AK10">
        <v>0.33</v>
      </c>
    </row>
    <row r="11" spans="2:37" ht="18.75" x14ac:dyDescent="0.3">
      <c r="B11" s="31" t="s">
        <v>75</v>
      </c>
      <c r="C11" s="35">
        <v>0</v>
      </c>
      <c r="D11" s="31" t="s">
        <v>77</v>
      </c>
      <c r="E11" s="22">
        <v>6</v>
      </c>
      <c r="F11" s="40">
        <f t="shared" si="0"/>
        <v>192.85714285714292</v>
      </c>
      <c r="G11" s="41">
        <f t="shared" si="1"/>
        <v>1.0149999999999999</v>
      </c>
      <c r="H11" s="22">
        <v>75</v>
      </c>
      <c r="I11" s="29">
        <v>1.0149999999999999</v>
      </c>
      <c r="O11" t="s">
        <v>118</v>
      </c>
      <c r="S11" s="30" t="s">
        <v>91</v>
      </c>
      <c r="T11" s="35"/>
      <c r="U11" s="35"/>
      <c r="AI11" t="s">
        <v>122</v>
      </c>
      <c r="AJ11" t="s">
        <v>123</v>
      </c>
      <c r="AK11">
        <f>T15/T16</f>
        <v>0.70778616226445346</v>
      </c>
    </row>
    <row r="12" spans="2:37" ht="18.75" x14ac:dyDescent="0.3">
      <c r="B12" s="31" t="s">
        <v>78</v>
      </c>
      <c r="C12" s="35">
        <v>20</v>
      </c>
      <c r="D12" s="31" t="s">
        <v>79</v>
      </c>
      <c r="E12" s="22">
        <v>7</v>
      </c>
      <c r="F12" s="40">
        <f t="shared" si="0"/>
        <v>194.9285714285715</v>
      </c>
      <c r="G12" s="41">
        <f t="shared" si="1"/>
        <v>1.0249999999999999</v>
      </c>
      <c r="H12" s="22">
        <v>7</v>
      </c>
      <c r="I12" s="29">
        <v>1.0249999999999999</v>
      </c>
      <c r="S12" s="44" t="s">
        <v>87</v>
      </c>
      <c r="T12" s="44">
        <v>0</v>
      </c>
      <c r="U12" s="44" t="s">
        <v>48</v>
      </c>
      <c r="AI12" t="s">
        <v>124</v>
      </c>
      <c r="AJ12" t="s">
        <v>69</v>
      </c>
      <c r="AK12" s="26">
        <f>0.858*AK11^3-0.78*AK11^2+0.774*AK11+0.04</f>
        <v>0.50130072635305289</v>
      </c>
    </row>
    <row r="13" spans="2:37" ht="20.25" thickBot="1" x14ac:dyDescent="0.4">
      <c r="B13" s="32" t="s">
        <v>81</v>
      </c>
      <c r="C13" s="34">
        <f>C14*C8</f>
        <v>400.91944328006844</v>
      </c>
      <c r="D13" s="32" t="s">
        <v>61</v>
      </c>
      <c r="E13" s="22">
        <v>8</v>
      </c>
      <c r="F13" s="42">
        <f>C5+C6</f>
        <v>197</v>
      </c>
      <c r="G13" s="43">
        <f t="shared" si="1"/>
        <v>1.0349999999999999</v>
      </c>
      <c r="H13" s="22">
        <v>8</v>
      </c>
      <c r="I13" s="29">
        <v>1.0349999999999999</v>
      </c>
      <c r="S13" s="44" t="s">
        <v>88</v>
      </c>
      <c r="T13" s="45">
        <f>T16*(1-U2)-U6</f>
        <v>22.909564878466853</v>
      </c>
      <c r="U13" s="44" t="s">
        <v>48</v>
      </c>
      <c r="AI13" t="s">
        <v>125</v>
      </c>
      <c r="AJ13" t="s">
        <v>126</v>
      </c>
      <c r="AK13" s="26">
        <f>1.963*AK12*AK10</f>
        <v>0.32473759752424419</v>
      </c>
    </row>
    <row r="14" spans="2:37" ht="18.75" x14ac:dyDescent="0.3">
      <c r="B14" s="32" t="s">
        <v>82</v>
      </c>
      <c r="C14" s="34">
        <f>SQRT(C4*43560/C8)</f>
        <v>133.63981442668947</v>
      </c>
      <c r="D14" s="32" t="s">
        <v>61</v>
      </c>
      <c r="E14" s="22"/>
      <c r="F14" s="23"/>
      <c r="G14" s="24"/>
      <c r="H14" s="22"/>
      <c r="I14" s="22"/>
      <c r="S14" s="44" t="s">
        <v>89</v>
      </c>
      <c r="T14" s="44">
        <v>0</v>
      </c>
      <c r="U14" s="44" t="s">
        <v>48</v>
      </c>
      <c r="AI14" t="s">
        <v>127</v>
      </c>
      <c r="AJ14" t="s">
        <v>128</v>
      </c>
      <c r="AK14" s="27">
        <f>43560*AK13/12</f>
        <v>1178.7974790130063</v>
      </c>
    </row>
    <row r="15" spans="2:37" ht="19.5" thickBot="1" x14ac:dyDescent="0.35">
      <c r="B15" s="31" t="s">
        <v>109</v>
      </c>
      <c r="C15" s="35">
        <v>0</v>
      </c>
      <c r="D15" s="31"/>
      <c r="H15" s="53"/>
      <c r="S15" s="46" t="s">
        <v>90</v>
      </c>
      <c r="T15" s="47">
        <f>T16*U2+U6</f>
        <v>55.490435121533153</v>
      </c>
      <c r="U15" s="46" t="s">
        <v>48</v>
      </c>
      <c r="AI15" t="s">
        <v>119</v>
      </c>
      <c r="AJ15" t="s">
        <v>112</v>
      </c>
      <c r="AK15">
        <f>T16*AK14/43560</f>
        <v>2.121618970491729</v>
      </c>
    </row>
    <row r="16" spans="2:37" ht="19.5" thickTop="1" x14ac:dyDescent="0.3">
      <c r="B16" s="32" t="s">
        <v>115</v>
      </c>
      <c r="C16" s="33">
        <f>MAX(AG20:AG259)</f>
        <v>0</v>
      </c>
      <c r="D16" s="32" t="str">
        <f>"cfs at elev. "&amp;FIXED(MAX(Y20:Y259),2)&amp;" ft"</f>
        <v>cfs at elev. 191.40 ft</v>
      </c>
      <c r="F16" t="s">
        <v>150</v>
      </c>
      <c r="G16">
        <v>138</v>
      </c>
      <c r="H16">
        <v>168</v>
      </c>
      <c r="S16" s="35" t="s">
        <v>111</v>
      </c>
      <c r="T16" s="35">
        <v>78.400000000000006</v>
      </c>
      <c r="U16" s="35" t="s">
        <v>48</v>
      </c>
      <c r="AI16" t="s">
        <v>129</v>
      </c>
      <c r="AJ16" t="s">
        <v>64</v>
      </c>
      <c r="AK16">
        <f>AK15*43560/48/3600</f>
        <v>0.53482478214479012</v>
      </c>
    </row>
    <row r="17" spans="1:40" ht="18.75" x14ac:dyDescent="0.3">
      <c r="B17" s="32" t="s">
        <v>110</v>
      </c>
      <c r="C17" s="34">
        <f>(F120+60)*(E120+60)/43560</f>
        <v>4.1009464957848802</v>
      </c>
      <c r="D17" s="32" t="s">
        <v>143</v>
      </c>
      <c r="AI17" s="4"/>
    </row>
    <row r="18" spans="1:40" x14ac:dyDescent="0.25">
      <c r="B18" t="s">
        <v>74</v>
      </c>
      <c r="C18" t="s">
        <v>67</v>
      </c>
      <c r="D18" t="s">
        <v>80</v>
      </c>
      <c r="E18" t="s">
        <v>83</v>
      </c>
      <c r="F18" t="s">
        <v>84</v>
      </c>
      <c r="G18" t="s">
        <v>59</v>
      </c>
      <c r="H18" t="s">
        <v>62</v>
      </c>
      <c r="I18" t="str">
        <f>C18</f>
        <v>Elevation</v>
      </c>
      <c r="J18" t="s">
        <v>86</v>
      </c>
      <c r="K18" t="s">
        <v>63</v>
      </c>
      <c r="L18" t="s">
        <v>100</v>
      </c>
      <c r="M18" t="s">
        <v>101</v>
      </c>
      <c r="S18" s="19" t="s">
        <v>44</v>
      </c>
      <c r="T18" s="19" t="s">
        <v>45</v>
      </c>
      <c r="U18" s="19" t="s">
        <v>47</v>
      </c>
      <c r="V18" s="20" t="s">
        <v>92</v>
      </c>
      <c r="Y18" s="19" t="s">
        <v>93</v>
      </c>
      <c r="Z18" t="s">
        <v>96</v>
      </c>
      <c r="AA18" t="s">
        <v>97</v>
      </c>
      <c r="AB18" t="s">
        <v>99</v>
      </c>
      <c r="AC18" t="s">
        <v>98</v>
      </c>
      <c r="AD18" t="s">
        <v>106</v>
      </c>
      <c r="AE18" t="s">
        <v>107</v>
      </c>
      <c r="AF18" t="s">
        <v>108</v>
      </c>
      <c r="AG18" t="s">
        <v>135</v>
      </c>
    </row>
    <row r="19" spans="1:40" x14ac:dyDescent="0.25">
      <c r="S19" s="19"/>
      <c r="T19" s="19"/>
      <c r="U19" s="19" t="s">
        <v>95</v>
      </c>
      <c r="V19" s="20" t="s">
        <v>94</v>
      </c>
      <c r="Y19" s="19"/>
      <c r="Z19" t="s">
        <v>64</v>
      </c>
    </row>
    <row r="20" spans="1:40" x14ac:dyDescent="0.25">
      <c r="A20">
        <v>1</v>
      </c>
      <c r="B20">
        <v>0</v>
      </c>
      <c r="C20">
        <f>MIN(C10,C5)</f>
        <v>182.5</v>
      </c>
      <c r="D20">
        <f>IF(C20&gt;=$C$10+$C$11/12,PI()*($C$11/24)^2,IF(C20&lt;=$C$10,0,($C$11/12)^2*(1/8)*((PI()+2*ASIN((C20-$C$10-$C$11/24)/($C$11/24)))-SIN(PI()+2*ASIN((C20-$C$10-$C$11/24)/($C$11/24))))))</f>
        <v>0</v>
      </c>
      <c r="E20">
        <f t="shared" ref="E20:E51" si="2">IF($C20&lt;$C$5,0,$C$13+2*$C$7*($C20-$C$5))</f>
        <v>400.91944328006844</v>
      </c>
      <c r="F20">
        <f t="shared" ref="F20:F51" si="3">IF($C20&lt;$C$5,0,$C$14+2*$C$7*($C20-$C$5))</f>
        <v>133.63981442668947</v>
      </c>
      <c r="G20">
        <f>IF(C20&lt;$C$5,$C$12,E20*F20)</f>
        <v>53578.8</v>
      </c>
      <c r="H20" s="21">
        <v>0</v>
      </c>
      <c r="I20" s="25">
        <f>C20</f>
        <v>182.5</v>
      </c>
      <c r="J20">
        <f>$C$15*IF(C20&lt;=$C$10,0,IF(C20&gt;=$C$10+$C$11/12,0.6*D20*SQRT(64.4*(C20-$C$10+$C$11/24)),0.6*D20*SQRT(64.4*(C20-$C$10)/2)))</f>
        <v>0</v>
      </c>
      <c r="K20">
        <f>IF(C20&lt;$C$5,0,G20*$C$9/12/3600)</f>
        <v>3.7207499999999998E-2</v>
      </c>
      <c r="L20">
        <f>VLOOKUP($C20,$F$6:$G$13,2)+(C20-VLOOKUP($C20,$F$6:$F$13,1))*(VLOOKUP(VLOOKUP($C20,$F$6:$H$13,3)+1,$E$6:$G$13,3)-VLOOKUP($C20,$F$6:$G$13,2))/(VLOOKUP(VLOOKUP($C20,$F$6:$H$13,3)+1,$E$6:$F$13,2)-VLOOKUP($C20,$F$6:$F$13,1))</f>
        <v>0.96499999999999997</v>
      </c>
      <c r="M20">
        <f>J20+K20+L20</f>
        <v>1.0022074999999999</v>
      </c>
      <c r="N20">
        <v>1</v>
      </c>
      <c r="S20">
        <v>1</v>
      </c>
      <c r="T20">
        <v>1</v>
      </c>
      <c r="U20">
        <f>(S20-1)*24+T20</f>
        <v>1</v>
      </c>
      <c r="V20">
        <f>($T$12*'10-day-rainfall'!X7+$T$13*'10-day-rainfall'!Y7+$T$14*'10-day-rainfall'!Z7+$T$15*'10-day-rainfall'!AA7)/12</f>
        <v>0</v>
      </c>
      <c r="Y20" s="21">
        <f>MIN($C$5,$C$10)</f>
        <v>182.5</v>
      </c>
      <c r="Z20">
        <f>(V21-V20)*43560/3600</f>
        <v>0</v>
      </c>
      <c r="AA20">
        <f>IF(AND(U20&gt;=$G$16,U20&lt;=$H$16),VLOOKUP($Y20,$C$20:$M$120,9)+($Y20-VLOOKUP(VLOOKUP($Y20,$C$20:$N$120,12),$A$20:$C$120,3,FALSE))*(VLOOKUP(VLOOKUP($Y20,$C$20:$N$120,12)+1,$A$20:$M$120,11,FALSE)-VLOOKUP($Y20,$C$20:$M$120,9))/(VLOOKUP(VLOOKUP($Y20,$C$20:$N$120,12)+1,$A$20:$C$120,3,FALSE)-VLOOKUP(VLOOKUP($Y20,$C$20:$N$120,12),$A$20:$C$120,3,FALSE)),VLOOKUP($Y20,$C$20:$M$120,11)+($Y20-VLOOKUP(VLOOKUP($Y20,$C$20:$N$120,12),$A$20:$C$120,3,FALSE))*(VLOOKUP(VLOOKUP($Y20,$C$20:$N$120,12)+1,$A$20:$M$120,13,FALSE)-VLOOKUP($Y20,$C$20:$M$120,11))/(VLOOKUP(VLOOKUP($Y20,$C$20:$N$120,12)+1,$A$20:$C$120,3,FALSE)-VLOOKUP(VLOOKUP($Y20,$C$20:$N$120,12),$A$20:$C$120,3,FALSE)))</f>
        <v>1.0022074999999999</v>
      </c>
      <c r="AB20">
        <f>VLOOKUP($Y20,$C$20:$H$120,6)+($Y20-VLOOKUP(VLOOKUP($Y20,$C$20:$N$120,12),$A$20:$C$120,3,FALSE))*(VLOOKUP(VLOOKUP($Y20,$C$20:$N$120,12)+1,$A$20:$H$120,8,FALSE)-VLOOKUP($Y20,$C$20:$H$120,6))/(VLOOKUP(VLOOKUP($Y20,$C$20:$N$120,12)+1,$A$20:$C$120,3,FALSE)-VLOOKUP(VLOOKUP($Y20,$C$20:$N$120,12),$A$20:$C$120,3,FALSE))</f>
        <v>0</v>
      </c>
      <c r="AC20">
        <f>MAX(0,AB20+(Z20-AA20)*1800)</f>
        <v>0</v>
      </c>
      <c r="AD20">
        <f>VLOOKUP($AC20,$H$20:$I$120,2)+($AC20-VLOOKUP(VLOOKUP($AC20,$H$20:$N$120,7),$A$20:$H$120,8,FALSE))*(VLOOKUP(VLOOKUP($AC20,$H$20:$N$120,7)+1,$A$20:$I$120,9,FALSE)-VLOOKUP($AC20,$H$20:$I$120,2))/(VLOOKUP(VLOOKUP($AC20,$H$20:$N$120,7)+1,$A$20:$H$120,8,FALSE)-VLOOKUP(VLOOKUP($AC20,$H$20:$N$120,7),$A$20:$H$120,8,FALSE))</f>
        <v>182.5</v>
      </c>
      <c r="AE20">
        <f>IF(AND(U20&gt;=$G$16,U20&lt;=$H$16),VLOOKUP($AD20,$C$20:$M$120,9)+($AD20-VLOOKUP(VLOOKUP($AD20,$C$20:$N$120,12),$A$20:$C$120,3,FALSE))*(VLOOKUP(VLOOKUP($AD20,$C$20:$N$120,12)+1,$A$20:$M$120,11,FALSE)-VLOOKUP($AD20,$C$20:$M$120,9))/(VLOOKUP(VLOOKUP($AD20,$C$20:$N$120,12)+1,$A$20:$C$120,3,FALSE)-VLOOKUP(VLOOKUP($AD20,$C$20:$N$120,12),$A$20:$C$120,3,FALSE)),VLOOKUP($AD20,$C$20:$M$120,11)+($AD20-VLOOKUP(VLOOKUP($AD20,$C$20:$N$120,12),$A$20:$C$120,3,FALSE))*(VLOOKUP(VLOOKUP($AD20,$C$20:$N$120,12)+1,$A$20:$M$120,13,FALSE)-VLOOKUP($AD20,$C$20:$M$120,11))/(VLOOKUP(VLOOKUP($AD20,$C$20:$N$120,12)+1,$A$20:$C$120,3,FALSE)-VLOOKUP(VLOOKUP($AD20,$C$20:$N$120,12),$A$20:$C$120,3,FALSE)))</f>
        <v>1.0022074999999999</v>
      </c>
      <c r="AF20">
        <f>MAX(0,AB20+(Z20-AE20)*3600)</f>
        <v>0</v>
      </c>
      <c r="AG20">
        <f>IF(AND(U20&gt;=$G$16,U20&lt;=$H$16),0,VLOOKUP($Y20,$C$20:$M$120,8)+($Y20-VLOOKUP(VLOOKUP($Y20,$C$20:$N$120,12),$A$20:$C$120,3,FALSE))*(VLOOKUP(VLOOKUP($Y20,$C$20:$N$120,12)+1,$A$20:$M$120,10,FALSE)-VLOOKUP($Y20,$C$20:$M$120,8))/(VLOOKUP(VLOOKUP($Y20,$C$20:$N$120,12)+1,$A$20:$C$120,3,FALSE)-VLOOKUP(VLOOKUP($Y20,$C$20:$N$120,12),$A$20:$C$120,3,FALSE)))</f>
        <v>0</v>
      </c>
    </row>
    <row r="21" spans="1:40" x14ac:dyDescent="0.25">
      <c r="A21">
        <v>2</v>
      </c>
      <c r="B21">
        <v>0.01</v>
      </c>
      <c r="C21">
        <f t="shared" ref="C21:C52" si="4">$C$20+B21*(MAX($C$6,$C$6+$C$5-$C$10))</f>
        <v>182.64500000000001</v>
      </c>
      <c r="D21">
        <f t="shared" ref="D21:D84" si="5">IF(C21&gt;=$C$10+$C$11/12,PI()*($C$11/24)^2,IF(C21&lt;=$C$10,0,($C$11/12)^2*(1/8)*((PI()+2*ASIN((C21-$C$10-$C$11/24)/($C$11/24)))-SIN(PI()+2*ASIN((C21-$C$10-$C$11/24)/($C$11/24))))))</f>
        <v>0</v>
      </c>
      <c r="E21">
        <f t="shared" si="2"/>
        <v>402.07944328006852</v>
      </c>
      <c r="F21">
        <f t="shared" si="3"/>
        <v>134.79981442668955</v>
      </c>
      <c r="G21">
        <f t="shared" ref="G21:G84" si="6">IF(C21&lt;$C$5,$C$12,E21*F21)</f>
        <v>54200.234338939881</v>
      </c>
      <c r="H21">
        <f>IF(C21&lt;$C$5,$C$12*(C21-$C$10),H20+(1/3)*(C21-MAX(C20,$C$5))*(G21+IF(C20&lt;$C$5,$C$13*$C$14,G20)+SQRT(G21*IF(C20&lt;$C$5,$C$13*$C$14,G20))))</f>
        <v>7813.9366936935312</v>
      </c>
      <c r="I21">
        <f>C21</f>
        <v>182.64500000000001</v>
      </c>
      <c r="J21">
        <f t="shared" ref="J21:J84" si="7">$C$15*IF(C21&lt;=$C$10,0,IF(C21&gt;=$C$10+$C$11/12,0.6*D21*SQRT(64.4*(C21-$C$10+$C$11/24)),0.6*D21*SQRT(64.4*(C21-$C$10)/2)))</f>
        <v>0</v>
      </c>
      <c r="K21">
        <f t="shared" ref="K21:K84" si="8">IF(C21&lt;$C$5,0,G21*$C$9/12/3600)</f>
        <v>3.7639051624263807E-2</v>
      </c>
      <c r="L21">
        <f t="shared" ref="L21:L84" si="9">VLOOKUP($C21,$F$6:$G$13,2)+(C21-VLOOKUP($C21,$F$6:$F$13,1))*(VLOOKUP(VLOOKUP($C21,$F$6:$H$13,3)+1,$E$6:$G$13,3)-VLOOKUP($C21,$F$6:$G$13,2))/(VLOOKUP(VLOOKUP($C21,$F$6:$H$13,3)+1,$E$6:$F$13,2)-VLOOKUP($C21,$F$6:$F$13,1))</f>
        <v>0.9657</v>
      </c>
      <c r="M21">
        <f t="shared" ref="M21:M84" si="10">J21+K21+L21</f>
        <v>1.0033390516242637</v>
      </c>
      <c r="N21">
        <v>2</v>
      </c>
      <c r="S21">
        <v>1</v>
      </c>
      <c r="T21">
        <v>2</v>
      </c>
      <c r="U21">
        <f t="shared" ref="U21:U84" si="11">(S21-1)*24+T21</f>
        <v>2</v>
      </c>
      <c r="V21">
        <f>($T$12*'10-day-rainfall'!X8+$T$13*'10-day-rainfall'!Y8+$T$14*'10-day-rainfall'!Z8+$T$15*'10-day-rainfall'!AA8)/12</f>
        <v>0</v>
      </c>
      <c r="Y21">
        <f>VLOOKUP($AF20,$H$20:$I$120,2)+($AF20-VLOOKUP(VLOOKUP($AF20,$H$20:$N$120,7),$A$20:$H$120,8,FALSE))*(VLOOKUP(VLOOKUP($AF20,$H$20:$N$120,7)+1,$A$20:$I$120,9,FALSE)-VLOOKUP($AF20,$H$20:$I$120,2))/(VLOOKUP(VLOOKUP($AF20,$H$20:$N$120,7)+1,$A$20:$H$120,8,FALSE)-VLOOKUP(VLOOKUP($AF20,$H$20:$N$120,7),$A$20:$H$120,8,FALSE))</f>
        <v>182.5</v>
      </c>
      <c r="Z21">
        <f>(V22-V21)*43560/3600</f>
        <v>0</v>
      </c>
      <c r="AA21">
        <f t="shared" ref="AA21:AA84" si="12">IF(AND(U21&gt;=$G$16,U21&lt;=$H$16),VLOOKUP($Y21,$C$20:$M$120,9)+($Y21-VLOOKUP(VLOOKUP($Y21,$C$20:$N$120,12),$A$20:$C$120,3,FALSE))*(VLOOKUP(VLOOKUP($Y21,$C$20:$N$120,12)+1,$A$20:$M$120,11,FALSE)-VLOOKUP($Y21,$C$20:$M$120,9))/(VLOOKUP(VLOOKUP($Y21,$C$20:$N$120,12)+1,$A$20:$C$120,3,FALSE)-VLOOKUP(VLOOKUP($Y21,$C$20:$N$120,12),$A$20:$C$120,3,FALSE)),VLOOKUP($Y21,$C$20:$M$120,11)+($Y21-VLOOKUP(VLOOKUP($Y21,$C$20:$N$120,12),$A$20:$C$120,3,FALSE))*(VLOOKUP(VLOOKUP($Y21,$C$20:$N$120,12)+1,$A$20:$M$120,13,FALSE)-VLOOKUP($Y21,$C$20:$M$120,11))/(VLOOKUP(VLOOKUP($Y21,$C$20:$N$120,12)+1,$A$20:$C$120,3,FALSE)-VLOOKUP(VLOOKUP($Y21,$C$20:$N$120,12),$A$20:$C$120,3,FALSE)))</f>
        <v>1.0022074999999999</v>
      </c>
      <c r="AB21">
        <f t="shared" ref="AB21:AB84" si="13">VLOOKUP($Y21,$C$20:$H$120,6)+($Y21-VLOOKUP(VLOOKUP($Y21,$C$20:$N$120,12),$A$20:$C$120,3,FALSE))*(VLOOKUP(VLOOKUP($Y21,$C$20:$N$120,12)+1,$A$20:$H$120,8,FALSE)-VLOOKUP($Y21,$C$20:$H$120,6))/(VLOOKUP(VLOOKUP($Y21,$C$20:$N$120,12)+1,$A$20:$C$120,3,FALSE)-VLOOKUP(VLOOKUP($Y21,$C$20:$N$120,12),$A$20:$C$120,3,FALSE))</f>
        <v>0</v>
      </c>
      <c r="AC21">
        <f t="shared" ref="AC21:AC84" si="14">MAX(0,AB21+(Z21-AA21)*1800)</f>
        <v>0</v>
      </c>
      <c r="AD21">
        <f t="shared" ref="AD21:AD84" si="15">VLOOKUP($AC21,$H$20:$I$120,2)+($AC21-VLOOKUP(VLOOKUP($AC21,$H$20:$N$120,7),$A$20:$H$120,8,FALSE))*(VLOOKUP(VLOOKUP($AC21,$H$20:$N$120,7)+1,$A$20:$I$120,9,FALSE)-VLOOKUP($AC21,$H$20:$I$120,2))/(VLOOKUP(VLOOKUP($AC21,$H$20:$N$120,7)+1,$A$20:$H$120,8,FALSE)-VLOOKUP(VLOOKUP($AC21,$H$20:$N$120,7),$A$20:$H$120,8,FALSE))</f>
        <v>182.5</v>
      </c>
      <c r="AE21">
        <f t="shared" ref="AE21:AE84" si="16">IF(AND(U21&gt;=$G$16,U21&lt;=$H$16),VLOOKUP($AD21,$C$20:$M$120,9)+($AD21-VLOOKUP(VLOOKUP($AD21,$C$20:$N$120,12),$A$20:$C$120,3,FALSE))*(VLOOKUP(VLOOKUP($AD21,$C$20:$N$120,12)+1,$A$20:$M$120,11,FALSE)-VLOOKUP($AD21,$C$20:$M$120,9))/(VLOOKUP(VLOOKUP($AD21,$C$20:$N$120,12)+1,$A$20:$C$120,3,FALSE)-VLOOKUP(VLOOKUP($AD21,$C$20:$N$120,12),$A$20:$C$120,3,FALSE)),VLOOKUP($AD21,$C$20:$M$120,11)+($AD21-VLOOKUP(VLOOKUP($AD21,$C$20:$N$120,12),$A$20:$C$120,3,FALSE))*(VLOOKUP(VLOOKUP($AD21,$C$20:$N$120,12)+1,$A$20:$M$120,13,FALSE)-VLOOKUP($AD21,$C$20:$M$120,11))/(VLOOKUP(VLOOKUP($AD21,$C$20:$N$120,12)+1,$A$20:$C$120,3,FALSE)-VLOOKUP(VLOOKUP($AD21,$C$20:$N$120,12),$A$20:$C$120,3,FALSE)))</f>
        <v>1.0022074999999999</v>
      </c>
      <c r="AF21">
        <f t="shared" ref="AF21:AF84" si="17">MAX(0,AB21+(Z21-AE21)*3600)</f>
        <v>0</v>
      </c>
      <c r="AG21">
        <f t="shared" ref="AG21:AG84" si="18">IF(AND(U21&gt;=$G$16,U21&lt;=$H$16),0,VLOOKUP($Y21,$C$20:$M$120,8)+($Y21-VLOOKUP(VLOOKUP($Y21,$C$20:$N$120,12),$A$20:$C$120,3,FALSE))*(VLOOKUP(VLOOKUP($Y21,$C$20:$N$120,12)+1,$A$20:$M$120,10,FALSE)-VLOOKUP($Y21,$C$20:$M$120,8))/(VLOOKUP(VLOOKUP($Y21,$C$20:$N$120,12)+1,$A$20:$C$120,3,FALSE)-VLOOKUP(VLOOKUP($Y21,$C$20:$N$120,12),$A$20:$C$120,3,FALSE)))</f>
        <v>0</v>
      </c>
    </row>
    <row r="22" spans="1:40" x14ac:dyDescent="0.25">
      <c r="A22">
        <v>3</v>
      </c>
      <c r="B22">
        <v>0.02</v>
      </c>
      <c r="C22">
        <f t="shared" si="4"/>
        <v>182.79</v>
      </c>
      <c r="D22">
        <f t="shared" si="5"/>
        <v>0</v>
      </c>
      <c r="E22">
        <f t="shared" si="2"/>
        <v>403.23944328006837</v>
      </c>
      <c r="F22">
        <f t="shared" si="3"/>
        <v>135.95981442668941</v>
      </c>
      <c r="G22">
        <f t="shared" si="6"/>
        <v>54824.359877879644</v>
      </c>
      <c r="H22">
        <f t="shared" ref="H22:H85" si="19">IF(C22&lt;$C$5,$C$12*(C22-$C$10),H21+(1/3)*(C22-MAX(C21,$C$5))*(G22+IF(C21&lt;$C$5,$C$13*$C$14,G21)+SQRT(G22*IF(C21&lt;$C$5,$C$13*$C$14,G21))))</f>
        <v>15718.176601658921</v>
      </c>
      <c r="I22">
        <f t="shared" ref="I22:I85" si="20">C22</f>
        <v>182.79</v>
      </c>
      <c r="J22">
        <f t="shared" si="7"/>
        <v>0</v>
      </c>
      <c r="K22">
        <f t="shared" si="8"/>
        <v>3.8072472137416415E-2</v>
      </c>
      <c r="L22">
        <f t="shared" si="9"/>
        <v>0.96639999999999993</v>
      </c>
      <c r="M22">
        <f t="shared" si="10"/>
        <v>1.0044724721374163</v>
      </c>
      <c r="N22">
        <v>3</v>
      </c>
      <c r="S22">
        <v>1</v>
      </c>
      <c r="T22">
        <v>3</v>
      </c>
      <c r="U22">
        <f t="shared" si="11"/>
        <v>3</v>
      </c>
      <c r="V22">
        <f>($T$12*'10-day-rainfall'!X9+$T$13*'10-day-rainfall'!Y9+$T$14*'10-day-rainfall'!Z9+$T$15*'10-day-rainfall'!AA9)/12</f>
        <v>0</v>
      </c>
      <c r="Y22">
        <f t="shared" ref="Y22:Y32" si="21">VLOOKUP($AF21,$H$20:$I$120,2)+($AF21-VLOOKUP(VLOOKUP($AF21,$H$20:$N$120,7),$A$20:$H$120,8,FALSE))*(VLOOKUP(VLOOKUP($AF21,$H$20:$N$120,7)+1,$A$20:$I$120,9,FALSE)-VLOOKUP($AF21,$H$20:$I$120,2))/(VLOOKUP(VLOOKUP($AF21,$H$20:$N$120,7)+1,$A$20:$H$120,8,FALSE)-VLOOKUP(VLOOKUP($AF21,$H$20:$N$120,7),$A$20:$H$120,8,FALSE))</f>
        <v>182.5</v>
      </c>
      <c r="Z22">
        <f t="shared" ref="Z22:Z32" si="22">(V23-V22)*43560/3600</f>
        <v>0</v>
      </c>
      <c r="AA22">
        <f t="shared" si="12"/>
        <v>1.0022074999999999</v>
      </c>
      <c r="AB22">
        <f t="shared" si="13"/>
        <v>0</v>
      </c>
      <c r="AC22">
        <f t="shared" si="14"/>
        <v>0</v>
      </c>
      <c r="AD22">
        <f t="shared" si="15"/>
        <v>182.5</v>
      </c>
      <c r="AE22">
        <f t="shared" si="16"/>
        <v>1.0022074999999999</v>
      </c>
      <c r="AF22">
        <f t="shared" si="17"/>
        <v>0</v>
      </c>
      <c r="AG22">
        <f t="shared" si="18"/>
        <v>0</v>
      </c>
    </row>
    <row r="23" spans="1:40" x14ac:dyDescent="0.25">
      <c r="A23">
        <v>4</v>
      </c>
      <c r="B23">
        <v>0.03</v>
      </c>
      <c r="C23">
        <f t="shared" si="4"/>
        <v>182.935</v>
      </c>
      <c r="D23">
        <f t="shared" si="5"/>
        <v>0</v>
      </c>
      <c r="E23">
        <f t="shared" si="2"/>
        <v>404.39944328006845</v>
      </c>
      <c r="F23">
        <f t="shared" si="3"/>
        <v>137.11981442668949</v>
      </c>
      <c r="G23">
        <f t="shared" si="6"/>
        <v>55451.176616819524</v>
      </c>
      <c r="H23">
        <f t="shared" si="19"/>
        <v>23713.10994563179</v>
      </c>
      <c r="I23">
        <f t="shared" si="20"/>
        <v>182.935</v>
      </c>
      <c r="J23">
        <f t="shared" si="7"/>
        <v>0</v>
      </c>
      <c r="K23">
        <f t="shared" si="8"/>
        <v>3.8507761539458001E-2</v>
      </c>
      <c r="L23">
        <f t="shared" si="9"/>
        <v>0.96709999999999996</v>
      </c>
      <c r="M23">
        <f t="shared" si="10"/>
        <v>1.0056077615394579</v>
      </c>
      <c r="N23">
        <v>4</v>
      </c>
      <c r="S23">
        <v>1</v>
      </c>
      <c r="T23">
        <v>4</v>
      </c>
      <c r="U23">
        <f t="shared" si="11"/>
        <v>4</v>
      </c>
      <c r="V23">
        <f>($T$12*'10-day-rainfall'!X10+$T$13*'10-day-rainfall'!Y10+$T$14*'10-day-rainfall'!Z10+$T$15*'10-day-rainfall'!AA10)/12</f>
        <v>0</v>
      </c>
      <c r="Y23">
        <f t="shared" si="21"/>
        <v>182.5</v>
      </c>
      <c r="Z23">
        <f t="shared" si="22"/>
        <v>0</v>
      </c>
      <c r="AA23">
        <f t="shared" si="12"/>
        <v>1.0022074999999999</v>
      </c>
      <c r="AB23">
        <f t="shared" si="13"/>
        <v>0</v>
      </c>
      <c r="AC23">
        <f t="shared" si="14"/>
        <v>0</v>
      </c>
      <c r="AD23">
        <f t="shared" si="15"/>
        <v>182.5</v>
      </c>
      <c r="AE23">
        <f t="shared" si="16"/>
        <v>1.0022074999999999</v>
      </c>
      <c r="AF23">
        <f t="shared" si="17"/>
        <v>0</v>
      </c>
      <c r="AG23">
        <f t="shared" si="18"/>
        <v>0</v>
      </c>
    </row>
    <row r="24" spans="1:40" x14ac:dyDescent="0.25">
      <c r="A24">
        <v>5</v>
      </c>
      <c r="B24">
        <v>0.04</v>
      </c>
      <c r="C24">
        <f t="shared" si="4"/>
        <v>183.08</v>
      </c>
      <c r="D24">
        <f t="shared" si="5"/>
        <v>0</v>
      </c>
      <c r="E24">
        <f t="shared" si="2"/>
        <v>405.55944328006854</v>
      </c>
      <c r="F24">
        <f t="shared" si="3"/>
        <v>138.27981442668957</v>
      </c>
      <c r="G24">
        <f t="shared" si="6"/>
        <v>56080.684555759413</v>
      </c>
      <c r="H24">
        <f t="shared" si="19"/>
        <v>31799.126947401921</v>
      </c>
      <c r="I24">
        <f t="shared" si="20"/>
        <v>183.08</v>
      </c>
      <c r="J24">
        <f t="shared" si="7"/>
        <v>0</v>
      </c>
      <c r="K24">
        <f t="shared" si="8"/>
        <v>3.8944919830388482E-2</v>
      </c>
      <c r="L24">
        <f t="shared" si="9"/>
        <v>0.96779999999999999</v>
      </c>
      <c r="M24">
        <f t="shared" si="10"/>
        <v>1.0067449198303884</v>
      </c>
      <c r="N24">
        <v>5</v>
      </c>
      <c r="S24">
        <v>1</v>
      </c>
      <c r="T24">
        <v>5</v>
      </c>
      <c r="U24">
        <f t="shared" si="11"/>
        <v>5</v>
      </c>
      <c r="V24">
        <f>($T$12*'10-day-rainfall'!X11+$T$13*'10-day-rainfall'!Y11+$T$14*'10-day-rainfall'!Z11+$T$15*'10-day-rainfall'!AA11)/12</f>
        <v>0</v>
      </c>
      <c r="Y24">
        <f t="shared" si="21"/>
        <v>182.5</v>
      </c>
      <c r="Z24">
        <f t="shared" si="22"/>
        <v>3.1572227439047941E-4</v>
      </c>
      <c r="AA24">
        <f t="shared" si="12"/>
        <v>1.0022074999999999</v>
      </c>
      <c r="AB24">
        <f t="shared" si="13"/>
        <v>0</v>
      </c>
      <c r="AC24">
        <f t="shared" si="14"/>
        <v>0</v>
      </c>
      <c r="AD24">
        <f t="shared" si="15"/>
        <v>182.5</v>
      </c>
      <c r="AE24">
        <f t="shared" si="16"/>
        <v>1.0022074999999999</v>
      </c>
      <c r="AF24">
        <f t="shared" si="17"/>
        <v>0</v>
      </c>
      <c r="AG24">
        <f t="shared" si="18"/>
        <v>0</v>
      </c>
      <c r="AL24" t="s">
        <v>156</v>
      </c>
      <c r="AM24" t="s">
        <v>157</v>
      </c>
    </row>
    <row r="25" spans="1:40" x14ac:dyDescent="0.25">
      <c r="A25">
        <v>6</v>
      </c>
      <c r="B25">
        <v>0.05</v>
      </c>
      <c r="C25">
        <f t="shared" si="4"/>
        <v>183.22499999999999</v>
      </c>
      <c r="D25">
        <f t="shared" si="5"/>
        <v>0</v>
      </c>
      <c r="E25">
        <f t="shared" si="2"/>
        <v>406.71944328006839</v>
      </c>
      <c r="F25">
        <f t="shared" si="3"/>
        <v>139.43981442668942</v>
      </c>
      <c r="G25">
        <f t="shared" si="6"/>
        <v>56712.883694699172</v>
      </c>
      <c r="H25">
        <f t="shared" si="19"/>
        <v>39976.617828815841</v>
      </c>
      <c r="I25">
        <f t="shared" si="20"/>
        <v>183.22499999999999</v>
      </c>
      <c r="J25">
        <f t="shared" si="7"/>
        <v>0</v>
      </c>
      <c r="K25">
        <f t="shared" si="8"/>
        <v>3.9383947010207754E-2</v>
      </c>
      <c r="L25">
        <f t="shared" si="9"/>
        <v>0.96849999999999992</v>
      </c>
      <c r="M25">
        <f t="shared" si="10"/>
        <v>1.0078839470102077</v>
      </c>
      <c r="N25">
        <v>6</v>
      </c>
      <c r="S25">
        <v>1</v>
      </c>
      <c r="T25">
        <v>6</v>
      </c>
      <c r="U25">
        <f t="shared" si="11"/>
        <v>6</v>
      </c>
      <c r="V25">
        <f>($T$12*'10-day-rainfall'!X12+$T$13*'10-day-rainfall'!Y12+$T$14*'10-day-rainfall'!Z12+$T$15*'10-day-rainfall'!AA12)/12</f>
        <v>2.60927499496264E-5</v>
      </c>
      <c r="Y25">
        <f t="shared" si="21"/>
        <v>182.5</v>
      </c>
      <c r="Z25">
        <f t="shared" si="22"/>
        <v>2.9968887825964272E-2</v>
      </c>
      <c r="AA25">
        <f t="shared" si="12"/>
        <v>1.0022074999999999</v>
      </c>
      <c r="AB25">
        <f t="shared" si="13"/>
        <v>0</v>
      </c>
      <c r="AC25">
        <f t="shared" si="14"/>
        <v>0</v>
      </c>
      <c r="AD25">
        <f t="shared" si="15"/>
        <v>182.5</v>
      </c>
      <c r="AE25">
        <f t="shared" si="16"/>
        <v>1.0022074999999999</v>
      </c>
      <c r="AF25">
        <f t="shared" si="17"/>
        <v>0</v>
      </c>
      <c r="AG25">
        <f t="shared" si="18"/>
        <v>0</v>
      </c>
      <c r="AL25">
        <v>20.6</v>
      </c>
      <c r="AM25">
        <v>85.54</v>
      </c>
      <c r="AN25">
        <f>AL25*AM25/100</f>
        <v>17.621240000000004</v>
      </c>
    </row>
    <row r="26" spans="1:40" x14ac:dyDescent="0.25">
      <c r="A26">
        <v>7</v>
      </c>
      <c r="B26">
        <v>0.06</v>
      </c>
      <c r="C26">
        <f t="shared" si="4"/>
        <v>183.37</v>
      </c>
      <c r="D26">
        <f t="shared" si="5"/>
        <v>0</v>
      </c>
      <c r="E26">
        <f t="shared" si="2"/>
        <v>407.87944328006847</v>
      </c>
      <c r="F26">
        <f t="shared" si="3"/>
        <v>140.59981442668951</v>
      </c>
      <c r="G26">
        <f t="shared" si="6"/>
        <v>57347.774033639056</v>
      </c>
      <c r="H26">
        <f t="shared" si="19"/>
        <v>48245.972811779815</v>
      </c>
      <c r="I26">
        <f t="shared" si="20"/>
        <v>183.37</v>
      </c>
      <c r="J26">
        <f t="shared" si="7"/>
        <v>0</v>
      </c>
      <c r="K26">
        <f t="shared" si="8"/>
        <v>3.9824843078916011E-2</v>
      </c>
      <c r="L26">
        <f t="shared" si="9"/>
        <v>0.96919999999999995</v>
      </c>
      <c r="M26">
        <f t="shared" si="10"/>
        <v>1.0090248430789159</v>
      </c>
      <c r="N26">
        <v>7</v>
      </c>
      <c r="S26">
        <v>1</v>
      </c>
      <c r="T26">
        <v>7</v>
      </c>
      <c r="U26">
        <f t="shared" si="11"/>
        <v>7</v>
      </c>
      <c r="V26">
        <f>($T$12*'10-day-rainfall'!X13+$T$13*'10-day-rainfall'!Y13+$T$14*'10-day-rainfall'!Z13+$T$15*'10-day-rainfall'!AA13)/12</f>
        <v>2.5028603388722935E-3</v>
      </c>
      <c r="Y26">
        <f t="shared" si="21"/>
        <v>182.5</v>
      </c>
      <c r="Z26">
        <f t="shared" si="22"/>
        <v>8.6122192713381271E-2</v>
      </c>
      <c r="AA26">
        <f t="shared" si="12"/>
        <v>1.0022074999999999</v>
      </c>
      <c r="AB26">
        <f t="shared" si="13"/>
        <v>0</v>
      </c>
      <c r="AC26">
        <f t="shared" si="14"/>
        <v>0</v>
      </c>
      <c r="AD26">
        <f t="shared" si="15"/>
        <v>182.5</v>
      </c>
      <c r="AE26">
        <f t="shared" si="16"/>
        <v>1.0022074999999999</v>
      </c>
      <c r="AF26">
        <f t="shared" si="17"/>
        <v>0</v>
      </c>
      <c r="AG26">
        <f t="shared" si="18"/>
        <v>0</v>
      </c>
      <c r="AL26">
        <v>47.3</v>
      </c>
      <c r="AM26">
        <v>83.3</v>
      </c>
      <c r="AN26">
        <f t="shared" ref="AN26:AN29" si="23">AL26*AM26/100</f>
        <v>39.4009</v>
      </c>
    </row>
    <row r="27" spans="1:40" x14ac:dyDescent="0.25">
      <c r="A27">
        <v>8</v>
      </c>
      <c r="B27">
        <v>7.0000000000000007E-2</v>
      </c>
      <c r="C27">
        <f t="shared" si="4"/>
        <v>183.51499999999999</v>
      </c>
      <c r="D27">
        <f t="shared" si="5"/>
        <v>0</v>
      </c>
      <c r="E27">
        <f t="shared" si="2"/>
        <v>409.03944328006833</v>
      </c>
      <c r="F27">
        <f t="shared" si="3"/>
        <v>141.75981442668936</v>
      </c>
      <c r="G27">
        <f t="shared" si="6"/>
        <v>57985.355572578817</v>
      </c>
      <c r="H27">
        <f t="shared" si="19"/>
        <v>56607.582118246763</v>
      </c>
      <c r="I27">
        <f t="shared" si="20"/>
        <v>183.51499999999999</v>
      </c>
      <c r="J27">
        <f t="shared" si="7"/>
        <v>0</v>
      </c>
      <c r="K27">
        <f t="shared" si="8"/>
        <v>4.0267608036513067E-2</v>
      </c>
      <c r="L27">
        <f t="shared" si="9"/>
        <v>0.96989999999999987</v>
      </c>
      <c r="M27">
        <f t="shared" si="10"/>
        <v>1.010167608036513</v>
      </c>
      <c r="N27">
        <v>8</v>
      </c>
      <c r="S27">
        <v>1</v>
      </c>
      <c r="T27">
        <v>8</v>
      </c>
      <c r="U27">
        <f t="shared" si="11"/>
        <v>8</v>
      </c>
      <c r="V27">
        <f>($T$12*'10-day-rainfall'!X14+$T$13*'10-day-rainfall'!Y14+$T$14*'10-day-rainfall'!Z14+$T$15*'10-day-rainfall'!AA14)/12</f>
        <v>9.620396926755044E-3</v>
      </c>
      <c r="Y27">
        <f t="shared" si="21"/>
        <v>182.5</v>
      </c>
      <c r="Z27">
        <f t="shared" si="22"/>
        <v>0.15520890122181483</v>
      </c>
      <c r="AA27">
        <f t="shared" si="12"/>
        <v>1.0022074999999999</v>
      </c>
      <c r="AB27">
        <f t="shared" si="13"/>
        <v>0</v>
      </c>
      <c r="AC27">
        <f t="shared" si="14"/>
        <v>0</v>
      </c>
      <c r="AD27">
        <f t="shared" si="15"/>
        <v>182.5</v>
      </c>
      <c r="AE27">
        <f t="shared" si="16"/>
        <v>1.0022074999999999</v>
      </c>
      <c r="AF27">
        <f t="shared" si="17"/>
        <v>0</v>
      </c>
      <c r="AG27">
        <f t="shared" si="18"/>
        <v>0</v>
      </c>
      <c r="AL27">
        <v>56.7</v>
      </c>
      <c r="AM27">
        <v>81.72</v>
      </c>
      <c r="AN27">
        <f t="shared" si="23"/>
        <v>46.335240000000006</v>
      </c>
    </row>
    <row r="28" spans="1:40" x14ac:dyDescent="0.25">
      <c r="A28">
        <v>9</v>
      </c>
      <c r="B28">
        <v>0.08</v>
      </c>
      <c r="C28">
        <f t="shared" si="4"/>
        <v>183.66</v>
      </c>
      <c r="D28">
        <f t="shared" si="5"/>
        <v>0</v>
      </c>
      <c r="E28">
        <f t="shared" si="2"/>
        <v>410.19944328006841</v>
      </c>
      <c r="F28">
        <f t="shared" si="3"/>
        <v>142.91981442668944</v>
      </c>
      <c r="G28">
        <f t="shared" si="6"/>
        <v>58625.628311518696</v>
      </c>
      <c r="H28">
        <f t="shared" si="19"/>
        <v>65061.835970227461</v>
      </c>
      <c r="I28">
        <f t="shared" si="20"/>
        <v>183.66</v>
      </c>
      <c r="J28">
        <f t="shared" si="7"/>
        <v>0</v>
      </c>
      <c r="K28">
        <f t="shared" si="8"/>
        <v>4.0712241882999087E-2</v>
      </c>
      <c r="L28">
        <f t="shared" si="9"/>
        <v>0.97059999999999991</v>
      </c>
      <c r="M28">
        <f t="shared" si="10"/>
        <v>1.011312241882999</v>
      </c>
      <c r="N28">
        <v>9</v>
      </c>
      <c r="S28">
        <v>1</v>
      </c>
      <c r="T28">
        <v>9</v>
      </c>
      <c r="U28">
        <f t="shared" si="11"/>
        <v>9</v>
      </c>
      <c r="V28">
        <f>($T$12*'10-day-rainfall'!X15+$T$13*'10-day-rainfall'!Y15+$T$14*'10-day-rainfall'!Z15+$T$15*'10-day-rainfall'!AA15)/12</f>
        <v>2.2447578845913294E-2</v>
      </c>
      <c r="Y28">
        <f t="shared" si="21"/>
        <v>182.5</v>
      </c>
      <c r="Z28">
        <f t="shared" si="22"/>
        <v>0.24185237825013489</v>
      </c>
      <c r="AA28">
        <f t="shared" si="12"/>
        <v>1.0022074999999999</v>
      </c>
      <c r="AB28">
        <f t="shared" si="13"/>
        <v>0</v>
      </c>
      <c r="AC28">
        <f t="shared" si="14"/>
        <v>0</v>
      </c>
      <c r="AD28">
        <f t="shared" si="15"/>
        <v>182.5</v>
      </c>
      <c r="AE28">
        <f t="shared" si="16"/>
        <v>1.0022074999999999</v>
      </c>
      <c r="AF28">
        <f t="shared" si="17"/>
        <v>0</v>
      </c>
      <c r="AG28">
        <f t="shared" si="18"/>
        <v>0</v>
      </c>
      <c r="AL28">
        <v>25.6</v>
      </c>
      <c r="AM28">
        <v>43.77</v>
      </c>
      <c r="AN28">
        <f t="shared" si="23"/>
        <v>11.205120000000001</v>
      </c>
    </row>
    <row r="29" spans="1:40" x14ac:dyDescent="0.25">
      <c r="A29">
        <v>10</v>
      </c>
      <c r="B29">
        <v>0.09</v>
      </c>
      <c r="C29">
        <f t="shared" si="4"/>
        <v>183.80500000000001</v>
      </c>
      <c r="D29">
        <f t="shared" si="5"/>
        <v>0</v>
      </c>
      <c r="E29">
        <f t="shared" si="2"/>
        <v>411.35944328006849</v>
      </c>
      <c r="F29">
        <f t="shared" si="3"/>
        <v>144.07981442668952</v>
      </c>
      <c r="G29">
        <f t="shared" si="6"/>
        <v>59268.592250458583</v>
      </c>
      <c r="H29">
        <f t="shared" si="19"/>
        <v>73609.124589777464</v>
      </c>
      <c r="I29">
        <f t="shared" si="20"/>
        <v>183.80500000000001</v>
      </c>
      <c r="J29">
        <f t="shared" si="7"/>
        <v>0</v>
      </c>
      <c r="K29">
        <f t="shared" si="8"/>
        <v>4.1158744618374016E-2</v>
      </c>
      <c r="L29">
        <f t="shared" si="9"/>
        <v>0.97129999999999994</v>
      </c>
      <c r="M29">
        <f t="shared" si="10"/>
        <v>1.0124587446183739</v>
      </c>
      <c r="N29">
        <v>10</v>
      </c>
      <c r="S29">
        <v>1</v>
      </c>
      <c r="T29">
        <v>10</v>
      </c>
      <c r="U29">
        <f t="shared" si="11"/>
        <v>10</v>
      </c>
      <c r="V29">
        <f>($T$12*'10-day-rainfall'!X16+$T$13*'10-day-rainfall'!Y16+$T$14*'10-day-rainfall'!Z16+$T$15*'10-day-rainfall'!AA16)/12</f>
        <v>4.2435378701296343E-2</v>
      </c>
      <c r="Y29">
        <f t="shared" si="21"/>
        <v>182.5</v>
      </c>
      <c r="Z29">
        <f t="shared" si="22"/>
        <v>0.35338318404057789</v>
      </c>
      <c r="AA29">
        <f t="shared" si="12"/>
        <v>1.0022074999999999</v>
      </c>
      <c r="AB29">
        <f t="shared" si="13"/>
        <v>0</v>
      </c>
      <c r="AC29">
        <f t="shared" si="14"/>
        <v>0</v>
      </c>
      <c r="AD29">
        <f t="shared" si="15"/>
        <v>182.5</v>
      </c>
      <c r="AE29">
        <f t="shared" si="16"/>
        <v>1.0022074999999999</v>
      </c>
      <c r="AF29">
        <f t="shared" si="17"/>
        <v>0</v>
      </c>
      <c r="AG29">
        <f t="shared" si="18"/>
        <v>0</v>
      </c>
      <c r="AL29">
        <v>36.299999999999997</v>
      </c>
      <c r="AM29">
        <v>59.65</v>
      </c>
      <c r="AN29">
        <f t="shared" si="23"/>
        <v>21.652949999999997</v>
      </c>
    </row>
    <row r="30" spans="1:40" x14ac:dyDescent="0.25">
      <c r="A30">
        <v>11</v>
      </c>
      <c r="B30">
        <v>0.1</v>
      </c>
      <c r="C30">
        <f t="shared" si="4"/>
        <v>183.95</v>
      </c>
      <c r="D30">
        <f t="shared" si="5"/>
        <v>0</v>
      </c>
      <c r="E30">
        <f t="shared" si="2"/>
        <v>412.51944328006834</v>
      </c>
      <c r="F30">
        <f t="shared" si="3"/>
        <v>145.23981442668938</v>
      </c>
      <c r="G30">
        <f t="shared" si="6"/>
        <v>59914.247389398341</v>
      </c>
      <c r="H30">
        <f t="shared" si="19"/>
        <v>82249.838199000325</v>
      </c>
      <c r="I30">
        <f t="shared" si="20"/>
        <v>183.95</v>
      </c>
      <c r="J30">
        <f t="shared" si="7"/>
        <v>0</v>
      </c>
      <c r="K30">
        <f t="shared" si="8"/>
        <v>4.1607116242637736E-2</v>
      </c>
      <c r="L30">
        <f t="shared" si="9"/>
        <v>0.97199999999999986</v>
      </c>
      <c r="M30">
        <f t="shared" si="10"/>
        <v>1.0136071162426377</v>
      </c>
      <c r="N30">
        <v>11</v>
      </c>
      <c r="S30">
        <v>1</v>
      </c>
      <c r="T30">
        <v>11</v>
      </c>
      <c r="U30">
        <f t="shared" si="11"/>
        <v>11</v>
      </c>
      <c r="V30">
        <f>($T$12*'10-day-rainfall'!X17+$T$13*'10-day-rainfall'!Y17+$T$14*'10-day-rainfall'!Z17+$T$15*'10-day-rainfall'!AA17)/12</f>
        <v>7.1640600522831707E-2</v>
      </c>
      <c r="Y30">
        <f t="shared" si="21"/>
        <v>182.5</v>
      </c>
      <c r="Z30">
        <f t="shared" si="22"/>
        <v>0.50237209014226847</v>
      </c>
      <c r="AA30">
        <f t="shared" si="12"/>
        <v>1.0022074999999999</v>
      </c>
      <c r="AB30">
        <f t="shared" si="13"/>
        <v>0</v>
      </c>
      <c r="AC30">
        <f t="shared" si="14"/>
        <v>0</v>
      </c>
      <c r="AD30">
        <f t="shared" si="15"/>
        <v>182.5</v>
      </c>
      <c r="AE30">
        <f t="shared" si="16"/>
        <v>1.0022074999999999</v>
      </c>
      <c r="AF30">
        <f t="shared" si="17"/>
        <v>0</v>
      </c>
      <c r="AG30">
        <f t="shared" si="18"/>
        <v>0</v>
      </c>
    </row>
    <row r="31" spans="1:40" x14ac:dyDescent="0.25">
      <c r="A31">
        <v>12</v>
      </c>
      <c r="B31">
        <v>0.11</v>
      </c>
      <c r="C31">
        <f t="shared" si="4"/>
        <v>184.095</v>
      </c>
      <c r="D31">
        <f t="shared" si="5"/>
        <v>0</v>
      </c>
      <c r="E31">
        <f t="shared" si="2"/>
        <v>413.67944328006843</v>
      </c>
      <c r="F31">
        <f t="shared" si="3"/>
        <v>146.39981442668946</v>
      </c>
      <c r="G31">
        <f t="shared" si="6"/>
        <v>60562.593728338223</v>
      </c>
      <c r="H31">
        <f t="shared" si="19"/>
        <v>90984.367020051199</v>
      </c>
      <c r="I31">
        <f t="shared" si="20"/>
        <v>184.095</v>
      </c>
      <c r="J31">
        <f t="shared" si="7"/>
        <v>0</v>
      </c>
      <c r="K31">
        <f t="shared" si="8"/>
        <v>4.2057356755790427E-2</v>
      </c>
      <c r="L31">
        <f t="shared" si="9"/>
        <v>0.9726999999999999</v>
      </c>
      <c r="M31">
        <f t="shared" si="10"/>
        <v>1.0147573567557904</v>
      </c>
      <c r="N31">
        <v>12</v>
      </c>
      <c r="S31">
        <v>1</v>
      </c>
      <c r="T31">
        <v>12</v>
      </c>
      <c r="U31">
        <f t="shared" si="11"/>
        <v>12</v>
      </c>
      <c r="V31">
        <f>($T$12*'10-day-rainfall'!X18+$T$13*'10-day-rainfall'!Y18+$T$14*'10-day-rainfall'!Z18+$T$15*'10-day-rainfall'!AA18)/12</f>
        <v>0.11315895508004398</v>
      </c>
      <c r="Y31">
        <f t="shared" si="21"/>
        <v>182.5</v>
      </c>
      <c r="Z31">
        <f t="shared" si="22"/>
        <v>0.712952300477254</v>
      </c>
      <c r="AA31">
        <f t="shared" si="12"/>
        <v>1.0022074999999999</v>
      </c>
      <c r="AB31">
        <f t="shared" si="13"/>
        <v>0</v>
      </c>
      <c r="AC31">
        <f t="shared" si="14"/>
        <v>0</v>
      </c>
      <c r="AD31">
        <f t="shared" si="15"/>
        <v>182.5</v>
      </c>
      <c r="AE31">
        <f t="shared" si="16"/>
        <v>1.0022074999999999</v>
      </c>
      <c r="AF31">
        <f t="shared" si="17"/>
        <v>0</v>
      </c>
      <c r="AG31">
        <f t="shared" si="18"/>
        <v>0</v>
      </c>
      <c r="AL31">
        <f>SUM(AL25:AL30)</f>
        <v>186.5</v>
      </c>
      <c r="AN31">
        <f>SUM(AN25:AN30)/AL31</f>
        <v>0.73037774798927613</v>
      </c>
    </row>
    <row r="32" spans="1:40" x14ac:dyDescent="0.25">
      <c r="A32">
        <v>13</v>
      </c>
      <c r="B32">
        <v>0.12</v>
      </c>
      <c r="C32">
        <f t="shared" si="4"/>
        <v>184.24</v>
      </c>
      <c r="D32">
        <f t="shared" si="5"/>
        <v>0</v>
      </c>
      <c r="E32">
        <f t="shared" si="2"/>
        <v>414.83944328006851</v>
      </c>
      <c r="F32">
        <f t="shared" si="3"/>
        <v>147.55981442668954</v>
      </c>
      <c r="G32">
        <f t="shared" si="6"/>
        <v>61213.631267278113</v>
      </c>
      <c r="H32">
        <f t="shared" si="19"/>
        <v>99813.101275125198</v>
      </c>
      <c r="I32">
        <f t="shared" si="20"/>
        <v>184.24</v>
      </c>
      <c r="J32">
        <f t="shared" si="7"/>
        <v>0</v>
      </c>
      <c r="K32">
        <f t="shared" si="8"/>
        <v>4.2509466157832028E-2</v>
      </c>
      <c r="L32">
        <f t="shared" si="9"/>
        <v>0.97339999999999993</v>
      </c>
      <c r="M32">
        <f t="shared" si="10"/>
        <v>1.0159094661578321</v>
      </c>
      <c r="N32">
        <v>13</v>
      </c>
      <c r="S32">
        <v>1</v>
      </c>
      <c r="T32">
        <v>13</v>
      </c>
      <c r="U32">
        <f t="shared" si="11"/>
        <v>13</v>
      </c>
      <c r="V32">
        <f>($T$12*'10-day-rainfall'!X19+$T$13*'10-day-rainfall'!Y19+$T$14*'10-day-rainfall'!Z19+$T$15*'10-day-rainfall'!AA19)/12</f>
        <v>0.17208063280543687</v>
      </c>
      <c r="Y32">
        <f t="shared" si="21"/>
        <v>182.5</v>
      </c>
      <c r="Z32">
        <f t="shared" si="22"/>
        <v>1.0404771241913471</v>
      </c>
      <c r="AA32">
        <f t="shared" si="12"/>
        <v>1.0022074999999999</v>
      </c>
      <c r="AB32">
        <f t="shared" si="13"/>
        <v>0</v>
      </c>
      <c r="AC32">
        <f t="shared" si="14"/>
        <v>68.885323544424892</v>
      </c>
      <c r="AD32">
        <f t="shared" si="15"/>
        <v>182.50127827653404</v>
      </c>
      <c r="AE32">
        <f t="shared" si="16"/>
        <v>1.0022174754199196</v>
      </c>
      <c r="AF32">
        <f t="shared" si="17"/>
        <v>137.73473557713905</v>
      </c>
      <c r="AG32">
        <f t="shared" si="18"/>
        <v>0</v>
      </c>
    </row>
    <row r="33" spans="1:33" x14ac:dyDescent="0.25">
      <c r="A33">
        <v>14</v>
      </c>
      <c r="B33">
        <v>0.13</v>
      </c>
      <c r="C33">
        <f t="shared" si="4"/>
        <v>184.38499999999999</v>
      </c>
      <c r="D33">
        <f t="shared" si="5"/>
        <v>0</v>
      </c>
      <c r="E33">
        <f t="shared" si="2"/>
        <v>415.99944328006836</v>
      </c>
      <c r="F33">
        <f t="shared" si="3"/>
        <v>148.7198144266894</v>
      </c>
      <c r="G33">
        <f t="shared" si="6"/>
        <v>61867.360006217867</v>
      </c>
      <c r="H33">
        <f t="shared" si="19"/>
        <v>108736.43118646101</v>
      </c>
      <c r="I33">
        <f t="shared" si="20"/>
        <v>184.38499999999999</v>
      </c>
      <c r="J33">
        <f t="shared" si="7"/>
        <v>0</v>
      </c>
      <c r="K33">
        <f t="shared" si="8"/>
        <v>4.2963444448762413E-2</v>
      </c>
      <c r="L33">
        <f t="shared" si="9"/>
        <v>0.97409999999999985</v>
      </c>
      <c r="M33">
        <f t="shared" si="10"/>
        <v>1.0170634444487623</v>
      </c>
      <c r="N33">
        <v>14</v>
      </c>
      <c r="S33">
        <v>1</v>
      </c>
      <c r="T33">
        <v>14</v>
      </c>
      <c r="U33">
        <f t="shared" si="11"/>
        <v>14</v>
      </c>
      <c r="V33">
        <f>($T$12*'10-day-rainfall'!X20+$T$13*'10-day-rainfall'!Y20+$T$14*'10-day-rainfall'!Z20+$T$15*'10-day-rainfall'!AA20)/12</f>
        <v>0.25807047777992836</v>
      </c>
      <c r="Y33">
        <f>VLOOKUP($AF32,$H$20:$I$120,2)+($AF32-VLOOKUP(VLOOKUP($AF32,$H$20:$N$120,7),$A$20:$H$120,8,FALSE))*(VLOOKUP(VLOOKUP($AF32,$H$20:$N$120,7)+1,$A$20:$I$120,9,FALSE)-VLOOKUP($AF32,$H$20:$I$120,2))/(VLOOKUP(VLOOKUP($AF32,$H$20:$N$120,7)+1,$A$20:$H$120,8,FALSE)-VLOOKUP(VLOOKUP($AF32,$H$20:$N$120,7),$A$20:$H$120,8,FALSE))</f>
        <v>182.50255588667295</v>
      </c>
      <c r="Z33">
        <f>(V34-V33)*43560/3600</f>
        <v>1.6622852219995288</v>
      </c>
      <c r="AA33">
        <f t="shared" si="12"/>
        <v>1.002227445639422</v>
      </c>
      <c r="AB33">
        <f t="shared" si="13"/>
        <v>137.73473557719885</v>
      </c>
      <c r="AC33">
        <f t="shared" si="14"/>
        <v>1325.8387330253909</v>
      </c>
      <c r="AD33">
        <f t="shared" si="15"/>
        <v>182.52460304246435</v>
      </c>
      <c r="AE33">
        <f t="shared" si="16"/>
        <v>1.0023994973287058</v>
      </c>
      <c r="AF33">
        <f t="shared" si="17"/>
        <v>2513.3233443921617</v>
      </c>
      <c r="AG33">
        <f t="shared" si="18"/>
        <v>0</v>
      </c>
    </row>
    <row r="34" spans="1:33" x14ac:dyDescent="0.25">
      <c r="A34">
        <v>15</v>
      </c>
      <c r="B34">
        <v>0.14000000000000001</v>
      </c>
      <c r="C34">
        <f t="shared" si="4"/>
        <v>184.53</v>
      </c>
      <c r="D34">
        <f t="shared" si="5"/>
        <v>0</v>
      </c>
      <c r="E34">
        <f t="shared" si="2"/>
        <v>417.15944328006844</v>
      </c>
      <c r="F34">
        <f t="shared" si="3"/>
        <v>149.87981442668948</v>
      </c>
      <c r="G34">
        <f t="shared" si="6"/>
        <v>62523.779945157752</v>
      </c>
      <c r="H34">
        <f t="shared" si="19"/>
        <v>117754.74697634477</v>
      </c>
      <c r="I34">
        <f t="shared" si="20"/>
        <v>184.53</v>
      </c>
      <c r="J34">
        <f t="shared" si="7"/>
        <v>0</v>
      </c>
      <c r="K34">
        <f t="shared" si="8"/>
        <v>4.3419291628581776E-2</v>
      </c>
      <c r="L34">
        <f t="shared" si="9"/>
        <v>0.97479999999999989</v>
      </c>
      <c r="M34">
        <f t="shared" si="10"/>
        <v>1.0182192916285817</v>
      </c>
      <c r="N34">
        <v>15</v>
      </c>
      <c r="S34">
        <v>1</v>
      </c>
      <c r="T34">
        <v>15</v>
      </c>
      <c r="U34">
        <f t="shared" si="11"/>
        <v>15</v>
      </c>
      <c r="V34">
        <f>($T$12*'10-day-rainfall'!X21+$T$13*'10-day-rainfall'!Y21+$T$14*'10-day-rainfall'!Z21+$T$15*'10-day-rainfall'!AA21)/12</f>
        <v>0.39544942174683156</v>
      </c>
      <c r="Y34">
        <f t="shared" ref="Y34:Y57" si="24">VLOOKUP($AF33,$H$20:$I$120,2)+($AF33-VLOOKUP(VLOOKUP($AF33,$H$20:$N$120,7),$A$20:$H$120,8,FALSE))*(VLOOKUP(VLOOKUP($AF33,$H$20:$N$120,7)+1,$A$20:$I$120,9,FALSE)-VLOOKUP($AF33,$H$20:$I$120,2))/(VLOOKUP(VLOOKUP($AF33,$H$20:$N$120,7)+1,$A$20:$H$120,8,FALSE)-VLOOKUP(VLOOKUP($AF33,$H$20:$N$120,7),$A$20:$H$120,8,FALSE))</f>
        <v>182.54663870456375</v>
      </c>
      <c r="Z34">
        <f t="shared" ref="Z34:Z57" si="25">(V35-V34)*43560/3600</f>
        <v>5.8249146233724467</v>
      </c>
      <c r="AA34">
        <f t="shared" si="12"/>
        <v>1.0025714593234665</v>
      </c>
      <c r="AB34">
        <f t="shared" si="13"/>
        <v>2513.3233443929175</v>
      </c>
      <c r="AC34">
        <f t="shared" si="14"/>
        <v>11193.541039681084</v>
      </c>
      <c r="AD34">
        <f t="shared" si="15"/>
        <v>182.70699743882702</v>
      </c>
      <c r="AE34">
        <f t="shared" si="16"/>
        <v>1.0038236665823979</v>
      </c>
      <c r="AF34">
        <f t="shared" si="17"/>
        <v>19869.250788837093</v>
      </c>
      <c r="AG34">
        <f t="shared" si="18"/>
        <v>0</v>
      </c>
    </row>
    <row r="35" spans="1:33" x14ac:dyDescent="0.25">
      <c r="A35">
        <v>16</v>
      </c>
      <c r="B35">
        <v>0.15</v>
      </c>
      <c r="C35">
        <f t="shared" si="4"/>
        <v>184.67500000000001</v>
      </c>
      <c r="D35">
        <f t="shared" si="5"/>
        <v>0</v>
      </c>
      <c r="E35">
        <f t="shared" si="2"/>
        <v>418.31944328006853</v>
      </c>
      <c r="F35">
        <f t="shared" si="3"/>
        <v>151.03981442668956</v>
      </c>
      <c r="G35">
        <f t="shared" si="6"/>
        <v>63182.891084097639</v>
      </c>
      <c r="H35">
        <f t="shared" si="19"/>
        <v>126868.43886709836</v>
      </c>
      <c r="I35">
        <f t="shared" si="20"/>
        <v>184.67500000000001</v>
      </c>
      <c r="J35">
        <f t="shared" si="7"/>
        <v>0</v>
      </c>
      <c r="K35">
        <f t="shared" si="8"/>
        <v>4.3877007697290027E-2</v>
      </c>
      <c r="L35">
        <f t="shared" si="9"/>
        <v>0.97549999999999992</v>
      </c>
      <c r="M35">
        <f t="shared" si="10"/>
        <v>1.0193770076972899</v>
      </c>
      <c r="N35">
        <v>16</v>
      </c>
      <c r="S35">
        <v>1</v>
      </c>
      <c r="T35">
        <v>16</v>
      </c>
      <c r="U35">
        <f t="shared" si="11"/>
        <v>16</v>
      </c>
      <c r="V35">
        <f>($T$12*'10-day-rainfall'!X22+$T$13*'10-day-rainfall'!Y22+$T$14*'10-day-rainfall'!Z22+$T$15*'10-day-rainfall'!AA22)/12</f>
        <v>0.87684732450488501</v>
      </c>
      <c r="Y35">
        <f t="shared" si="24"/>
        <v>182.86528590061286</v>
      </c>
      <c r="Z35">
        <f t="shared" si="25"/>
        <v>3.156928160246725</v>
      </c>
      <c r="AA35">
        <f t="shared" si="12"/>
        <v>1.0050619292759606</v>
      </c>
      <c r="AB35">
        <f t="shared" si="13"/>
        <v>19869.250788836918</v>
      </c>
      <c r="AC35">
        <f t="shared" si="14"/>
        <v>23742.610004584294</v>
      </c>
      <c r="AD35">
        <f t="shared" si="15"/>
        <v>182.9355290006869</v>
      </c>
      <c r="AE35">
        <f t="shared" si="16"/>
        <v>1.0056119102119889</v>
      </c>
      <c r="AF35">
        <f t="shared" si="17"/>
        <v>27613.989288961966</v>
      </c>
      <c r="AG35">
        <f t="shared" si="18"/>
        <v>0</v>
      </c>
    </row>
    <row r="36" spans="1:33" x14ac:dyDescent="0.25">
      <c r="A36">
        <v>17</v>
      </c>
      <c r="B36">
        <v>0.16</v>
      </c>
      <c r="C36">
        <f t="shared" si="4"/>
        <v>184.82</v>
      </c>
      <c r="D36">
        <f t="shared" si="5"/>
        <v>0</v>
      </c>
      <c r="E36">
        <f t="shared" si="2"/>
        <v>419.47944328006838</v>
      </c>
      <c r="F36">
        <f t="shared" si="3"/>
        <v>152.19981442668941</v>
      </c>
      <c r="G36">
        <f t="shared" si="6"/>
        <v>63844.693423037395</v>
      </c>
      <c r="H36">
        <f t="shared" si="19"/>
        <v>136077.89708108321</v>
      </c>
      <c r="I36">
        <f t="shared" si="20"/>
        <v>184.82</v>
      </c>
      <c r="J36">
        <f t="shared" si="7"/>
        <v>0</v>
      </c>
      <c r="K36">
        <f t="shared" si="8"/>
        <v>4.4336592654887076E-2</v>
      </c>
      <c r="L36">
        <f t="shared" si="9"/>
        <v>0.97619999999999985</v>
      </c>
      <c r="M36">
        <f t="shared" si="10"/>
        <v>1.0205365926548868</v>
      </c>
      <c r="N36">
        <v>17</v>
      </c>
      <c r="S36">
        <v>1</v>
      </c>
      <c r="T36">
        <v>17</v>
      </c>
      <c r="U36">
        <f t="shared" si="11"/>
        <v>17</v>
      </c>
      <c r="V36">
        <f>($T$12*'10-day-rainfall'!X23+$T$13*'10-day-rainfall'!Y23+$T$14*'10-day-rainfall'!Z23+$T$15*'10-day-rainfall'!AA23)/12</f>
        <v>1.1377504782442838</v>
      </c>
      <c r="Y36">
        <f t="shared" si="24"/>
        <v>183.00495131282301</v>
      </c>
      <c r="Z36">
        <f t="shared" si="25"/>
        <v>1.3117119318036943</v>
      </c>
      <c r="AA36">
        <f t="shared" si="12"/>
        <v>1.006156352679721</v>
      </c>
      <c r="AB36">
        <f t="shared" si="13"/>
        <v>27613.989288962439</v>
      </c>
      <c r="AC36">
        <f t="shared" si="14"/>
        <v>28163.98933138559</v>
      </c>
      <c r="AD36">
        <f t="shared" si="15"/>
        <v>183.014814018545</v>
      </c>
      <c r="AE36">
        <f t="shared" si="16"/>
        <v>1.0062337006630504</v>
      </c>
      <c r="AF36">
        <f t="shared" si="17"/>
        <v>28713.710921068756</v>
      </c>
      <c r="AG36">
        <f t="shared" si="18"/>
        <v>0</v>
      </c>
    </row>
    <row r="37" spans="1:33" x14ac:dyDescent="0.25">
      <c r="A37">
        <v>18</v>
      </c>
      <c r="B37">
        <v>0.17</v>
      </c>
      <c r="C37">
        <f t="shared" si="4"/>
        <v>184.965</v>
      </c>
      <c r="D37">
        <f t="shared" si="5"/>
        <v>0</v>
      </c>
      <c r="E37">
        <f t="shared" si="2"/>
        <v>420.63944328006846</v>
      </c>
      <c r="F37">
        <f t="shared" si="3"/>
        <v>153.3598144266895</v>
      </c>
      <c r="G37">
        <f t="shared" si="6"/>
        <v>64509.186961977284</v>
      </c>
      <c r="H37">
        <f t="shared" si="19"/>
        <v>145383.51184070462</v>
      </c>
      <c r="I37">
        <f t="shared" si="20"/>
        <v>184.965</v>
      </c>
      <c r="J37">
        <f t="shared" si="7"/>
        <v>0</v>
      </c>
      <c r="K37">
        <f t="shared" si="8"/>
        <v>4.4798046501373118E-2</v>
      </c>
      <c r="L37">
        <f t="shared" si="9"/>
        <v>0.97689999999999988</v>
      </c>
      <c r="M37">
        <f t="shared" si="10"/>
        <v>1.021698046501373</v>
      </c>
      <c r="N37">
        <v>18</v>
      </c>
      <c r="S37">
        <v>1</v>
      </c>
      <c r="T37">
        <v>18</v>
      </c>
      <c r="U37">
        <f t="shared" si="11"/>
        <v>18</v>
      </c>
      <c r="V37">
        <f>($T$12*'10-day-rainfall'!X24+$T$13*'10-day-rainfall'!Y24+$T$14*'10-day-rainfall'!Z24+$T$15*'10-day-rainfall'!AA24)/12</f>
        <v>1.2461564230214486</v>
      </c>
      <c r="Y37">
        <f t="shared" si="24"/>
        <v>183.0246717309993</v>
      </c>
      <c r="Z37">
        <f t="shared" si="25"/>
        <v>0.88089101304089035</v>
      </c>
      <c r="AA37">
        <f t="shared" si="12"/>
        <v>1.0063110094868228</v>
      </c>
      <c r="AB37">
        <f t="shared" si="13"/>
        <v>28713.710921069316</v>
      </c>
      <c r="AC37">
        <f t="shared" si="14"/>
        <v>28487.954927466639</v>
      </c>
      <c r="AD37">
        <f t="shared" si="15"/>
        <v>183.02062343143905</v>
      </c>
      <c r="AE37">
        <f t="shared" si="16"/>
        <v>1.0062792608150359</v>
      </c>
      <c r="AF37">
        <f t="shared" si="17"/>
        <v>28262.313229082392</v>
      </c>
      <c r="AG37">
        <f t="shared" si="18"/>
        <v>0</v>
      </c>
    </row>
    <row r="38" spans="1:33" x14ac:dyDescent="0.25">
      <c r="A38">
        <v>19</v>
      </c>
      <c r="B38">
        <v>0.18</v>
      </c>
      <c r="C38">
        <f t="shared" si="4"/>
        <v>185.11</v>
      </c>
      <c r="D38">
        <f t="shared" si="5"/>
        <v>0</v>
      </c>
      <c r="E38">
        <f t="shared" si="2"/>
        <v>421.79944328006854</v>
      </c>
      <c r="F38">
        <f t="shared" si="3"/>
        <v>154.51981442668958</v>
      </c>
      <c r="G38">
        <f t="shared" si="6"/>
        <v>65176.371700917167</v>
      </c>
      <c r="H38">
        <f t="shared" si="19"/>
        <v>154785.67336839979</v>
      </c>
      <c r="I38">
        <f t="shared" si="20"/>
        <v>185.11</v>
      </c>
      <c r="J38">
        <f t="shared" si="7"/>
        <v>0</v>
      </c>
      <c r="K38">
        <f t="shared" si="8"/>
        <v>4.5261369236748027E-2</v>
      </c>
      <c r="L38">
        <f t="shared" si="9"/>
        <v>0.97760000000000002</v>
      </c>
      <c r="M38">
        <f t="shared" si="10"/>
        <v>1.0228613692367481</v>
      </c>
      <c r="N38">
        <v>19</v>
      </c>
      <c r="S38">
        <v>1</v>
      </c>
      <c r="T38">
        <v>19</v>
      </c>
      <c r="U38">
        <f t="shared" si="11"/>
        <v>19</v>
      </c>
      <c r="V38">
        <f>($T$12*'10-day-rainfall'!X25+$T$13*'10-day-rainfall'!Y25+$T$14*'10-day-rainfall'!Z25+$T$15*'10-day-rainfall'!AA25)/12</f>
        <v>1.3189573331901172</v>
      </c>
      <c r="Y38">
        <f t="shared" si="24"/>
        <v>183.01657718144247</v>
      </c>
      <c r="Z38">
        <f t="shared" si="25"/>
        <v>0.65534686494646999</v>
      </c>
      <c r="AA38">
        <f t="shared" si="12"/>
        <v>1.0062475282168926</v>
      </c>
      <c r="AB38">
        <f t="shared" si="13"/>
        <v>28262.313229081767</v>
      </c>
      <c r="AC38">
        <f t="shared" si="14"/>
        <v>27630.692035195007</v>
      </c>
      <c r="AD38">
        <f t="shared" si="15"/>
        <v>183.00525082965598</v>
      </c>
      <c r="AE38">
        <f t="shared" si="16"/>
        <v>1.0061587016317892</v>
      </c>
      <c r="AF38">
        <f t="shared" si="17"/>
        <v>26999.390617014618</v>
      </c>
      <c r="AG38">
        <f t="shared" si="18"/>
        <v>0</v>
      </c>
    </row>
    <row r="39" spans="1:33" x14ac:dyDescent="0.25">
      <c r="A39">
        <v>20</v>
      </c>
      <c r="B39">
        <v>0.19</v>
      </c>
      <c r="C39">
        <f t="shared" si="4"/>
        <v>185.255</v>
      </c>
      <c r="D39">
        <f t="shared" si="5"/>
        <v>0</v>
      </c>
      <c r="E39">
        <f t="shared" si="2"/>
        <v>422.9594432800684</v>
      </c>
      <c r="F39">
        <f t="shared" si="3"/>
        <v>155.67981442668943</v>
      </c>
      <c r="G39">
        <f t="shared" si="6"/>
        <v>65846.247639856927</v>
      </c>
      <c r="H39">
        <f t="shared" si="19"/>
        <v>164284.77188664197</v>
      </c>
      <c r="I39">
        <f t="shared" si="20"/>
        <v>185.255</v>
      </c>
      <c r="J39">
        <f t="shared" si="7"/>
        <v>0</v>
      </c>
      <c r="K39">
        <f t="shared" si="8"/>
        <v>4.5726560861011754E-2</v>
      </c>
      <c r="L39">
        <f t="shared" si="9"/>
        <v>0.97829999999999984</v>
      </c>
      <c r="M39">
        <f t="shared" si="10"/>
        <v>1.0240265608610115</v>
      </c>
      <c r="N39">
        <v>20</v>
      </c>
      <c r="S39">
        <v>1</v>
      </c>
      <c r="T39">
        <v>20</v>
      </c>
      <c r="U39">
        <f t="shared" si="11"/>
        <v>20</v>
      </c>
      <c r="V39">
        <f>($T$12*'10-day-rainfall'!X26+$T$13*'10-day-rainfall'!Y26+$T$14*'10-day-rainfall'!Z26+$T$15*'10-day-rainfall'!AA26)/12</f>
        <v>1.3731182311195775</v>
      </c>
      <c r="Y39">
        <f t="shared" si="24"/>
        <v>182.99393021214848</v>
      </c>
      <c r="Z39">
        <f t="shared" si="25"/>
        <v>0.51359766704892129</v>
      </c>
      <c r="AA39">
        <f t="shared" si="12"/>
        <v>1.0060699200176022</v>
      </c>
      <c r="AB39">
        <f t="shared" si="13"/>
        <v>26999.390617014637</v>
      </c>
      <c r="AC39">
        <f t="shared" si="14"/>
        <v>26112.94056167101</v>
      </c>
      <c r="AD39">
        <f t="shared" si="15"/>
        <v>182.97803422058718</v>
      </c>
      <c r="AE39">
        <f t="shared" si="16"/>
        <v>1.0059452561652127</v>
      </c>
      <c r="AF39">
        <f t="shared" si="17"/>
        <v>25226.939296195989</v>
      </c>
      <c r="AG39">
        <f t="shared" si="18"/>
        <v>0</v>
      </c>
    </row>
    <row r="40" spans="1:33" x14ac:dyDescent="0.25">
      <c r="A40">
        <v>21</v>
      </c>
      <c r="B40">
        <v>0.2</v>
      </c>
      <c r="C40">
        <f t="shared" si="4"/>
        <v>185.4</v>
      </c>
      <c r="D40">
        <f t="shared" si="5"/>
        <v>0</v>
      </c>
      <c r="E40">
        <f t="shared" si="2"/>
        <v>424.11944328006848</v>
      </c>
      <c r="F40">
        <f t="shared" si="3"/>
        <v>156.83981442668951</v>
      </c>
      <c r="G40">
        <f t="shared" si="6"/>
        <v>66518.814778796805</v>
      </c>
      <c r="H40">
        <f t="shared" si="19"/>
        <v>173881.19761794506</v>
      </c>
      <c r="I40">
        <f t="shared" si="20"/>
        <v>185.4</v>
      </c>
      <c r="J40">
        <f t="shared" si="7"/>
        <v>0</v>
      </c>
      <c r="K40">
        <f t="shared" si="8"/>
        <v>4.619362137416444E-2</v>
      </c>
      <c r="L40">
        <f t="shared" si="9"/>
        <v>0.97899999999999998</v>
      </c>
      <c r="M40">
        <f t="shared" si="10"/>
        <v>1.0251936213741644</v>
      </c>
      <c r="N40">
        <v>21</v>
      </c>
      <c r="S40">
        <v>1</v>
      </c>
      <c r="T40">
        <v>21</v>
      </c>
      <c r="U40">
        <f t="shared" si="11"/>
        <v>21</v>
      </c>
      <c r="V40">
        <f>($T$12*'10-day-rainfall'!X27+$T$13*'10-day-rainfall'!Y27+$T$14*'10-day-rainfall'!Z27+$T$15*'10-day-rainfall'!AA27)/12</f>
        <v>1.4155643193054388</v>
      </c>
      <c r="Y40">
        <f t="shared" si="24"/>
        <v>182.96214627681141</v>
      </c>
      <c r="Z40">
        <f t="shared" si="25"/>
        <v>0.41600209442522057</v>
      </c>
      <c r="AA40">
        <f t="shared" si="12"/>
        <v>1.0058206554273474</v>
      </c>
      <c r="AB40">
        <f t="shared" si="13"/>
        <v>25226.939296195826</v>
      </c>
      <c r="AC40">
        <f t="shared" si="14"/>
        <v>24165.265886391997</v>
      </c>
      <c r="AD40">
        <f t="shared" si="15"/>
        <v>182.94310814661853</v>
      </c>
      <c r="AE40">
        <f t="shared" si="16"/>
        <v>1.0056713494439498</v>
      </c>
      <c r="AF40">
        <f t="shared" si="17"/>
        <v>23104.1299781284</v>
      </c>
      <c r="AG40">
        <f t="shared" si="18"/>
        <v>0</v>
      </c>
    </row>
    <row r="41" spans="1:33" x14ac:dyDescent="0.25">
      <c r="A41">
        <v>22</v>
      </c>
      <c r="B41">
        <v>0.21</v>
      </c>
      <c r="C41">
        <f t="shared" si="4"/>
        <v>185.54499999999999</v>
      </c>
      <c r="D41">
        <f t="shared" si="5"/>
        <v>0</v>
      </c>
      <c r="E41">
        <f t="shared" si="2"/>
        <v>425.27944328006834</v>
      </c>
      <c r="F41">
        <f t="shared" si="3"/>
        <v>157.99981442668937</v>
      </c>
      <c r="G41">
        <f t="shared" si="6"/>
        <v>67194.073117736567</v>
      </c>
      <c r="H41">
        <f t="shared" si="19"/>
        <v>183575.34078484948</v>
      </c>
      <c r="I41">
        <f t="shared" si="20"/>
        <v>185.54499999999999</v>
      </c>
      <c r="J41">
        <f t="shared" si="7"/>
        <v>0</v>
      </c>
      <c r="K41">
        <f t="shared" si="8"/>
        <v>4.6662550776205944E-2</v>
      </c>
      <c r="L41">
        <f t="shared" si="9"/>
        <v>0.97969999999999979</v>
      </c>
      <c r="M41">
        <f t="shared" si="10"/>
        <v>1.0263625507762058</v>
      </c>
      <c r="N41">
        <v>22</v>
      </c>
      <c r="S41">
        <v>1</v>
      </c>
      <c r="T41">
        <v>22</v>
      </c>
      <c r="U41">
        <f t="shared" si="11"/>
        <v>22</v>
      </c>
      <c r="V41">
        <f>($T$12*'10-day-rainfall'!X28+$T$13*'10-day-rainfall'!Y28+$T$14*'10-day-rainfall'!Z28+$T$15*'10-day-rainfall'!AA28)/12</f>
        <v>1.4499446576876884</v>
      </c>
      <c r="Y41">
        <f t="shared" si="24"/>
        <v>182.92395524309097</v>
      </c>
      <c r="Z41">
        <f t="shared" si="25"/>
        <v>0.3449183222945495</v>
      </c>
      <c r="AA41">
        <f t="shared" si="12"/>
        <v>1.0055212857086513</v>
      </c>
      <c r="AB41">
        <f t="shared" si="13"/>
        <v>23104.129978127858</v>
      </c>
      <c r="AC41">
        <f t="shared" si="14"/>
        <v>21915.044643982474</v>
      </c>
      <c r="AD41">
        <f t="shared" si="15"/>
        <v>182.90238941307925</v>
      </c>
      <c r="AE41">
        <f t="shared" si="16"/>
        <v>1.0053524342723856</v>
      </c>
      <c r="AF41">
        <f t="shared" si="17"/>
        <v>20726.567175007647</v>
      </c>
      <c r="AG41">
        <f t="shared" si="18"/>
        <v>0</v>
      </c>
    </row>
    <row r="42" spans="1:33" x14ac:dyDescent="0.25">
      <c r="A42">
        <v>23</v>
      </c>
      <c r="B42">
        <v>0.22</v>
      </c>
      <c r="C42">
        <f t="shared" si="4"/>
        <v>185.69</v>
      </c>
      <c r="D42">
        <f t="shared" si="5"/>
        <v>0</v>
      </c>
      <c r="E42">
        <f t="shared" si="2"/>
        <v>426.43944328006842</v>
      </c>
      <c r="F42">
        <f t="shared" si="3"/>
        <v>159.15981442668945</v>
      </c>
      <c r="G42">
        <f t="shared" si="6"/>
        <v>67872.022656676447</v>
      </c>
      <c r="H42">
        <f t="shared" si="19"/>
        <v>193367.59160993627</v>
      </c>
      <c r="I42">
        <f t="shared" si="20"/>
        <v>185.69</v>
      </c>
      <c r="J42">
        <f t="shared" si="7"/>
        <v>0</v>
      </c>
      <c r="K42">
        <f t="shared" si="8"/>
        <v>4.7133349067136412E-2</v>
      </c>
      <c r="L42">
        <f t="shared" si="9"/>
        <v>0.98039999999999983</v>
      </c>
      <c r="M42">
        <f t="shared" si="10"/>
        <v>1.0275333490671363</v>
      </c>
      <c r="N42">
        <v>23</v>
      </c>
      <c r="S42">
        <v>1</v>
      </c>
      <c r="T42">
        <v>23</v>
      </c>
      <c r="U42">
        <f t="shared" si="11"/>
        <v>23</v>
      </c>
      <c r="V42">
        <f>($T$12*'10-day-rainfall'!X29+$T$13*'10-day-rainfall'!Y29+$T$14*'10-day-rainfall'!Z29+$T$15*'10-day-rainfall'!AA29)/12</f>
        <v>1.4784503041583124</v>
      </c>
      <c r="Y42">
        <f t="shared" si="24"/>
        <v>182.88083460760595</v>
      </c>
      <c r="Z42">
        <f t="shared" si="25"/>
        <v>0.29109297184117072</v>
      </c>
      <c r="AA42">
        <f t="shared" si="12"/>
        <v>1.0051836691536482</v>
      </c>
      <c r="AB42">
        <f t="shared" si="13"/>
        <v>20726.567175007174</v>
      </c>
      <c r="AC42">
        <f t="shared" si="14"/>
        <v>19441.203919844716</v>
      </c>
      <c r="AD42">
        <f t="shared" si="15"/>
        <v>182.85752263438744</v>
      </c>
      <c r="AE42">
        <f t="shared" si="16"/>
        <v>1.0050011461458161</v>
      </c>
      <c r="AF42">
        <f t="shared" si="17"/>
        <v>18156.49774751045</v>
      </c>
      <c r="AG42">
        <f t="shared" si="18"/>
        <v>0</v>
      </c>
    </row>
    <row r="43" spans="1:33" x14ac:dyDescent="0.25">
      <c r="A43">
        <v>24</v>
      </c>
      <c r="B43">
        <v>0.23</v>
      </c>
      <c r="C43">
        <f t="shared" si="4"/>
        <v>185.83500000000001</v>
      </c>
      <c r="D43">
        <f t="shared" si="5"/>
        <v>0</v>
      </c>
      <c r="E43">
        <f t="shared" si="2"/>
        <v>427.5994432800685</v>
      </c>
      <c r="F43">
        <f t="shared" si="3"/>
        <v>160.31981442668953</v>
      </c>
      <c r="G43">
        <f t="shared" si="6"/>
        <v>68552.663395616342</v>
      </c>
      <c r="H43">
        <f t="shared" si="19"/>
        <v>203258.34031581276</v>
      </c>
      <c r="I43">
        <f t="shared" si="20"/>
        <v>185.83500000000001</v>
      </c>
      <c r="J43">
        <f t="shared" si="7"/>
        <v>0</v>
      </c>
      <c r="K43">
        <f t="shared" si="8"/>
        <v>4.7606016246955797E-2</v>
      </c>
      <c r="L43">
        <f t="shared" si="9"/>
        <v>0.98109999999999997</v>
      </c>
      <c r="M43">
        <f t="shared" si="10"/>
        <v>1.0287060162469557</v>
      </c>
      <c r="N43">
        <v>24</v>
      </c>
      <c r="S43">
        <v>1</v>
      </c>
      <c r="T43">
        <v>24</v>
      </c>
      <c r="U43">
        <f t="shared" si="11"/>
        <v>24</v>
      </c>
      <c r="V43">
        <f>($T$12*'10-day-rainfall'!X30+$T$13*'10-day-rainfall'!Y30+$T$14*'10-day-rainfall'!Z30+$T$15*'10-day-rainfall'!AA30)/12</f>
        <v>1.5025075745584091</v>
      </c>
      <c r="Y43">
        <f t="shared" si="24"/>
        <v>182.83422257834269</v>
      </c>
      <c r="Z43">
        <f t="shared" si="25"/>
        <v>0</v>
      </c>
      <c r="AA43">
        <f t="shared" si="12"/>
        <v>1.0048187164444744</v>
      </c>
      <c r="AB43">
        <f t="shared" si="13"/>
        <v>18156.497747510381</v>
      </c>
      <c r="AC43">
        <f t="shared" si="14"/>
        <v>16347.824057910326</v>
      </c>
      <c r="AD43">
        <f t="shared" si="15"/>
        <v>182.80141959253797</v>
      </c>
      <c r="AE43">
        <f t="shared" si="16"/>
        <v>1.0045618827745473</v>
      </c>
      <c r="AF43">
        <f t="shared" si="17"/>
        <v>14540.074969522011</v>
      </c>
      <c r="AG43">
        <f t="shared" si="18"/>
        <v>0</v>
      </c>
    </row>
    <row r="44" spans="1:33" x14ac:dyDescent="0.25">
      <c r="A44">
        <v>25</v>
      </c>
      <c r="B44">
        <v>0.24</v>
      </c>
      <c r="C44">
        <f t="shared" si="4"/>
        <v>185.98</v>
      </c>
      <c r="D44">
        <f t="shared" si="5"/>
        <v>0</v>
      </c>
      <c r="E44">
        <f t="shared" si="2"/>
        <v>428.75944328006835</v>
      </c>
      <c r="F44">
        <f t="shared" si="3"/>
        <v>161.47981442668939</v>
      </c>
      <c r="G44">
        <f t="shared" si="6"/>
        <v>69235.995334556093</v>
      </c>
      <c r="H44">
        <f t="shared" si="19"/>
        <v>213247.97712511732</v>
      </c>
      <c r="I44">
        <f t="shared" si="20"/>
        <v>185.98</v>
      </c>
      <c r="J44">
        <f t="shared" si="7"/>
        <v>0</v>
      </c>
      <c r="K44">
        <f t="shared" si="8"/>
        <v>4.8080552315663952E-2</v>
      </c>
      <c r="L44">
        <f t="shared" si="9"/>
        <v>0.98179999999999978</v>
      </c>
      <c r="M44">
        <f t="shared" si="10"/>
        <v>1.0298805523156638</v>
      </c>
      <c r="N44">
        <v>25</v>
      </c>
      <c r="S44">
        <f>S20+1</f>
        <v>2</v>
      </c>
      <c r="T44">
        <f>T20</f>
        <v>1</v>
      </c>
      <c r="U44">
        <f t="shared" si="11"/>
        <v>25</v>
      </c>
      <c r="V44">
        <f>($T$12*'10-day-rainfall'!X31+$T$13*'10-day-rainfall'!Y31+$T$14*'10-day-rainfall'!Z31+$T$15*'10-day-rainfall'!AA31)/12</f>
        <v>1.5025075745584091</v>
      </c>
      <c r="Y44">
        <f t="shared" si="24"/>
        <v>182.76838821459762</v>
      </c>
      <c r="Z44">
        <f t="shared" si="25"/>
        <v>0</v>
      </c>
      <c r="AA44">
        <f t="shared" si="12"/>
        <v>1.004303539441548</v>
      </c>
      <c r="AB44">
        <f t="shared" si="13"/>
        <v>14540.074969522204</v>
      </c>
      <c r="AC44">
        <f t="shared" si="14"/>
        <v>12732.328598527418</v>
      </c>
      <c r="AD44">
        <f t="shared" si="15"/>
        <v>182.73522585783135</v>
      </c>
      <c r="AE44">
        <f t="shared" si="16"/>
        <v>1.004044319473111</v>
      </c>
      <c r="AF44">
        <f t="shared" si="17"/>
        <v>10925.515419419004</v>
      </c>
      <c r="AG44">
        <f t="shared" si="18"/>
        <v>0</v>
      </c>
    </row>
    <row r="45" spans="1:33" x14ac:dyDescent="0.25">
      <c r="A45">
        <v>26</v>
      </c>
      <c r="B45">
        <v>0.25</v>
      </c>
      <c r="C45">
        <f t="shared" si="4"/>
        <v>186.125</v>
      </c>
      <c r="D45">
        <f t="shared" si="5"/>
        <v>0</v>
      </c>
      <c r="E45">
        <f t="shared" si="2"/>
        <v>429.91944328006844</v>
      </c>
      <c r="F45">
        <f t="shared" si="3"/>
        <v>162.63981442668947</v>
      </c>
      <c r="G45">
        <f t="shared" si="6"/>
        <v>69922.018473495977</v>
      </c>
      <c r="H45">
        <f t="shared" si="19"/>
        <v>223336.89226052444</v>
      </c>
      <c r="I45">
        <f t="shared" si="20"/>
        <v>186.125</v>
      </c>
      <c r="J45">
        <f t="shared" si="7"/>
        <v>0</v>
      </c>
      <c r="K45">
        <f t="shared" si="8"/>
        <v>4.8556957273261092E-2</v>
      </c>
      <c r="L45">
        <f t="shared" si="9"/>
        <v>0.98249999999999993</v>
      </c>
      <c r="M45">
        <f t="shared" si="10"/>
        <v>1.0310569572732611</v>
      </c>
      <c r="N45">
        <v>26</v>
      </c>
      <c r="S45">
        <f t="shared" ref="S45:S108" si="26">S21+1</f>
        <v>2</v>
      </c>
      <c r="T45">
        <f t="shared" ref="T45:T108" si="27">T21</f>
        <v>2</v>
      </c>
      <c r="U45">
        <f t="shared" si="11"/>
        <v>26</v>
      </c>
      <c r="V45">
        <f>($T$12*'10-day-rainfall'!X32+$T$13*'10-day-rainfall'!Y32+$T$14*'10-day-rainfall'!Z32+$T$15*'10-day-rainfall'!AA32)/12</f>
        <v>1.5025075745584091</v>
      </c>
      <c r="Y45">
        <f t="shared" si="24"/>
        <v>182.70208062008285</v>
      </c>
      <c r="Z45">
        <f t="shared" si="25"/>
        <v>0</v>
      </c>
      <c r="AA45">
        <f t="shared" si="12"/>
        <v>1.0037852333187836</v>
      </c>
      <c r="AB45">
        <f t="shared" si="13"/>
        <v>10925.515419419558</v>
      </c>
      <c r="AC45">
        <f t="shared" si="14"/>
        <v>9118.7019994457478</v>
      </c>
      <c r="AD45">
        <f t="shared" si="15"/>
        <v>182.66893537791577</v>
      </c>
      <c r="AE45">
        <f t="shared" si="16"/>
        <v>1.0035261471299175</v>
      </c>
      <c r="AF45">
        <f t="shared" si="17"/>
        <v>7312.8212897518551</v>
      </c>
      <c r="AG45">
        <f t="shared" si="18"/>
        <v>0</v>
      </c>
    </row>
    <row r="46" spans="1:33" x14ac:dyDescent="0.25">
      <c r="A46">
        <v>27</v>
      </c>
      <c r="B46">
        <v>0.26</v>
      </c>
      <c r="C46">
        <f t="shared" si="4"/>
        <v>186.27</v>
      </c>
      <c r="D46">
        <f t="shared" si="5"/>
        <v>0</v>
      </c>
      <c r="E46">
        <f t="shared" si="2"/>
        <v>431.07944328006852</v>
      </c>
      <c r="F46">
        <f t="shared" si="3"/>
        <v>163.79981442668955</v>
      </c>
      <c r="G46">
        <f t="shared" si="6"/>
        <v>70610.732812435861</v>
      </c>
      <c r="H46">
        <f t="shared" si="19"/>
        <v>233525.47594473202</v>
      </c>
      <c r="I46">
        <f t="shared" si="20"/>
        <v>186.27</v>
      </c>
      <c r="J46">
        <f t="shared" si="7"/>
        <v>0</v>
      </c>
      <c r="K46">
        <f t="shared" si="8"/>
        <v>4.9035231119747121E-2</v>
      </c>
      <c r="L46">
        <f t="shared" si="9"/>
        <v>0.98319999999999996</v>
      </c>
      <c r="M46">
        <f t="shared" si="10"/>
        <v>1.0322352311197471</v>
      </c>
      <c r="N46">
        <v>27</v>
      </c>
      <c r="S46">
        <f t="shared" si="26"/>
        <v>2</v>
      </c>
      <c r="T46">
        <f t="shared" si="27"/>
        <v>3</v>
      </c>
      <c r="U46">
        <f t="shared" si="11"/>
        <v>27</v>
      </c>
      <c r="V46">
        <f>($T$12*'10-day-rainfall'!X33+$T$13*'10-day-rainfall'!Y33+$T$14*'10-day-rainfall'!Z33+$T$15*'10-day-rainfall'!AA33)/12</f>
        <v>1.5025075745584091</v>
      </c>
      <c r="Y46">
        <f t="shared" si="24"/>
        <v>182.63570100815764</v>
      </c>
      <c r="Z46">
        <f t="shared" si="25"/>
        <v>0</v>
      </c>
      <c r="AA46">
        <f t="shared" si="12"/>
        <v>1.0032664841116896</v>
      </c>
      <c r="AB46">
        <f t="shared" si="13"/>
        <v>7312.8212897524572</v>
      </c>
      <c r="AC46">
        <f t="shared" si="14"/>
        <v>5506.9416183514159</v>
      </c>
      <c r="AD46">
        <f t="shared" si="15"/>
        <v>182.60219004401526</v>
      </c>
      <c r="AE46">
        <f t="shared" si="16"/>
        <v>1.0030049711054416</v>
      </c>
      <c r="AF46">
        <f t="shared" si="17"/>
        <v>3702.0033937728672</v>
      </c>
      <c r="AG46">
        <f t="shared" si="18"/>
        <v>0</v>
      </c>
    </row>
    <row r="47" spans="1:33" x14ac:dyDescent="0.25">
      <c r="A47">
        <v>28</v>
      </c>
      <c r="B47">
        <v>0.27</v>
      </c>
      <c r="C47">
        <f t="shared" si="4"/>
        <v>186.41499999999999</v>
      </c>
      <c r="D47">
        <f t="shared" si="5"/>
        <v>0</v>
      </c>
      <c r="E47">
        <f t="shared" si="2"/>
        <v>432.23944328006837</v>
      </c>
      <c r="F47">
        <f t="shared" si="3"/>
        <v>164.95981442668941</v>
      </c>
      <c r="G47">
        <f t="shared" si="6"/>
        <v>71302.138351375615</v>
      </c>
      <c r="H47">
        <f t="shared" si="19"/>
        <v>243814.11840046642</v>
      </c>
      <c r="I47">
        <f t="shared" si="20"/>
        <v>186.41499999999999</v>
      </c>
      <c r="J47">
        <f t="shared" si="7"/>
        <v>0</v>
      </c>
      <c r="K47">
        <f t="shared" si="8"/>
        <v>4.9515373855121947E-2</v>
      </c>
      <c r="L47">
        <f t="shared" si="9"/>
        <v>0.98389999999999989</v>
      </c>
      <c r="M47">
        <f t="shared" si="10"/>
        <v>1.0334153738551217</v>
      </c>
      <c r="N47">
        <v>28</v>
      </c>
      <c r="S47">
        <f t="shared" si="26"/>
        <v>2</v>
      </c>
      <c r="T47">
        <f t="shared" si="27"/>
        <v>4</v>
      </c>
      <c r="U47">
        <f t="shared" si="11"/>
        <v>28</v>
      </c>
      <c r="V47">
        <f>($T$12*'10-day-rainfall'!X34+$T$13*'10-day-rainfall'!Y34+$T$14*'10-day-rainfall'!Z34+$T$15*'10-day-rainfall'!AA34)/12</f>
        <v>1.5025075745584091</v>
      </c>
      <c r="Y47">
        <f t="shared" si="24"/>
        <v>182.56869654991323</v>
      </c>
      <c r="Z47">
        <f t="shared" si="25"/>
        <v>0</v>
      </c>
      <c r="AA47">
        <f t="shared" si="12"/>
        <v>1.0027435944319698</v>
      </c>
      <c r="AB47">
        <f t="shared" si="13"/>
        <v>3702.0033937729386</v>
      </c>
      <c r="AC47">
        <f t="shared" si="14"/>
        <v>1897.0649237953928</v>
      </c>
      <c r="AD47">
        <f t="shared" si="15"/>
        <v>182.53520305125741</v>
      </c>
      <c r="AE47">
        <f t="shared" si="16"/>
        <v>1.0024822177229611</v>
      </c>
      <c r="AF47">
        <f t="shared" si="17"/>
        <v>93.067409970278732</v>
      </c>
      <c r="AG47">
        <f t="shared" si="18"/>
        <v>0</v>
      </c>
    </row>
    <row r="48" spans="1:33" x14ac:dyDescent="0.25">
      <c r="A48">
        <v>29</v>
      </c>
      <c r="B48">
        <v>0.28000000000000003</v>
      </c>
      <c r="C48">
        <f t="shared" si="4"/>
        <v>186.56</v>
      </c>
      <c r="D48">
        <f t="shared" si="5"/>
        <v>0</v>
      </c>
      <c r="E48">
        <f t="shared" si="2"/>
        <v>433.39944328006845</v>
      </c>
      <c r="F48">
        <f t="shared" si="3"/>
        <v>166.11981442668949</v>
      </c>
      <c r="G48">
        <f t="shared" si="6"/>
        <v>71996.235090315502</v>
      </c>
      <c r="H48">
        <f t="shared" si="19"/>
        <v>254203.20985048771</v>
      </c>
      <c r="I48">
        <f t="shared" si="20"/>
        <v>186.56</v>
      </c>
      <c r="J48">
        <f t="shared" si="7"/>
        <v>0</v>
      </c>
      <c r="K48">
        <f t="shared" si="8"/>
        <v>4.9997385479385759E-2</v>
      </c>
      <c r="L48">
        <f t="shared" si="9"/>
        <v>0.98459999999999992</v>
      </c>
      <c r="M48">
        <f t="shared" si="10"/>
        <v>1.0345973854793857</v>
      </c>
      <c r="N48">
        <v>29</v>
      </c>
      <c r="S48">
        <f t="shared" si="26"/>
        <v>2</v>
      </c>
      <c r="T48">
        <f t="shared" si="27"/>
        <v>5</v>
      </c>
      <c r="U48">
        <f t="shared" si="11"/>
        <v>29</v>
      </c>
      <c r="V48">
        <f>($T$12*'10-day-rainfall'!X35+$T$13*'10-day-rainfall'!Y35+$T$14*'10-day-rainfall'!Z35+$T$15*'10-day-rainfall'!AA35)/12</f>
        <v>1.5025075745584091</v>
      </c>
      <c r="Y48">
        <f t="shared" si="24"/>
        <v>182.50172701353679</v>
      </c>
      <c r="Z48">
        <f t="shared" si="25"/>
        <v>0</v>
      </c>
      <c r="AA48">
        <f t="shared" si="12"/>
        <v>1.0022209772756736</v>
      </c>
      <c r="AB48">
        <f t="shared" si="13"/>
        <v>93.067409970047862</v>
      </c>
      <c r="AC48">
        <f t="shared" si="14"/>
        <v>0</v>
      </c>
      <c r="AD48">
        <f t="shared" si="15"/>
        <v>182.5</v>
      </c>
      <c r="AE48">
        <f t="shared" si="16"/>
        <v>1.0022074999999999</v>
      </c>
      <c r="AF48">
        <f t="shared" si="17"/>
        <v>0</v>
      </c>
      <c r="AG48">
        <f t="shared" si="18"/>
        <v>0</v>
      </c>
    </row>
    <row r="49" spans="1:33" x14ac:dyDescent="0.25">
      <c r="A49">
        <v>30</v>
      </c>
      <c r="B49">
        <v>0.28999999999999998</v>
      </c>
      <c r="C49">
        <f t="shared" si="4"/>
        <v>186.70500000000001</v>
      </c>
      <c r="D49">
        <f t="shared" si="5"/>
        <v>0</v>
      </c>
      <c r="E49">
        <f t="shared" si="2"/>
        <v>434.55944328006854</v>
      </c>
      <c r="F49">
        <f t="shared" si="3"/>
        <v>167.27981442668957</v>
      </c>
      <c r="G49">
        <f t="shared" si="6"/>
        <v>72693.02302925539</v>
      </c>
      <c r="H49">
        <f t="shared" si="19"/>
        <v>264693.14051757683</v>
      </c>
      <c r="I49">
        <f t="shared" si="20"/>
        <v>186.70500000000001</v>
      </c>
      <c r="J49">
        <f t="shared" si="7"/>
        <v>0</v>
      </c>
      <c r="K49">
        <f t="shared" si="8"/>
        <v>5.0481265992538465E-2</v>
      </c>
      <c r="L49">
        <f t="shared" si="9"/>
        <v>0.98529999999999995</v>
      </c>
      <c r="M49">
        <f t="shared" si="10"/>
        <v>1.0357812659925385</v>
      </c>
      <c r="N49">
        <v>30</v>
      </c>
      <c r="S49">
        <f t="shared" si="26"/>
        <v>2</v>
      </c>
      <c r="T49">
        <f t="shared" si="27"/>
        <v>6</v>
      </c>
      <c r="U49">
        <f t="shared" si="11"/>
        <v>30</v>
      </c>
      <c r="V49">
        <f>($T$12*'10-day-rainfall'!X36+$T$13*'10-day-rainfall'!Y36+$T$14*'10-day-rainfall'!Z36+$T$15*'10-day-rainfall'!AA36)/12</f>
        <v>1.5025075745584091</v>
      </c>
      <c r="Y49">
        <f t="shared" si="24"/>
        <v>182.5</v>
      </c>
      <c r="Z49">
        <f t="shared" si="25"/>
        <v>0</v>
      </c>
      <c r="AA49">
        <f t="shared" si="12"/>
        <v>1.0022074999999999</v>
      </c>
      <c r="AB49">
        <f t="shared" si="13"/>
        <v>0</v>
      </c>
      <c r="AC49">
        <f t="shared" si="14"/>
        <v>0</v>
      </c>
      <c r="AD49">
        <f t="shared" si="15"/>
        <v>182.5</v>
      </c>
      <c r="AE49">
        <f t="shared" si="16"/>
        <v>1.0022074999999999</v>
      </c>
      <c r="AF49">
        <f t="shared" si="17"/>
        <v>0</v>
      </c>
      <c r="AG49">
        <f t="shared" si="18"/>
        <v>0</v>
      </c>
    </row>
    <row r="50" spans="1:33" x14ac:dyDescent="0.25">
      <c r="A50">
        <v>31</v>
      </c>
      <c r="B50">
        <v>0.3</v>
      </c>
      <c r="C50">
        <f t="shared" si="4"/>
        <v>186.85</v>
      </c>
      <c r="D50">
        <f t="shared" si="5"/>
        <v>0</v>
      </c>
      <c r="E50">
        <f t="shared" si="2"/>
        <v>435.71944328006839</v>
      </c>
      <c r="F50">
        <f t="shared" si="3"/>
        <v>168.43981442668942</v>
      </c>
      <c r="G50">
        <f t="shared" si="6"/>
        <v>73392.502168195148</v>
      </c>
      <c r="H50">
        <f t="shared" si="19"/>
        <v>275284.30062454083</v>
      </c>
      <c r="I50">
        <f t="shared" si="20"/>
        <v>186.85</v>
      </c>
      <c r="J50">
        <f t="shared" si="7"/>
        <v>0</v>
      </c>
      <c r="K50">
        <f t="shared" si="8"/>
        <v>5.0967015394579956E-2</v>
      </c>
      <c r="L50">
        <f t="shared" si="9"/>
        <v>0.98599999999999988</v>
      </c>
      <c r="M50">
        <f t="shared" si="10"/>
        <v>1.0369670153945798</v>
      </c>
      <c r="N50">
        <v>31</v>
      </c>
      <c r="S50">
        <f t="shared" si="26"/>
        <v>2</v>
      </c>
      <c r="T50">
        <f t="shared" si="27"/>
        <v>7</v>
      </c>
      <c r="U50">
        <f t="shared" si="11"/>
        <v>31</v>
      </c>
      <c r="V50">
        <f>($T$12*'10-day-rainfall'!X37+$T$13*'10-day-rainfall'!Y37+$T$14*'10-day-rainfall'!Z37+$T$15*'10-day-rainfall'!AA37)/12</f>
        <v>1.5025075745584091</v>
      </c>
      <c r="Y50">
        <f t="shared" si="24"/>
        <v>182.5</v>
      </c>
      <c r="Z50">
        <f t="shared" si="25"/>
        <v>0</v>
      </c>
      <c r="AA50">
        <f t="shared" si="12"/>
        <v>1.0022074999999999</v>
      </c>
      <c r="AB50">
        <f t="shared" si="13"/>
        <v>0</v>
      </c>
      <c r="AC50">
        <f t="shared" si="14"/>
        <v>0</v>
      </c>
      <c r="AD50">
        <f t="shared" si="15"/>
        <v>182.5</v>
      </c>
      <c r="AE50">
        <f t="shared" si="16"/>
        <v>1.0022074999999999</v>
      </c>
      <c r="AF50">
        <f t="shared" si="17"/>
        <v>0</v>
      </c>
      <c r="AG50">
        <f t="shared" si="18"/>
        <v>0</v>
      </c>
    </row>
    <row r="51" spans="1:33" x14ac:dyDescent="0.25">
      <c r="A51">
        <v>32</v>
      </c>
      <c r="B51">
        <v>0.31</v>
      </c>
      <c r="C51">
        <f t="shared" si="4"/>
        <v>186.995</v>
      </c>
      <c r="D51">
        <f t="shared" si="5"/>
        <v>0</v>
      </c>
      <c r="E51">
        <f t="shared" si="2"/>
        <v>436.87944328006847</v>
      </c>
      <c r="F51">
        <f t="shared" si="3"/>
        <v>169.59981442668951</v>
      </c>
      <c r="G51">
        <f t="shared" si="6"/>
        <v>74094.672507135037</v>
      </c>
      <c r="H51">
        <f t="shared" si="19"/>
        <v>285977.08039421844</v>
      </c>
      <c r="I51">
        <f t="shared" si="20"/>
        <v>186.995</v>
      </c>
      <c r="J51">
        <f t="shared" si="7"/>
        <v>0</v>
      </c>
      <c r="K51">
        <f t="shared" si="8"/>
        <v>5.1454633685510447E-2</v>
      </c>
      <c r="L51">
        <f t="shared" si="9"/>
        <v>0.98669999999999991</v>
      </c>
      <c r="M51">
        <f t="shared" si="10"/>
        <v>1.0381546336855103</v>
      </c>
      <c r="N51">
        <v>32</v>
      </c>
      <c r="S51">
        <f t="shared" si="26"/>
        <v>2</v>
      </c>
      <c r="T51">
        <f t="shared" si="27"/>
        <v>8</v>
      </c>
      <c r="U51">
        <f t="shared" si="11"/>
        <v>32</v>
      </c>
      <c r="V51">
        <f>($T$12*'10-day-rainfall'!X38+$T$13*'10-day-rainfall'!Y38+$T$14*'10-day-rainfall'!Z38+$T$15*'10-day-rainfall'!AA38)/12</f>
        <v>1.5025075745584091</v>
      </c>
      <c r="Y51">
        <f t="shared" si="24"/>
        <v>182.5</v>
      </c>
      <c r="Z51">
        <f t="shared" si="25"/>
        <v>0</v>
      </c>
      <c r="AA51">
        <f t="shared" si="12"/>
        <v>1.0022074999999999</v>
      </c>
      <c r="AB51">
        <f t="shared" si="13"/>
        <v>0</v>
      </c>
      <c r="AC51">
        <f t="shared" si="14"/>
        <v>0</v>
      </c>
      <c r="AD51">
        <f t="shared" si="15"/>
        <v>182.5</v>
      </c>
      <c r="AE51">
        <f t="shared" si="16"/>
        <v>1.0022074999999999</v>
      </c>
      <c r="AF51">
        <f t="shared" si="17"/>
        <v>0</v>
      </c>
      <c r="AG51">
        <f t="shared" si="18"/>
        <v>0</v>
      </c>
    </row>
    <row r="52" spans="1:33" x14ac:dyDescent="0.25">
      <c r="A52">
        <v>33</v>
      </c>
      <c r="B52">
        <v>0.32</v>
      </c>
      <c r="C52">
        <f t="shared" si="4"/>
        <v>187.14</v>
      </c>
      <c r="D52">
        <f t="shared" si="5"/>
        <v>0</v>
      </c>
      <c r="E52">
        <f t="shared" ref="E52:E83" si="28">IF($C52&lt;$C$5,0,$C$13+2*$C$7*($C52-$C$5))</f>
        <v>438.03944328006833</v>
      </c>
      <c r="F52">
        <f t="shared" ref="F52:F83" si="29">IF($C52&lt;$C$5,0,$C$14+2*$C$7*($C52-$C$5))</f>
        <v>170.75981442668936</v>
      </c>
      <c r="G52">
        <f t="shared" si="6"/>
        <v>74799.534046074783</v>
      </c>
      <c r="H52">
        <f t="shared" si="19"/>
        <v>296771.87004946463</v>
      </c>
      <c r="I52">
        <f t="shared" si="20"/>
        <v>187.14</v>
      </c>
      <c r="J52">
        <f t="shared" si="7"/>
        <v>0</v>
      </c>
      <c r="K52">
        <f t="shared" si="8"/>
        <v>5.1944120865329707E-2</v>
      </c>
      <c r="L52">
        <f t="shared" si="9"/>
        <v>0.98739999999999983</v>
      </c>
      <c r="M52">
        <f t="shared" si="10"/>
        <v>1.0393441208653296</v>
      </c>
      <c r="N52">
        <v>33</v>
      </c>
      <c r="S52">
        <f t="shared" si="26"/>
        <v>2</v>
      </c>
      <c r="T52">
        <f t="shared" si="27"/>
        <v>9</v>
      </c>
      <c r="U52">
        <f t="shared" si="11"/>
        <v>33</v>
      </c>
      <c r="V52">
        <f>($T$12*'10-day-rainfall'!X39+$T$13*'10-day-rainfall'!Y39+$T$14*'10-day-rainfall'!Z39+$T$15*'10-day-rainfall'!AA39)/12</f>
        <v>1.5025075745584091</v>
      </c>
      <c r="Y52">
        <f t="shared" si="24"/>
        <v>182.5</v>
      </c>
      <c r="Z52">
        <f t="shared" si="25"/>
        <v>0</v>
      </c>
      <c r="AA52">
        <f t="shared" si="12"/>
        <v>1.0022074999999999</v>
      </c>
      <c r="AB52">
        <f t="shared" si="13"/>
        <v>0</v>
      </c>
      <c r="AC52">
        <f t="shared" si="14"/>
        <v>0</v>
      </c>
      <c r="AD52">
        <f t="shared" si="15"/>
        <v>182.5</v>
      </c>
      <c r="AE52">
        <f t="shared" si="16"/>
        <v>1.0022074999999999</v>
      </c>
      <c r="AF52">
        <f t="shared" si="17"/>
        <v>0</v>
      </c>
      <c r="AG52">
        <f t="shared" si="18"/>
        <v>0</v>
      </c>
    </row>
    <row r="53" spans="1:33" x14ac:dyDescent="0.25">
      <c r="A53">
        <v>34</v>
      </c>
      <c r="B53">
        <v>0.33</v>
      </c>
      <c r="C53">
        <f t="shared" ref="C53:C84" si="30">$C$20+B53*(MAX($C$6,$C$6+$C$5-$C$10))</f>
        <v>187.285</v>
      </c>
      <c r="D53">
        <f t="shared" si="5"/>
        <v>0</v>
      </c>
      <c r="E53">
        <f t="shared" si="28"/>
        <v>439.19944328006841</v>
      </c>
      <c r="F53">
        <f t="shared" si="29"/>
        <v>171.91981442668944</v>
      </c>
      <c r="G53">
        <f t="shared" si="6"/>
        <v>75507.086785014675</v>
      </c>
      <c r="H53">
        <f t="shared" si="19"/>
        <v>307669.05981316697</v>
      </c>
      <c r="I53">
        <f t="shared" si="20"/>
        <v>187.285</v>
      </c>
      <c r="J53">
        <f t="shared" si="7"/>
        <v>0</v>
      </c>
      <c r="K53">
        <f t="shared" si="8"/>
        <v>5.2435476934037974E-2</v>
      </c>
      <c r="L53">
        <f t="shared" si="9"/>
        <v>0.98809999999999987</v>
      </c>
      <c r="M53">
        <f t="shared" si="10"/>
        <v>1.0405354769340378</v>
      </c>
      <c r="N53">
        <v>34</v>
      </c>
      <c r="S53">
        <f t="shared" si="26"/>
        <v>2</v>
      </c>
      <c r="T53">
        <f t="shared" si="27"/>
        <v>10</v>
      </c>
      <c r="U53">
        <f t="shared" si="11"/>
        <v>34</v>
      </c>
      <c r="V53">
        <f>($T$12*'10-day-rainfall'!X40+$T$13*'10-day-rainfall'!Y40+$T$14*'10-day-rainfall'!Z40+$T$15*'10-day-rainfall'!AA40)/12</f>
        <v>1.5025075745584091</v>
      </c>
      <c r="Y53">
        <f t="shared" si="24"/>
        <v>182.5</v>
      </c>
      <c r="Z53">
        <f t="shared" si="25"/>
        <v>0</v>
      </c>
      <c r="AA53">
        <f t="shared" si="12"/>
        <v>1.0022074999999999</v>
      </c>
      <c r="AB53">
        <f t="shared" si="13"/>
        <v>0</v>
      </c>
      <c r="AC53">
        <f t="shared" si="14"/>
        <v>0</v>
      </c>
      <c r="AD53">
        <f t="shared" si="15"/>
        <v>182.5</v>
      </c>
      <c r="AE53">
        <f t="shared" si="16"/>
        <v>1.0022074999999999</v>
      </c>
      <c r="AF53">
        <f t="shared" si="17"/>
        <v>0</v>
      </c>
      <c r="AG53">
        <f t="shared" si="18"/>
        <v>0</v>
      </c>
    </row>
    <row r="54" spans="1:33" x14ac:dyDescent="0.25">
      <c r="A54">
        <v>35</v>
      </c>
      <c r="B54">
        <v>0.34</v>
      </c>
      <c r="C54">
        <f t="shared" si="30"/>
        <v>187.43</v>
      </c>
      <c r="D54">
        <f t="shared" si="5"/>
        <v>0</v>
      </c>
      <c r="E54">
        <f t="shared" si="28"/>
        <v>440.35944328006849</v>
      </c>
      <c r="F54">
        <f t="shared" si="29"/>
        <v>173.07981442668952</v>
      </c>
      <c r="G54">
        <f t="shared" si="6"/>
        <v>76217.330723954568</v>
      </c>
      <c r="H54">
        <f t="shared" si="19"/>
        <v>318669.03990823001</v>
      </c>
      <c r="I54">
        <f t="shared" si="20"/>
        <v>187.43</v>
      </c>
      <c r="J54">
        <f t="shared" si="7"/>
        <v>0</v>
      </c>
      <c r="K54">
        <f t="shared" si="8"/>
        <v>5.2928701891635108E-2</v>
      </c>
      <c r="L54">
        <f t="shared" si="9"/>
        <v>0.9887999999999999</v>
      </c>
      <c r="M54">
        <f t="shared" si="10"/>
        <v>1.041728701891635</v>
      </c>
      <c r="N54">
        <v>35</v>
      </c>
      <c r="S54">
        <f t="shared" si="26"/>
        <v>2</v>
      </c>
      <c r="T54">
        <f t="shared" si="27"/>
        <v>11</v>
      </c>
      <c r="U54">
        <f t="shared" si="11"/>
        <v>35</v>
      </c>
      <c r="V54">
        <f>($T$12*'10-day-rainfall'!X41+$T$13*'10-day-rainfall'!Y41+$T$14*'10-day-rainfall'!Z41+$T$15*'10-day-rainfall'!AA41)/12</f>
        <v>1.5025075745584091</v>
      </c>
      <c r="Y54">
        <f t="shared" si="24"/>
        <v>182.5</v>
      </c>
      <c r="Z54">
        <f t="shared" si="25"/>
        <v>0</v>
      </c>
      <c r="AA54">
        <f t="shared" si="12"/>
        <v>1.0022074999999999</v>
      </c>
      <c r="AB54">
        <f t="shared" si="13"/>
        <v>0</v>
      </c>
      <c r="AC54">
        <f t="shared" si="14"/>
        <v>0</v>
      </c>
      <c r="AD54">
        <f t="shared" si="15"/>
        <v>182.5</v>
      </c>
      <c r="AE54">
        <f t="shared" si="16"/>
        <v>1.0022074999999999</v>
      </c>
      <c r="AF54">
        <f t="shared" si="17"/>
        <v>0</v>
      </c>
      <c r="AG54">
        <f t="shared" si="18"/>
        <v>0</v>
      </c>
    </row>
    <row r="55" spans="1:33" x14ac:dyDescent="0.25">
      <c r="A55">
        <v>36</v>
      </c>
      <c r="B55">
        <v>0.35000000000000003</v>
      </c>
      <c r="C55">
        <f t="shared" si="30"/>
        <v>187.57499999999999</v>
      </c>
      <c r="D55">
        <f t="shared" si="5"/>
        <v>0</v>
      </c>
      <c r="E55">
        <f t="shared" si="28"/>
        <v>441.51944328006834</v>
      </c>
      <c r="F55">
        <f t="shared" si="29"/>
        <v>174.23981442668938</v>
      </c>
      <c r="G55">
        <f t="shared" si="6"/>
        <v>76930.265862894317</v>
      </c>
      <c r="H55">
        <f t="shared" si="19"/>
        <v>329772.20055758103</v>
      </c>
      <c r="I55">
        <f t="shared" si="20"/>
        <v>187.57499999999999</v>
      </c>
      <c r="J55">
        <f t="shared" si="7"/>
        <v>0</v>
      </c>
      <c r="K55">
        <f t="shared" si="8"/>
        <v>5.3423795738121047E-2</v>
      </c>
      <c r="L55">
        <f t="shared" si="9"/>
        <v>0.98949999999999982</v>
      </c>
      <c r="M55">
        <f t="shared" si="10"/>
        <v>1.0429237957381208</v>
      </c>
      <c r="N55">
        <v>36</v>
      </c>
      <c r="S55">
        <f t="shared" si="26"/>
        <v>2</v>
      </c>
      <c r="T55">
        <f t="shared" si="27"/>
        <v>12</v>
      </c>
      <c r="U55">
        <f t="shared" si="11"/>
        <v>36</v>
      </c>
      <c r="V55">
        <f>($T$12*'10-day-rainfall'!X42+$T$13*'10-day-rainfall'!Y42+$T$14*'10-day-rainfall'!Z42+$T$15*'10-day-rainfall'!AA42)/12</f>
        <v>1.5025075745584091</v>
      </c>
      <c r="Y55">
        <f t="shared" si="24"/>
        <v>182.5</v>
      </c>
      <c r="Z55">
        <f t="shared" si="25"/>
        <v>0</v>
      </c>
      <c r="AA55">
        <f t="shared" si="12"/>
        <v>1.0022074999999999</v>
      </c>
      <c r="AB55">
        <f t="shared" si="13"/>
        <v>0</v>
      </c>
      <c r="AC55">
        <f t="shared" si="14"/>
        <v>0</v>
      </c>
      <c r="AD55">
        <f t="shared" si="15"/>
        <v>182.5</v>
      </c>
      <c r="AE55">
        <f t="shared" si="16"/>
        <v>1.0022074999999999</v>
      </c>
      <c r="AF55">
        <f t="shared" si="17"/>
        <v>0</v>
      </c>
      <c r="AG55">
        <f t="shared" si="18"/>
        <v>0</v>
      </c>
    </row>
    <row r="56" spans="1:33" x14ac:dyDescent="0.25">
      <c r="A56">
        <v>37</v>
      </c>
      <c r="B56">
        <v>0.36</v>
      </c>
      <c r="C56">
        <f t="shared" si="30"/>
        <v>187.72</v>
      </c>
      <c r="D56">
        <f t="shared" si="5"/>
        <v>0</v>
      </c>
      <c r="E56">
        <f t="shared" si="28"/>
        <v>442.67944328006843</v>
      </c>
      <c r="F56">
        <f t="shared" si="29"/>
        <v>175.39981442668946</v>
      </c>
      <c r="G56">
        <f t="shared" si="6"/>
        <v>77645.892201834198</v>
      </c>
      <c r="H56">
        <f t="shared" si="19"/>
        <v>340978.93198417593</v>
      </c>
      <c r="I56">
        <f t="shared" si="20"/>
        <v>187.72</v>
      </c>
      <c r="J56">
        <f t="shared" si="7"/>
        <v>0</v>
      </c>
      <c r="K56">
        <f t="shared" si="8"/>
        <v>5.3920758473495964E-2</v>
      </c>
      <c r="L56">
        <f t="shared" si="9"/>
        <v>0.99019999999999986</v>
      </c>
      <c r="M56">
        <f t="shared" si="10"/>
        <v>1.0441207584734957</v>
      </c>
      <c r="N56">
        <v>37</v>
      </c>
      <c r="S56">
        <f t="shared" si="26"/>
        <v>2</v>
      </c>
      <c r="T56">
        <f t="shared" si="27"/>
        <v>13</v>
      </c>
      <c r="U56">
        <f t="shared" si="11"/>
        <v>37</v>
      </c>
      <c r="V56">
        <f>($T$12*'10-day-rainfall'!X43+$T$13*'10-day-rainfall'!Y43+$T$14*'10-day-rainfall'!Z43+$T$15*'10-day-rainfall'!AA43)/12</f>
        <v>1.5025075745584091</v>
      </c>
      <c r="Y56">
        <f t="shared" si="24"/>
        <v>182.5</v>
      </c>
      <c r="Z56">
        <f t="shared" si="25"/>
        <v>0</v>
      </c>
      <c r="AA56">
        <f t="shared" si="12"/>
        <v>1.0022074999999999</v>
      </c>
      <c r="AB56">
        <f t="shared" si="13"/>
        <v>0</v>
      </c>
      <c r="AC56">
        <f t="shared" si="14"/>
        <v>0</v>
      </c>
      <c r="AD56">
        <f t="shared" si="15"/>
        <v>182.5</v>
      </c>
      <c r="AE56">
        <f t="shared" si="16"/>
        <v>1.0022074999999999</v>
      </c>
      <c r="AF56">
        <f t="shared" si="17"/>
        <v>0</v>
      </c>
      <c r="AG56">
        <f t="shared" si="18"/>
        <v>0</v>
      </c>
    </row>
    <row r="57" spans="1:33" x14ac:dyDescent="0.25">
      <c r="A57">
        <v>38</v>
      </c>
      <c r="B57">
        <v>0.37</v>
      </c>
      <c r="C57">
        <f t="shared" si="30"/>
        <v>187.86500000000001</v>
      </c>
      <c r="D57">
        <f t="shared" si="5"/>
        <v>0</v>
      </c>
      <c r="E57">
        <f t="shared" si="28"/>
        <v>443.83944328006851</v>
      </c>
      <c r="F57">
        <f t="shared" si="29"/>
        <v>176.55981442668954</v>
      </c>
      <c r="G57">
        <f t="shared" si="6"/>
        <v>78364.209740774095</v>
      </c>
      <c r="H57">
        <f t="shared" si="19"/>
        <v>352289.62441098562</v>
      </c>
      <c r="I57">
        <f t="shared" si="20"/>
        <v>187.86500000000001</v>
      </c>
      <c r="J57">
        <f t="shared" si="7"/>
        <v>0</v>
      </c>
      <c r="K57">
        <f t="shared" si="8"/>
        <v>5.441959009775979E-2</v>
      </c>
      <c r="L57">
        <f t="shared" si="9"/>
        <v>0.99089999999999989</v>
      </c>
      <c r="M57">
        <f t="shared" si="10"/>
        <v>1.0453195900977597</v>
      </c>
      <c r="N57">
        <v>38</v>
      </c>
      <c r="S57">
        <f t="shared" si="26"/>
        <v>2</v>
      </c>
      <c r="T57">
        <f t="shared" si="27"/>
        <v>14</v>
      </c>
      <c r="U57">
        <f t="shared" si="11"/>
        <v>38</v>
      </c>
      <c r="V57">
        <f>($T$12*'10-day-rainfall'!X44+$T$13*'10-day-rainfall'!Y44+$T$14*'10-day-rainfall'!Z44+$T$15*'10-day-rainfall'!AA44)/12</f>
        <v>1.5025075745584091</v>
      </c>
      <c r="Y57">
        <f t="shared" si="24"/>
        <v>182.5</v>
      </c>
      <c r="Z57">
        <f t="shared" si="25"/>
        <v>0</v>
      </c>
      <c r="AA57">
        <f t="shared" si="12"/>
        <v>1.0022074999999999</v>
      </c>
      <c r="AB57">
        <f t="shared" si="13"/>
        <v>0</v>
      </c>
      <c r="AC57">
        <f t="shared" si="14"/>
        <v>0</v>
      </c>
      <c r="AD57">
        <f t="shared" si="15"/>
        <v>182.5</v>
      </c>
      <c r="AE57">
        <f t="shared" si="16"/>
        <v>1.0022074999999999</v>
      </c>
      <c r="AF57">
        <f t="shared" si="17"/>
        <v>0</v>
      </c>
      <c r="AG57">
        <f t="shared" si="18"/>
        <v>0</v>
      </c>
    </row>
    <row r="58" spans="1:33" x14ac:dyDescent="0.25">
      <c r="A58">
        <v>39</v>
      </c>
      <c r="B58">
        <v>0.38</v>
      </c>
      <c r="C58">
        <f t="shared" si="30"/>
        <v>188.01</v>
      </c>
      <c r="D58">
        <f t="shared" si="5"/>
        <v>0</v>
      </c>
      <c r="E58">
        <f t="shared" si="28"/>
        <v>444.99944328006836</v>
      </c>
      <c r="F58">
        <f t="shared" si="29"/>
        <v>177.7198144266894</v>
      </c>
      <c r="G58">
        <f t="shared" si="6"/>
        <v>79085.218479713847</v>
      </c>
      <c r="H58">
        <f t="shared" si="19"/>
        <v>363704.66806100198</v>
      </c>
      <c r="I58">
        <f t="shared" si="20"/>
        <v>188.01</v>
      </c>
      <c r="J58">
        <f t="shared" si="7"/>
        <v>0</v>
      </c>
      <c r="K58">
        <f t="shared" si="8"/>
        <v>5.4920290610912394E-2</v>
      </c>
      <c r="L58">
        <f t="shared" si="9"/>
        <v>0.99159999999999981</v>
      </c>
      <c r="M58">
        <f t="shared" si="10"/>
        <v>1.0465202906109121</v>
      </c>
      <c r="N58">
        <v>39</v>
      </c>
      <c r="S58">
        <f t="shared" si="26"/>
        <v>2</v>
      </c>
      <c r="T58">
        <f t="shared" si="27"/>
        <v>15</v>
      </c>
      <c r="U58">
        <f t="shared" si="11"/>
        <v>39</v>
      </c>
      <c r="V58">
        <f>($T$12*'10-day-rainfall'!X45+$T$13*'10-day-rainfall'!Y45+$T$14*'10-day-rainfall'!Z45+$T$15*'10-day-rainfall'!AA45)/12</f>
        <v>1.5025075745584091</v>
      </c>
      <c r="Y58">
        <f t="shared" ref="Y58:Y121" si="31">VLOOKUP($AF57,$H$20:$I$120,2)+($AF57-VLOOKUP(VLOOKUP($AF57,$H$20:$N$120,7),$A$20:$H$120,8,FALSE))*(VLOOKUP(VLOOKUP($AF57,$H$20:$N$120,7)+1,$A$20:$I$120,9,FALSE)-VLOOKUP($AF57,$H$20:$I$120,2))/(VLOOKUP(VLOOKUP($AF57,$H$20:$N$120,7)+1,$A$20:$H$120,8,FALSE)-VLOOKUP(VLOOKUP($AF57,$H$20:$N$120,7),$A$20:$H$120,8,FALSE))</f>
        <v>182.5</v>
      </c>
      <c r="Z58">
        <f t="shared" ref="Z58:Z121" si="32">(V59-V58)*43560/3600</f>
        <v>0</v>
      </c>
      <c r="AA58">
        <f t="shared" si="12"/>
        <v>1.0022074999999999</v>
      </c>
      <c r="AB58">
        <f t="shared" si="13"/>
        <v>0</v>
      </c>
      <c r="AC58">
        <f t="shared" si="14"/>
        <v>0</v>
      </c>
      <c r="AD58">
        <f t="shared" si="15"/>
        <v>182.5</v>
      </c>
      <c r="AE58">
        <f t="shared" si="16"/>
        <v>1.0022074999999999</v>
      </c>
      <c r="AF58">
        <f t="shared" si="17"/>
        <v>0</v>
      </c>
      <c r="AG58">
        <f t="shared" si="18"/>
        <v>0</v>
      </c>
    </row>
    <row r="59" spans="1:33" x14ac:dyDescent="0.25">
      <c r="A59">
        <v>40</v>
      </c>
      <c r="B59">
        <v>0.39</v>
      </c>
      <c r="C59">
        <f t="shared" si="30"/>
        <v>188.155</v>
      </c>
      <c r="D59">
        <f t="shared" si="5"/>
        <v>0</v>
      </c>
      <c r="E59">
        <f t="shared" si="28"/>
        <v>446.15944328006844</v>
      </c>
      <c r="F59">
        <f t="shared" si="29"/>
        <v>178.87981442668948</v>
      </c>
      <c r="G59">
        <f t="shared" si="6"/>
        <v>79808.918418653731</v>
      </c>
      <c r="H59">
        <f t="shared" si="19"/>
        <v>375224.45315724396</v>
      </c>
      <c r="I59">
        <f t="shared" si="20"/>
        <v>188.155</v>
      </c>
      <c r="J59">
        <f t="shared" si="7"/>
        <v>0</v>
      </c>
      <c r="K59">
        <f t="shared" si="8"/>
        <v>5.5422860012953976E-2</v>
      </c>
      <c r="L59">
        <f t="shared" si="9"/>
        <v>0.99229999999999985</v>
      </c>
      <c r="M59">
        <f t="shared" si="10"/>
        <v>1.0477228600129538</v>
      </c>
      <c r="N59">
        <v>40</v>
      </c>
      <c r="S59">
        <f t="shared" si="26"/>
        <v>2</v>
      </c>
      <c r="T59">
        <f t="shared" si="27"/>
        <v>16</v>
      </c>
      <c r="U59">
        <f t="shared" si="11"/>
        <v>40</v>
      </c>
      <c r="V59">
        <f>($T$12*'10-day-rainfall'!X46+$T$13*'10-day-rainfall'!Y46+$T$14*'10-day-rainfall'!Z46+$T$15*'10-day-rainfall'!AA46)/12</f>
        <v>1.5025075745584091</v>
      </c>
      <c r="Y59">
        <f t="shared" si="31"/>
        <v>182.5</v>
      </c>
      <c r="Z59">
        <f t="shared" si="32"/>
        <v>0</v>
      </c>
      <c r="AA59">
        <f t="shared" si="12"/>
        <v>1.0022074999999999</v>
      </c>
      <c r="AB59">
        <f t="shared" si="13"/>
        <v>0</v>
      </c>
      <c r="AC59">
        <f t="shared" si="14"/>
        <v>0</v>
      </c>
      <c r="AD59">
        <f t="shared" si="15"/>
        <v>182.5</v>
      </c>
      <c r="AE59">
        <f t="shared" si="16"/>
        <v>1.0022074999999999</v>
      </c>
      <c r="AF59">
        <f t="shared" si="17"/>
        <v>0</v>
      </c>
      <c r="AG59">
        <f t="shared" si="18"/>
        <v>0</v>
      </c>
    </row>
    <row r="60" spans="1:33" x14ac:dyDescent="0.25">
      <c r="A60">
        <v>41</v>
      </c>
      <c r="B60">
        <v>0.4</v>
      </c>
      <c r="C60">
        <f t="shared" si="30"/>
        <v>188.3</v>
      </c>
      <c r="D60">
        <f t="shared" si="5"/>
        <v>0</v>
      </c>
      <c r="E60">
        <f t="shared" si="28"/>
        <v>447.31944328006853</v>
      </c>
      <c r="F60">
        <f t="shared" si="29"/>
        <v>180.03981442668956</v>
      </c>
      <c r="G60">
        <f t="shared" si="6"/>
        <v>80535.309557593617</v>
      </c>
      <c r="H60">
        <f t="shared" si="19"/>
        <v>386849.36992274376</v>
      </c>
      <c r="I60">
        <f t="shared" si="20"/>
        <v>188.3</v>
      </c>
      <c r="J60">
        <f t="shared" si="7"/>
        <v>0</v>
      </c>
      <c r="K60">
        <f t="shared" si="8"/>
        <v>5.5927298303884453E-2</v>
      </c>
      <c r="L60">
        <f t="shared" si="9"/>
        <v>0.99299999999999988</v>
      </c>
      <c r="M60">
        <f t="shared" si="10"/>
        <v>1.0489272983038844</v>
      </c>
      <c r="N60">
        <v>41</v>
      </c>
      <c r="S60">
        <f t="shared" si="26"/>
        <v>2</v>
      </c>
      <c r="T60">
        <f t="shared" si="27"/>
        <v>17</v>
      </c>
      <c r="U60">
        <f t="shared" si="11"/>
        <v>41</v>
      </c>
      <c r="V60">
        <f>($T$12*'10-day-rainfall'!X47+$T$13*'10-day-rainfall'!Y47+$T$14*'10-day-rainfall'!Z47+$T$15*'10-day-rainfall'!AA47)/12</f>
        <v>1.5025075745584091</v>
      </c>
      <c r="Y60">
        <f t="shared" si="31"/>
        <v>182.5</v>
      </c>
      <c r="Z60">
        <f t="shared" si="32"/>
        <v>0</v>
      </c>
      <c r="AA60">
        <f t="shared" si="12"/>
        <v>1.0022074999999999</v>
      </c>
      <c r="AB60">
        <f t="shared" si="13"/>
        <v>0</v>
      </c>
      <c r="AC60">
        <f t="shared" si="14"/>
        <v>0</v>
      </c>
      <c r="AD60">
        <f t="shared" si="15"/>
        <v>182.5</v>
      </c>
      <c r="AE60">
        <f t="shared" si="16"/>
        <v>1.0022074999999999</v>
      </c>
      <c r="AF60">
        <f t="shared" si="17"/>
        <v>0</v>
      </c>
      <c r="AG60">
        <f t="shared" si="18"/>
        <v>0</v>
      </c>
    </row>
    <row r="61" spans="1:33" x14ac:dyDescent="0.25">
      <c r="A61">
        <v>42</v>
      </c>
      <c r="B61">
        <v>0.41000000000000003</v>
      </c>
      <c r="C61">
        <f t="shared" si="30"/>
        <v>188.44499999999999</v>
      </c>
      <c r="D61">
        <f t="shared" si="5"/>
        <v>0</v>
      </c>
      <c r="E61">
        <f t="shared" si="28"/>
        <v>448.47944328006838</v>
      </c>
      <c r="F61">
        <f t="shared" si="29"/>
        <v>181.19981442668941</v>
      </c>
      <c r="G61">
        <f t="shared" si="6"/>
        <v>81264.391896533372</v>
      </c>
      <c r="H61">
        <f t="shared" si="19"/>
        <v>398579.80858055281</v>
      </c>
      <c r="I61">
        <f t="shared" si="20"/>
        <v>188.44499999999999</v>
      </c>
      <c r="J61">
        <f t="shared" si="7"/>
        <v>0</v>
      </c>
      <c r="K61">
        <f t="shared" si="8"/>
        <v>5.6433605483703728E-2</v>
      </c>
      <c r="L61">
        <f t="shared" si="9"/>
        <v>0.99369999999999981</v>
      </c>
      <c r="M61">
        <f t="shared" si="10"/>
        <v>1.0501336054837036</v>
      </c>
      <c r="N61">
        <v>42</v>
      </c>
      <c r="S61">
        <f t="shared" si="26"/>
        <v>2</v>
      </c>
      <c r="T61">
        <f t="shared" si="27"/>
        <v>18</v>
      </c>
      <c r="U61">
        <f t="shared" si="11"/>
        <v>42</v>
      </c>
      <c r="V61">
        <f>($T$12*'10-day-rainfall'!X48+$T$13*'10-day-rainfall'!Y48+$T$14*'10-day-rainfall'!Z48+$T$15*'10-day-rainfall'!AA48)/12</f>
        <v>1.5025075745584091</v>
      </c>
      <c r="Y61">
        <f t="shared" si="31"/>
        <v>182.5</v>
      </c>
      <c r="Z61">
        <f t="shared" si="32"/>
        <v>0</v>
      </c>
      <c r="AA61">
        <f t="shared" si="12"/>
        <v>1.0022074999999999</v>
      </c>
      <c r="AB61">
        <f t="shared" si="13"/>
        <v>0</v>
      </c>
      <c r="AC61">
        <f t="shared" si="14"/>
        <v>0</v>
      </c>
      <c r="AD61">
        <f t="shared" si="15"/>
        <v>182.5</v>
      </c>
      <c r="AE61">
        <f t="shared" si="16"/>
        <v>1.0022074999999999</v>
      </c>
      <c r="AF61">
        <f t="shared" si="17"/>
        <v>0</v>
      </c>
      <c r="AG61">
        <f t="shared" si="18"/>
        <v>0</v>
      </c>
    </row>
    <row r="62" spans="1:33" x14ac:dyDescent="0.25">
      <c r="A62">
        <v>43</v>
      </c>
      <c r="B62">
        <v>0.42</v>
      </c>
      <c r="C62">
        <f t="shared" si="30"/>
        <v>188.59</v>
      </c>
      <c r="D62">
        <f t="shared" si="5"/>
        <v>0</v>
      </c>
      <c r="E62">
        <f t="shared" si="28"/>
        <v>449.63944328006846</v>
      </c>
      <c r="F62">
        <f t="shared" si="29"/>
        <v>182.3598144266895</v>
      </c>
      <c r="G62">
        <f t="shared" si="6"/>
        <v>81996.16543547326</v>
      </c>
      <c r="H62">
        <f t="shared" si="19"/>
        <v>410416.15935374831</v>
      </c>
      <c r="I62">
        <f t="shared" si="20"/>
        <v>188.59</v>
      </c>
      <c r="J62">
        <f t="shared" si="7"/>
        <v>0</v>
      </c>
      <c r="K62">
        <f t="shared" si="8"/>
        <v>5.6941781552411981E-2</v>
      </c>
      <c r="L62">
        <f t="shared" si="9"/>
        <v>0.99439999999999984</v>
      </c>
      <c r="M62">
        <f t="shared" si="10"/>
        <v>1.0513417815524118</v>
      </c>
      <c r="N62">
        <v>43</v>
      </c>
      <c r="S62">
        <f t="shared" si="26"/>
        <v>2</v>
      </c>
      <c r="T62">
        <f t="shared" si="27"/>
        <v>19</v>
      </c>
      <c r="U62">
        <f t="shared" si="11"/>
        <v>43</v>
      </c>
      <c r="V62">
        <f>($T$12*'10-day-rainfall'!X49+$T$13*'10-day-rainfall'!Y49+$T$14*'10-day-rainfall'!Z49+$T$15*'10-day-rainfall'!AA49)/12</f>
        <v>1.5025075745584091</v>
      </c>
      <c r="Y62">
        <f t="shared" si="31"/>
        <v>182.5</v>
      </c>
      <c r="Z62">
        <f t="shared" si="32"/>
        <v>0</v>
      </c>
      <c r="AA62">
        <f t="shared" si="12"/>
        <v>1.0022074999999999</v>
      </c>
      <c r="AB62">
        <f t="shared" si="13"/>
        <v>0</v>
      </c>
      <c r="AC62">
        <f t="shared" si="14"/>
        <v>0</v>
      </c>
      <c r="AD62">
        <f t="shared" si="15"/>
        <v>182.5</v>
      </c>
      <c r="AE62">
        <f t="shared" si="16"/>
        <v>1.0022074999999999</v>
      </c>
      <c r="AF62">
        <f t="shared" si="17"/>
        <v>0</v>
      </c>
      <c r="AG62">
        <f t="shared" si="18"/>
        <v>0</v>
      </c>
    </row>
    <row r="63" spans="1:33" x14ac:dyDescent="0.25">
      <c r="A63">
        <v>44</v>
      </c>
      <c r="B63">
        <v>0.43</v>
      </c>
      <c r="C63">
        <f t="shared" si="30"/>
        <v>188.73500000000001</v>
      </c>
      <c r="D63">
        <f t="shared" si="5"/>
        <v>0</v>
      </c>
      <c r="E63">
        <f t="shared" si="28"/>
        <v>450.79944328006854</v>
      </c>
      <c r="F63">
        <f t="shared" si="29"/>
        <v>183.51981442668958</v>
      </c>
      <c r="G63">
        <f t="shared" si="6"/>
        <v>82730.630174413149</v>
      </c>
      <c r="H63">
        <f t="shared" si="19"/>
        <v>422358.812465419</v>
      </c>
      <c r="I63">
        <f t="shared" si="20"/>
        <v>188.73500000000001</v>
      </c>
      <c r="J63">
        <f t="shared" si="7"/>
        <v>0</v>
      </c>
      <c r="K63">
        <f t="shared" si="8"/>
        <v>5.745182651000913E-2</v>
      </c>
      <c r="L63">
        <f t="shared" si="9"/>
        <v>0.99509999999999987</v>
      </c>
      <c r="M63">
        <f t="shared" si="10"/>
        <v>1.0525518265100091</v>
      </c>
      <c r="N63">
        <v>44</v>
      </c>
      <c r="S63">
        <f t="shared" si="26"/>
        <v>2</v>
      </c>
      <c r="T63">
        <f t="shared" si="27"/>
        <v>20</v>
      </c>
      <c r="U63">
        <f t="shared" si="11"/>
        <v>44</v>
      </c>
      <c r="V63">
        <f>($T$12*'10-day-rainfall'!X50+$T$13*'10-day-rainfall'!Y50+$T$14*'10-day-rainfall'!Z50+$T$15*'10-day-rainfall'!AA50)/12</f>
        <v>1.5025075745584091</v>
      </c>
      <c r="Y63">
        <f t="shared" si="31"/>
        <v>182.5</v>
      </c>
      <c r="Z63">
        <f t="shared" si="32"/>
        <v>0</v>
      </c>
      <c r="AA63">
        <f t="shared" si="12"/>
        <v>1.0022074999999999</v>
      </c>
      <c r="AB63">
        <f t="shared" si="13"/>
        <v>0</v>
      </c>
      <c r="AC63">
        <f t="shared" si="14"/>
        <v>0</v>
      </c>
      <c r="AD63">
        <f t="shared" si="15"/>
        <v>182.5</v>
      </c>
      <c r="AE63">
        <f t="shared" si="16"/>
        <v>1.0022074999999999</v>
      </c>
      <c r="AF63">
        <f t="shared" si="17"/>
        <v>0</v>
      </c>
      <c r="AG63">
        <f t="shared" si="18"/>
        <v>0</v>
      </c>
    </row>
    <row r="64" spans="1:33" x14ac:dyDescent="0.25">
      <c r="A64">
        <v>45</v>
      </c>
      <c r="B64">
        <v>0.44</v>
      </c>
      <c r="C64">
        <f t="shared" si="30"/>
        <v>188.88</v>
      </c>
      <c r="D64">
        <f t="shared" si="5"/>
        <v>0</v>
      </c>
      <c r="E64">
        <f t="shared" si="28"/>
        <v>451.9594432800684</v>
      </c>
      <c r="F64">
        <f t="shared" si="29"/>
        <v>184.67981442668943</v>
      </c>
      <c r="G64">
        <f t="shared" si="6"/>
        <v>83467.786113352893</v>
      </c>
      <c r="H64">
        <f t="shared" si="19"/>
        <v>434408.15813867137</v>
      </c>
      <c r="I64">
        <f t="shared" si="20"/>
        <v>188.88</v>
      </c>
      <c r="J64">
        <f t="shared" si="7"/>
        <v>0</v>
      </c>
      <c r="K64">
        <f t="shared" si="8"/>
        <v>5.7963740356495069E-2</v>
      </c>
      <c r="L64">
        <f t="shared" si="9"/>
        <v>0.9957999999999998</v>
      </c>
      <c r="M64">
        <f t="shared" si="10"/>
        <v>1.0537637403564948</v>
      </c>
      <c r="N64">
        <v>45</v>
      </c>
      <c r="S64">
        <f t="shared" si="26"/>
        <v>2</v>
      </c>
      <c r="T64">
        <f t="shared" si="27"/>
        <v>21</v>
      </c>
      <c r="U64">
        <f t="shared" si="11"/>
        <v>45</v>
      </c>
      <c r="V64">
        <f>($T$12*'10-day-rainfall'!X51+$T$13*'10-day-rainfall'!Y51+$T$14*'10-day-rainfall'!Z51+$T$15*'10-day-rainfall'!AA51)/12</f>
        <v>1.5025075745584091</v>
      </c>
      <c r="Y64">
        <f t="shared" si="31"/>
        <v>182.5</v>
      </c>
      <c r="Z64">
        <f t="shared" si="32"/>
        <v>0</v>
      </c>
      <c r="AA64">
        <f t="shared" si="12"/>
        <v>1.0022074999999999</v>
      </c>
      <c r="AB64">
        <f t="shared" si="13"/>
        <v>0</v>
      </c>
      <c r="AC64">
        <f t="shared" si="14"/>
        <v>0</v>
      </c>
      <c r="AD64">
        <f t="shared" si="15"/>
        <v>182.5</v>
      </c>
      <c r="AE64">
        <f t="shared" si="16"/>
        <v>1.0022074999999999</v>
      </c>
      <c r="AF64">
        <f t="shared" si="17"/>
        <v>0</v>
      </c>
      <c r="AG64">
        <f t="shared" si="18"/>
        <v>0</v>
      </c>
    </row>
    <row r="65" spans="1:33" x14ac:dyDescent="0.25">
      <c r="A65">
        <v>46</v>
      </c>
      <c r="B65">
        <v>0.45</v>
      </c>
      <c r="C65">
        <f t="shared" si="30"/>
        <v>189.02500000000001</v>
      </c>
      <c r="D65">
        <f t="shared" si="5"/>
        <v>0</v>
      </c>
      <c r="E65">
        <f t="shared" si="28"/>
        <v>453.11944328006848</v>
      </c>
      <c r="F65">
        <f t="shared" si="29"/>
        <v>185.83981442668951</v>
      </c>
      <c r="G65">
        <f t="shared" si="6"/>
        <v>84207.633252292799</v>
      </c>
      <c r="H65">
        <f t="shared" si="19"/>
        <v>446564.58659663651</v>
      </c>
      <c r="I65">
        <f t="shared" si="20"/>
        <v>189.02500000000001</v>
      </c>
      <c r="J65">
        <f t="shared" si="7"/>
        <v>0</v>
      </c>
      <c r="K65">
        <f t="shared" si="8"/>
        <v>5.8477523091870001E-2</v>
      </c>
      <c r="L65">
        <f t="shared" si="9"/>
        <v>0.99649999999999983</v>
      </c>
      <c r="M65">
        <f t="shared" si="10"/>
        <v>1.0549775230918699</v>
      </c>
      <c r="N65">
        <v>46</v>
      </c>
      <c r="S65">
        <f t="shared" si="26"/>
        <v>2</v>
      </c>
      <c r="T65">
        <f t="shared" si="27"/>
        <v>22</v>
      </c>
      <c r="U65">
        <f t="shared" si="11"/>
        <v>46</v>
      </c>
      <c r="V65">
        <f>($T$12*'10-day-rainfall'!X52+$T$13*'10-day-rainfall'!Y52+$T$14*'10-day-rainfall'!Z52+$T$15*'10-day-rainfall'!AA52)/12</f>
        <v>1.5025075745584091</v>
      </c>
      <c r="Y65">
        <f t="shared" si="31"/>
        <v>182.5</v>
      </c>
      <c r="Z65">
        <f t="shared" si="32"/>
        <v>0</v>
      </c>
      <c r="AA65">
        <f t="shared" si="12"/>
        <v>1.0022074999999999</v>
      </c>
      <c r="AB65">
        <f t="shared" si="13"/>
        <v>0</v>
      </c>
      <c r="AC65">
        <f t="shared" si="14"/>
        <v>0</v>
      </c>
      <c r="AD65">
        <f t="shared" si="15"/>
        <v>182.5</v>
      </c>
      <c r="AE65">
        <f t="shared" si="16"/>
        <v>1.0022074999999999</v>
      </c>
      <c r="AF65">
        <f t="shared" si="17"/>
        <v>0</v>
      </c>
      <c r="AG65">
        <f t="shared" si="18"/>
        <v>0</v>
      </c>
    </row>
    <row r="66" spans="1:33" x14ac:dyDescent="0.25">
      <c r="A66">
        <v>47</v>
      </c>
      <c r="B66">
        <v>0.46</v>
      </c>
      <c r="C66">
        <f t="shared" si="30"/>
        <v>189.17</v>
      </c>
      <c r="D66">
        <f t="shared" si="5"/>
        <v>0</v>
      </c>
      <c r="E66">
        <f t="shared" si="28"/>
        <v>454.27944328006834</v>
      </c>
      <c r="F66">
        <f t="shared" si="29"/>
        <v>186.99981442668937</v>
      </c>
      <c r="G66">
        <f t="shared" si="6"/>
        <v>84950.171591232531</v>
      </c>
      <c r="H66">
        <f t="shared" si="19"/>
        <v>458828.48806245299</v>
      </c>
      <c r="I66">
        <f t="shared" si="20"/>
        <v>189.17</v>
      </c>
      <c r="J66">
        <f t="shared" si="7"/>
        <v>0</v>
      </c>
      <c r="K66">
        <f t="shared" si="8"/>
        <v>5.8993174716133696E-2</v>
      </c>
      <c r="L66">
        <f t="shared" si="9"/>
        <v>0.99719999999999975</v>
      </c>
      <c r="M66">
        <f t="shared" si="10"/>
        <v>1.0561931747161335</v>
      </c>
      <c r="N66">
        <v>47</v>
      </c>
      <c r="S66">
        <f t="shared" si="26"/>
        <v>2</v>
      </c>
      <c r="T66">
        <f t="shared" si="27"/>
        <v>23</v>
      </c>
      <c r="U66">
        <f t="shared" si="11"/>
        <v>47</v>
      </c>
      <c r="V66">
        <f>($T$12*'10-day-rainfall'!X53+$T$13*'10-day-rainfall'!Y53+$T$14*'10-day-rainfall'!Z53+$T$15*'10-day-rainfall'!AA53)/12</f>
        <v>1.5025075745584091</v>
      </c>
      <c r="Y66">
        <f t="shared" si="31"/>
        <v>182.5</v>
      </c>
      <c r="Z66">
        <f t="shared" si="32"/>
        <v>0</v>
      </c>
      <c r="AA66">
        <f t="shared" si="12"/>
        <v>1.0022074999999999</v>
      </c>
      <c r="AB66">
        <f t="shared" si="13"/>
        <v>0</v>
      </c>
      <c r="AC66">
        <f t="shared" si="14"/>
        <v>0</v>
      </c>
      <c r="AD66">
        <f t="shared" si="15"/>
        <v>182.5</v>
      </c>
      <c r="AE66">
        <f t="shared" si="16"/>
        <v>1.0022074999999999</v>
      </c>
      <c r="AF66">
        <f t="shared" si="17"/>
        <v>0</v>
      </c>
      <c r="AG66">
        <f t="shared" si="18"/>
        <v>0</v>
      </c>
    </row>
    <row r="67" spans="1:33" x14ac:dyDescent="0.25">
      <c r="A67">
        <v>48</v>
      </c>
      <c r="B67">
        <v>0.47000000000000003</v>
      </c>
      <c r="C67">
        <f t="shared" si="30"/>
        <v>189.315</v>
      </c>
      <c r="D67">
        <f t="shared" si="5"/>
        <v>0</v>
      </c>
      <c r="E67">
        <f t="shared" si="28"/>
        <v>455.43944328006842</v>
      </c>
      <c r="F67">
        <f t="shared" si="29"/>
        <v>188.15981442668945</v>
      </c>
      <c r="G67">
        <f t="shared" si="6"/>
        <v>85695.401130172424</v>
      </c>
      <c r="H67">
        <f t="shared" si="19"/>
        <v>471200.25275928556</v>
      </c>
      <c r="I67">
        <f t="shared" si="20"/>
        <v>189.315</v>
      </c>
      <c r="J67">
        <f t="shared" si="7"/>
        <v>0</v>
      </c>
      <c r="K67">
        <f t="shared" si="8"/>
        <v>5.9510695229286405E-2</v>
      </c>
      <c r="L67">
        <f t="shared" si="9"/>
        <v>0.99789999999999979</v>
      </c>
      <c r="M67">
        <f t="shared" si="10"/>
        <v>1.0574106952292861</v>
      </c>
      <c r="N67">
        <v>48</v>
      </c>
      <c r="S67">
        <f t="shared" si="26"/>
        <v>2</v>
      </c>
      <c r="T67">
        <f t="shared" si="27"/>
        <v>24</v>
      </c>
      <c r="U67">
        <f t="shared" si="11"/>
        <v>48</v>
      </c>
      <c r="V67">
        <f>($T$12*'10-day-rainfall'!X54+$T$13*'10-day-rainfall'!Y54+$T$14*'10-day-rainfall'!Z54+$T$15*'10-day-rainfall'!AA54)/12</f>
        <v>1.5025075745584091</v>
      </c>
      <c r="Y67">
        <f t="shared" si="31"/>
        <v>182.5</v>
      </c>
      <c r="Z67">
        <f t="shared" si="32"/>
        <v>0</v>
      </c>
      <c r="AA67">
        <f t="shared" si="12"/>
        <v>1.0022074999999999</v>
      </c>
      <c r="AB67">
        <f t="shared" si="13"/>
        <v>0</v>
      </c>
      <c r="AC67">
        <f t="shared" si="14"/>
        <v>0</v>
      </c>
      <c r="AD67">
        <f t="shared" si="15"/>
        <v>182.5</v>
      </c>
      <c r="AE67">
        <f t="shared" si="16"/>
        <v>1.0022074999999999</v>
      </c>
      <c r="AF67">
        <f t="shared" si="17"/>
        <v>0</v>
      </c>
      <c r="AG67">
        <f t="shared" si="18"/>
        <v>0</v>
      </c>
    </row>
    <row r="68" spans="1:33" x14ac:dyDescent="0.25">
      <c r="A68">
        <v>49</v>
      </c>
      <c r="B68">
        <v>0.48</v>
      </c>
      <c r="C68">
        <f t="shared" si="30"/>
        <v>189.46</v>
      </c>
      <c r="D68">
        <f t="shared" si="5"/>
        <v>0</v>
      </c>
      <c r="E68">
        <f t="shared" si="28"/>
        <v>456.5994432800685</v>
      </c>
      <c r="F68">
        <f t="shared" si="29"/>
        <v>189.31981442668953</v>
      </c>
      <c r="G68">
        <f t="shared" si="6"/>
        <v>86443.321869112318</v>
      </c>
      <c r="H68">
        <f t="shared" si="19"/>
        <v>483680.270910308</v>
      </c>
      <c r="I68">
        <f t="shared" si="20"/>
        <v>189.46</v>
      </c>
      <c r="J68">
        <f t="shared" si="7"/>
        <v>0</v>
      </c>
      <c r="K68">
        <f t="shared" si="8"/>
        <v>6.0030084631328001E-2</v>
      </c>
      <c r="L68">
        <f t="shared" si="9"/>
        <v>0.99859999999999982</v>
      </c>
      <c r="M68">
        <f t="shared" si="10"/>
        <v>1.0586300846313279</v>
      </c>
      <c r="N68">
        <v>49</v>
      </c>
      <c r="S68">
        <f t="shared" si="26"/>
        <v>3</v>
      </c>
      <c r="T68">
        <f t="shared" si="27"/>
        <v>1</v>
      </c>
      <c r="U68">
        <f t="shared" si="11"/>
        <v>49</v>
      </c>
      <c r="V68">
        <f>($T$12*'10-day-rainfall'!X55+$T$13*'10-day-rainfall'!Y55+$T$14*'10-day-rainfall'!Z55+$T$15*'10-day-rainfall'!AA55)/12</f>
        <v>1.5025075745584091</v>
      </c>
      <c r="Y68">
        <f t="shared" si="31"/>
        <v>182.5</v>
      </c>
      <c r="Z68">
        <f t="shared" si="32"/>
        <v>0</v>
      </c>
      <c r="AA68">
        <f t="shared" si="12"/>
        <v>1.0022074999999999</v>
      </c>
      <c r="AB68">
        <f t="shared" si="13"/>
        <v>0</v>
      </c>
      <c r="AC68">
        <f t="shared" si="14"/>
        <v>0</v>
      </c>
      <c r="AD68">
        <f t="shared" si="15"/>
        <v>182.5</v>
      </c>
      <c r="AE68">
        <f t="shared" si="16"/>
        <v>1.0022074999999999</v>
      </c>
      <c r="AF68">
        <f t="shared" si="17"/>
        <v>0</v>
      </c>
      <c r="AG68">
        <f t="shared" si="18"/>
        <v>0</v>
      </c>
    </row>
    <row r="69" spans="1:33" x14ac:dyDescent="0.25">
      <c r="A69">
        <v>50</v>
      </c>
      <c r="B69">
        <v>0.49</v>
      </c>
      <c r="C69">
        <f t="shared" si="30"/>
        <v>189.60499999999999</v>
      </c>
      <c r="D69">
        <f t="shared" si="5"/>
        <v>0</v>
      </c>
      <c r="E69">
        <f t="shared" si="28"/>
        <v>457.75944328006835</v>
      </c>
      <c r="F69">
        <f t="shared" si="29"/>
        <v>190.47981442668939</v>
      </c>
      <c r="G69">
        <f t="shared" si="6"/>
        <v>87193.933808052068</v>
      </c>
      <c r="H69">
        <f t="shared" si="19"/>
        <v>496268.93273870961</v>
      </c>
      <c r="I69">
        <f t="shared" si="20"/>
        <v>189.60499999999999</v>
      </c>
      <c r="J69">
        <f t="shared" si="7"/>
        <v>0</v>
      </c>
      <c r="K69">
        <f t="shared" si="8"/>
        <v>6.0551342922258368E-2</v>
      </c>
      <c r="L69">
        <f t="shared" si="9"/>
        <v>0.99929999999999974</v>
      </c>
      <c r="M69">
        <f t="shared" si="10"/>
        <v>1.059851342922258</v>
      </c>
      <c r="N69">
        <v>50</v>
      </c>
      <c r="S69">
        <f t="shared" si="26"/>
        <v>3</v>
      </c>
      <c r="T69">
        <f t="shared" si="27"/>
        <v>2</v>
      </c>
      <c r="U69">
        <f t="shared" si="11"/>
        <v>50</v>
      </c>
      <c r="V69">
        <f>($T$12*'10-day-rainfall'!X56+$T$13*'10-day-rainfall'!Y56+$T$14*'10-day-rainfall'!Z56+$T$15*'10-day-rainfall'!AA56)/12</f>
        <v>1.5025075745584091</v>
      </c>
      <c r="Y69">
        <f t="shared" si="31"/>
        <v>182.5</v>
      </c>
      <c r="Z69">
        <f t="shared" si="32"/>
        <v>0</v>
      </c>
      <c r="AA69">
        <f t="shared" si="12"/>
        <v>1.0022074999999999</v>
      </c>
      <c r="AB69">
        <f t="shared" si="13"/>
        <v>0</v>
      </c>
      <c r="AC69">
        <f t="shared" si="14"/>
        <v>0</v>
      </c>
      <c r="AD69">
        <f t="shared" si="15"/>
        <v>182.5</v>
      </c>
      <c r="AE69">
        <f t="shared" si="16"/>
        <v>1.0022074999999999</v>
      </c>
      <c r="AF69">
        <f t="shared" si="17"/>
        <v>0</v>
      </c>
      <c r="AG69">
        <f t="shared" si="18"/>
        <v>0</v>
      </c>
    </row>
    <row r="70" spans="1:33" x14ac:dyDescent="0.25">
      <c r="A70">
        <v>51</v>
      </c>
      <c r="B70">
        <v>0.5</v>
      </c>
      <c r="C70">
        <f t="shared" si="30"/>
        <v>189.75</v>
      </c>
      <c r="D70">
        <f t="shared" si="5"/>
        <v>0</v>
      </c>
      <c r="E70">
        <f t="shared" si="28"/>
        <v>458.91944328006844</v>
      </c>
      <c r="F70">
        <f t="shared" si="29"/>
        <v>191.63981442668947</v>
      </c>
      <c r="G70">
        <f t="shared" si="6"/>
        <v>87947.236946991965</v>
      </c>
      <c r="H70">
        <f t="shared" si="19"/>
        <v>508966.6284677026</v>
      </c>
      <c r="I70">
        <f t="shared" si="20"/>
        <v>189.75</v>
      </c>
      <c r="J70">
        <f t="shared" si="7"/>
        <v>0</v>
      </c>
      <c r="K70">
        <f t="shared" si="8"/>
        <v>6.1074470102077748E-2</v>
      </c>
      <c r="L70">
        <f t="shared" si="9"/>
        <v>0.99999999999999978</v>
      </c>
      <c r="M70">
        <f t="shared" si="10"/>
        <v>1.0610744701020776</v>
      </c>
      <c r="N70">
        <v>51</v>
      </c>
      <c r="S70">
        <f t="shared" si="26"/>
        <v>3</v>
      </c>
      <c r="T70">
        <f t="shared" si="27"/>
        <v>3</v>
      </c>
      <c r="U70">
        <f t="shared" si="11"/>
        <v>51</v>
      </c>
      <c r="V70">
        <f>($T$12*'10-day-rainfall'!X57+$T$13*'10-day-rainfall'!Y57+$T$14*'10-day-rainfall'!Z57+$T$15*'10-day-rainfall'!AA57)/12</f>
        <v>1.5025075745584091</v>
      </c>
      <c r="Y70">
        <f t="shared" si="31"/>
        <v>182.5</v>
      </c>
      <c r="Z70">
        <f t="shared" si="32"/>
        <v>0</v>
      </c>
      <c r="AA70">
        <f t="shared" si="12"/>
        <v>1.0022074999999999</v>
      </c>
      <c r="AB70">
        <f t="shared" si="13"/>
        <v>0</v>
      </c>
      <c r="AC70">
        <f t="shared" si="14"/>
        <v>0</v>
      </c>
      <c r="AD70">
        <f t="shared" si="15"/>
        <v>182.5</v>
      </c>
      <c r="AE70">
        <f t="shared" si="16"/>
        <v>1.0022074999999999</v>
      </c>
      <c r="AF70">
        <f t="shared" si="17"/>
        <v>0</v>
      </c>
      <c r="AG70">
        <f t="shared" si="18"/>
        <v>0</v>
      </c>
    </row>
    <row r="71" spans="1:33" x14ac:dyDescent="0.25">
      <c r="A71">
        <v>52</v>
      </c>
      <c r="B71">
        <v>0.51</v>
      </c>
      <c r="C71">
        <f t="shared" si="30"/>
        <v>189.89500000000001</v>
      </c>
      <c r="D71">
        <f t="shared" si="5"/>
        <v>0</v>
      </c>
      <c r="E71">
        <f t="shared" si="28"/>
        <v>460.07944328006852</v>
      </c>
      <c r="F71">
        <f t="shared" si="29"/>
        <v>192.79981442668955</v>
      </c>
      <c r="G71">
        <f t="shared" si="6"/>
        <v>88703.231285931848</v>
      </c>
      <c r="H71">
        <f t="shared" si="19"/>
        <v>521773.74832050677</v>
      </c>
      <c r="I71">
        <f t="shared" si="20"/>
        <v>189.89500000000001</v>
      </c>
      <c r="J71">
        <f t="shared" si="7"/>
        <v>0</v>
      </c>
      <c r="K71">
        <f t="shared" si="8"/>
        <v>6.1599466170786009E-2</v>
      </c>
      <c r="L71">
        <f t="shared" si="9"/>
        <v>1.0006999999999997</v>
      </c>
      <c r="M71">
        <f t="shared" si="10"/>
        <v>1.0622994661707856</v>
      </c>
      <c r="N71">
        <v>52</v>
      </c>
      <c r="S71">
        <f t="shared" si="26"/>
        <v>3</v>
      </c>
      <c r="T71">
        <f t="shared" si="27"/>
        <v>4</v>
      </c>
      <c r="U71">
        <f t="shared" si="11"/>
        <v>52</v>
      </c>
      <c r="V71">
        <f>($T$12*'10-day-rainfall'!X58+$T$13*'10-day-rainfall'!Y58+$T$14*'10-day-rainfall'!Z58+$T$15*'10-day-rainfall'!AA58)/12</f>
        <v>1.5025075745584091</v>
      </c>
      <c r="Y71">
        <f t="shared" si="31"/>
        <v>182.5</v>
      </c>
      <c r="Z71">
        <f t="shared" si="32"/>
        <v>0</v>
      </c>
      <c r="AA71">
        <f t="shared" si="12"/>
        <v>1.0022074999999999</v>
      </c>
      <c r="AB71">
        <f t="shared" si="13"/>
        <v>0</v>
      </c>
      <c r="AC71">
        <f t="shared" si="14"/>
        <v>0</v>
      </c>
      <c r="AD71">
        <f t="shared" si="15"/>
        <v>182.5</v>
      </c>
      <c r="AE71">
        <f t="shared" si="16"/>
        <v>1.0022074999999999</v>
      </c>
      <c r="AF71">
        <f t="shared" si="17"/>
        <v>0</v>
      </c>
      <c r="AG71">
        <f t="shared" si="18"/>
        <v>0</v>
      </c>
    </row>
    <row r="72" spans="1:33" x14ac:dyDescent="0.25">
      <c r="A72">
        <v>53</v>
      </c>
      <c r="B72">
        <v>0.52</v>
      </c>
      <c r="C72">
        <f t="shared" si="30"/>
        <v>190.04</v>
      </c>
      <c r="D72">
        <f t="shared" si="5"/>
        <v>0</v>
      </c>
      <c r="E72">
        <f t="shared" si="28"/>
        <v>461.23944328006837</v>
      </c>
      <c r="F72">
        <f t="shared" si="29"/>
        <v>193.95981442668941</v>
      </c>
      <c r="G72">
        <f t="shared" si="6"/>
        <v>89461.916824871601</v>
      </c>
      <c r="H72">
        <f t="shared" si="19"/>
        <v>534690.68252035638</v>
      </c>
      <c r="I72">
        <f t="shared" si="20"/>
        <v>190.04</v>
      </c>
      <c r="J72">
        <f t="shared" si="7"/>
        <v>0</v>
      </c>
      <c r="K72">
        <f t="shared" si="8"/>
        <v>6.2126331128383061E-2</v>
      </c>
      <c r="L72">
        <f t="shared" si="9"/>
        <v>1.0013999999999996</v>
      </c>
      <c r="M72">
        <f t="shared" si="10"/>
        <v>1.0635263311283827</v>
      </c>
      <c r="N72">
        <v>53</v>
      </c>
      <c r="S72">
        <f t="shared" si="26"/>
        <v>3</v>
      </c>
      <c r="T72">
        <f t="shared" si="27"/>
        <v>5</v>
      </c>
      <c r="U72">
        <f t="shared" si="11"/>
        <v>53</v>
      </c>
      <c r="V72">
        <f>($T$12*'10-day-rainfall'!X59+$T$13*'10-day-rainfall'!Y59+$T$14*'10-day-rainfall'!Z59+$T$15*'10-day-rainfall'!AA59)/12</f>
        <v>1.5025075745584091</v>
      </c>
      <c r="Y72">
        <f t="shared" si="31"/>
        <v>182.5</v>
      </c>
      <c r="Z72">
        <f t="shared" si="32"/>
        <v>0</v>
      </c>
      <c r="AA72">
        <f t="shared" si="12"/>
        <v>1.0022074999999999</v>
      </c>
      <c r="AB72">
        <f t="shared" si="13"/>
        <v>0</v>
      </c>
      <c r="AC72">
        <f t="shared" si="14"/>
        <v>0</v>
      </c>
      <c r="AD72">
        <f t="shared" si="15"/>
        <v>182.5</v>
      </c>
      <c r="AE72">
        <f t="shared" si="16"/>
        <v>1.0022074999999999</v>
      </c>
      <c r="AF72">
        <f t="shared" si="17"/>
        <v>0</v>
      </c>
      <c r="AG72">
        <f t="shared" si="18"/>
        <v>0</v>
      </c>
    </row>
    <row r="73" spans="1:33" x14ac:dyDescent="0.25">
      <c r="A73">
        <v>54</v>
      </c>
      <c r="B73">
        <v>0.53</v>
      </c>
      <c r="C73">
        <f t="shared" si="30"/>
        <v>190.185</v>
      </c>
      <c r="D73">
        <f t="shared" si="5"/>
        <v>0</v>
      </c>
      <c r="E73">
        <f t="shared" si="28"/>
        <v>462.39944328006845</v>
      </c>
      <c r="F73">
        <f t="shared" si="29"/>
        <v>195.11981442668949</v>
      </c>
      <c r="G73">
        <f t="shared" si="6"/>
        <v>90223.293563811487</v>
      </c>
      <c r="H73">
        <f t="shared" si="19"/>
        <v>547717.82129050768</v>
      </c>
      <c r="I73">
        <f t="shared" si="20"/>
        <v>190.185</v>
      </c>
      <c r="J73">
        <f t="shared" si="7"/>
        <v>0</v>
      </c>
      <c r="K73">
        <f t="shared" si="8"/>
        <v>6.2655064974869085E-2</v>
      </c>
      <c r="L73">
        <f t="shared" si="9"/>
        <v>1.0020999999999998</v>
      </c>
      <c r="M73">
        <f t="shared" si="10"/>
        <v>1.0647550649748689</v>
      </c>
      <c r="N73">
        <v>54</v>
      </c>
      <c r="S73">
        <f t="shared" si="26"/>
        <v>3</v>
      </c>
      <c r="T73">
        <f t="shared" si="27"/>
        <v>6</v>
      </c>
      <c r="U73">
        <f t="shared" si="11"/>
        <v>54</v>
      </c>
      <c r="V73">
        <f>($T$12*'10-day-rainfall'!X60+$T$13*'10-day-rainfall'!Y60+$T$14*'10-day-rainfall'!Z60+$T$15*'10-day-rainfall'!AA60)/12</f>
        <v>1.5025075745584091</v>
      </c>
      <c r="Y73">
        <f t="shared" si="31"/>
        <v>182.5</v>
      </c>
      <c r="Z73">
        <f t="shared" si="32"/>
        <v>0</v>
      </c>
      <c r="AA73">
        <f t="shared" si="12"/>
        <v>1.0022074999999999</v>
      </c>
      <c r="AB73">
        <f t="shared" si="13"/>
        <v>0</v>
      </c>
      <c r="AC73">
        <f t="shared" si="14"/>
        <v>0</v>
      </c>
      <c r="AD73">
        <f t="shared" si="15"/>
        <v>182.5</v>
      </c>
      <c r="AE73">
        <f t="shared" si="16"/>
        <v>1.0022074999999999</v>
      </c>
      <c r="AF73">
        <f t="shared" si="17"/>
        <v>0</v>
      </c>
      <c r="AG73">
        <f t="shared" si="18"/>
        <v>0</v>
      </c>
    </row>
    <row r="74" spans="1:33" x14ac:dyDescent="0.25">
      <c r="A74">
        <v>55</v>
      </c>
      <c r="B74">
        <v>0.54</v>
      </c>
      <c r="C74">
        <f t="shared" si="30"/>
        <v>190.33</v>
      </c>
      <c r="D74">
        <f t="shared" si="5"/>
        <v>0</v>
      </c>
      <c r="E74">
        <f t="shared" si="28"/>
        <v>463.55944328006854</v>
      </c>
      <c r="F74">
        <f t="shared" si="29"/>
        <v>196.27981442668957</v>
      </c>
      <c r="G74">
        <f t="shared" si="6"/>
        <v>90987.361502751388</v>
      </c>
      <c r="H74">
        <f t="shared" si="19"/>
        <v>560855.55485422327</v>
      </c>
      <c r="I74">
        <f t="shared" si="20"/>
        <v>190.33</v>
      </c>
      <c r="J74">
        <f t="shared" si="7"/>
        <v>0</v>
      </c>
      <c r="K74">
        <f t="shared" si="8"/>
        <v>6.3185667710244017E-2</v>
      </c>
      <c r="L74">
        <f t="shared" si="9"/>
        <v>1.0027999999999997</v>
      </c>
      <c r="M74">
        <f t="shared" si="10"/>
        <v>1.0659856677102437</v>
      </c>
      <c r="N74">
        <v>55</v>
      </c>
      <c r="S74">
        <f t="shared" si="26"/>
        <v>3</v>
      </c>
      <c r="T74">
        <f t="shared" si="27"/>
        <v>7</v>
      </c>
      <c r="U74">
        <f t="shared" si="11"/>
        <v>55</v>
      </c>
      <c r="V74">
        <f>($T$12*'10-day-rainfall'!X61+$T$13*'10-day-rainfall'!Y61+$T$14*'10-day-rainfall'!Z61+$T$15*'10-day-rainfall'!AA61)/12</f>
        <v>1.5025075745584091</v>
      </c>
      <c r="Y74">
        <f t="shared" si="31"/>
        <v>182.5</v>
      </c>
      <c r="Z74">
        <f t="shared" si="32"/>
        <v>0</v>
      </c>
      <c r="AA74">
        <f t="shared" si="12"/>
        <v>1.0022074999999999</v>
      </c>
      <c r="AB74">
        <f t="shared" si="13"/>
        <v>0</v>
      </c>
      <c r="AC74">
        <f t="shared" si="14"/>
        <v>0</v>
      </c>
      <c r="AD74">
        <f t="shared" si="15"/>
        <v>182.5</v>
      </c>
      <c r="AE74">
        <f t="shared" si="16"/>
        <v>1.0022074999999999</v>
      </c>
      <c r="AF74">
        <f t="shared" si="17"/>
        <v>0</v>
      </c>
      <c r="AG74">
        <f t="shared" si="18"/>
        <v>0</v>
      </c>
    </row>
    <row r="75" spans="1:33" x14ac:dyDescent="0.25">
      <c r="A75">
        <v>56</v>
      </c>
      <c r="B75">
        <v>0.55000000000000004</v>
      </c>
      <c r="C75">
        <f t="shared" si="30"/>
        <v>190.47499999999999</v>
      </c>
      <c r="D75">
        <f t="shared" si="5"/>
        <v>0</v>
      </c>
      <c r="E75">
        <f t="shared" si="28"/>
        <v>464.71944328006839</v>
      </c>
      <c r="F75">
        <f t="shared" si="29"/>
        <v>197.43981442668942</v>
      </c>
      <c r="G75">
        <f t="shared" si="6"/>
        <v>91754.12064169113</v>
      </c>
      <c r="H75">
        <f t="shared" si="19"/>
        <v>574104.27343477926</v>
      </c>
      <c r="I75">
        <f t="shared" si="20"/>
        <v>190.47499999999999</v>
      </c>
      <c r="J75">
        <f t="shared" si="7"/>
        <v>0</v>
      </c>
      <c r="K75">
        <f t="shared" si="8"/>
        <v>6.3718139334507734E-2</v>
      </c>
      <c r="L75">
        <f t="shared" si="9"/>
        <v>1.0034999999999996</v>
      </c>
      <c r="M75">
        <f t="shared" si="10"/>
        <v>1.0672181393345073</v>
      </c>
      <c r="N75">
        <v>56</v>
      </c>
      <c r="S75">
        <f t="shared" si="26"/>
        <v>3</v>
      </c>
      <c r="T75">
        <f t="shared" si="27"/>
        <v>8</v>
      </c>
      <c r="U75">
        <f t="shared" si="11"/>
        <v>56</v>
      </c>
      <c r="V75">
        <f>($T$12*'10-day-rainfall'!X62+$T$13*'10-day-rainfall'!Y62+$T$14*'10-day-rainfall'!Z62+$T$15*'10-day-rainfall'!AA62)/12</f>
        <v>1.5025075745584091</v>
      </c>
      <c r="Y75">
        <f t="shared" si="31"/>
        <v>182.5</v>
      </c>
      <c r="Z75">
        <f t="shared" si="32"/>
        <v>0</v>
      </c>
      <c r="AA75">
        <f t="shared" si="12"/>
        <v>1.0022074999999999</v>
      </c>
      <c r="AB75">
        <f t="shared" si="13"/>
        <v>0</v>
      </c>
      <c r="AC75">
        <f t="shared" si="14"/>
        <v>0</v>
      </c>
      <c r="AD75">
        <f t="shared" si="15"/>
        <v>182.5</v>
      </c>
      <c r="AE75">
        <f t="shared" si="16"/>
        <v>1.0022074999999999</v>
      </c>
      <c r="AF75">
        <f t="shared" si="17"/>
        <v>0</v>
      </c>
      <c r="AG75">
        <f t="shared" si="18"/>
        <v>0</v>
      </c>
    </row>
    <row r="76" spans="1:33" x14ac:dyDescent="0.25">
      <c r="A76">
        <v>57</v>
      </c>
      <c r="B76">
        <v>0.56000000000000005</v>
      </c>
      <c r="C76">
        <f t="shared" si="30"/>
        <v>190.62</v>
      </c>
      <c r="D76">
        <f t="shared" si="5"/>
        <v>0</v>
      </c>
      <c r="E76">
        <f t="shared" si="28"/>
        <v>465.87944328006847</v>
      </c>
      <c r="F76">
        <f t="shared" si="29"/>
        <v>198.59981442668951</v>
      </c>
      <c r="G76">
        <f t="shared" si="6"/>
        <v>92523.570980631019</v>
      </c>
      <c r="H76">
        <f t="shared" si="19"/>
        <v>587464.36725547269</v>
      </c>
      <c r="I76">
        <f t="shared" si="20"/>
        <v>190.62</v>
      </c>
      <c r="J76">
        <f t="shared" si="7"/>
        <v>0</v>
      </c>
      <c r="K76">
        <f t="shared" si="8"/>
        <v>6.4252479847660429E-2</v>
      </c>
      <c r="L76">
        <f t="shared" si="9"/>
        <v>1.0041999999999998</v>
      </c>
      <c r="M76">
        <f t="shared" si="10"/>
        <v>1.0684524798476602</v>
      </c>
      <c r="N76">
        <v>57</v>
      </c>
      <c r="S76">
        <f t="shared" si="26"/>
        <v>3</v>
      </c>
      <c r="T76">
        <f t="shared" si="27"/>
        <v>9</v>
      </c>
      <c r="U76">
        <f t="shared" si="11"/>
        <v>57</v>
      </c>
      <c r="V76">
        <f>($T$12*'10-day-rainfall'!X63+$T$13*'10-day-rainfall'!Y63+$T$14*'10-day-rainfall'!Z63+$T$15*'10-day-rainfall'!AA63)/12</f>
        <v>1.5025075745584091</v>
      </c>
      <c r="Y76">
        <f t="shared" si="31"/>
        <v>182.5</v>
      </c>
      <c r="Z76">
        <f t="shared" si="32"/>
        <v>0</v>
      </c>
      <c r="AA76">
        <f t="shared" si="12"/>
        <v>1.0022074999999999</v>
      </c>
      <c r="AB76">
        <f t="shared" si="13"/>
        <v>0</v>
      </c>
      <c r="AC76">
        <f t="shared" si="14"/>
        <v>0</v>
      </c>
      <c r="AD76">
        <f t="shared" si="15"/>
        <v>182.5</v>
      </c>
      <c r="AE76">
        <f t="shared" si="16"/>
        <v>1.0022074999999999</v>
      </c>
      <c r="AF76">
        <f t="shared" si="17"/>
        <v>0</v>
      </c>
      <c r="AG76">
        <f t="shared" si="18"/>
        <v>0</v>
      </c>
    </row>
    <row r="77" spans="1:33" x14ac:dyDescent="0.25">
      <c r="A77">
        <v>58</v>
      </c>
      <c r="B77">
        <v>0.57000000000000006</v>
      </c>
      <c r="C77">
        <f t="shared" si="30"/>
        <v>190.76499999999999</v>
      </c>
      <c r="D77">
        <f t="shared" si="5"/>
        <v>0</v>
      </c>
      <c r="E77">
        <f t="shared" si="28"/>
        <v>467.03944328006833</v>
      </c>
      <c r="F77">
        <f t="shared" si="29"/>
        <v>199.75981442668936</v>
      </c>
      <c r="G77">
        <f t="shared" si="6"/>
        <v>93295.712519570763</v>
      </c>
      <c r="H77">
        <f t="shared" si="19"/>
        <v>600936.2265396032</v>
      </c>
      <c r="I77">
        <f t="shared" si="20"/>
        <v>190.76499999999999</v>
      </c>
      <c r="J77">
        <f t="shared" si="7"/>
        <v>0</v>
      </c>
      <c r="K77">
        <f t="shared" si="8"/>
        <v>6.4788689249701922E-2</v>
      </c>
      <c r="L77">
        <f t="shared" si="9"/>
        <v>1.0048999999999997</v>
      </c>
      <c r="M77">
        <f t="shared" si="10"/>
        <v>1.0696886892497015</v>
      </c>
      <c r="N77">
        <v>58</v>
      </c>
      <c r="S77">
        <f t="shared" si="26"/>
        <v>3</v>
      </c>
      <c r="T77">
        <f t="shared" si="27"/>
        <v>10</v>
      </c>
      <c r="U77">
        <f t="shared" si="11"/>
        <v>58</v>
      </c>
      <c r="V77">
        <f>($T$12*'10-day-rainfall'!X64+$T$13*'10-day-rainfall'!Y64+$T$14*'10-day-rainfall'!Z64+$T$15*'10-day-rainfall'!AA64)/12</f>
        <v>1.5025075745584091</v>
      </c>
      <c r="Y77">
        <f t="shared" si="31"/>
        <v>182.5</v>
      </c>
      <c r="Z77">
        <f t="shared" si="32"/>
        <v>0</v>
      </c>
      <c r="AA77">
        <f t="shared" si="12"/>
        <v>1.0022074999999999</v>
      </c>
      <c r="AB77">
        <f t="shared" si="13"/>
        <v>0</v>
      </c>
      <c r="AC77">
        <f t="shared" si="14"/>
        <v>0</v>
      </c>
      <c r="AD77">
        <f t="shared" si="15"/>
        <v>182.5</v>
      </c>
      <c r="AE77">
        <f t="shared" si="16"/>
        <v>1.0022074999999999</v>
      </c>
      <c r="AF77">
        <f t="shared" si="17"/>
        <v>0</v>
      </c>
      <c r="AG77">
        <f t="shared" si="18"/>
        <v>0</v>
      </c>
    </row>
    <row r="78" spans="1:33" x14ac:dyDescent="0.25">
      <c r="A78">
        <v>59</v>
      </c>
      <c r="B78">
        <v>0.57999999999999996</v>
      </c>
      <c r="C78">
        <f t="shared" si="30"/>
        <v>190.91</v>
      </c>
      <c r="D78">
        <f t="shared" si="5"/>
        <v>0</v>
      </c>
      <c r="E78">
        <f t="shared" si="28"/>
        <v>468.19944328006841</v>
      </c>
      <c r="F78">
        <f t="shared" si="29"/>
        <v>200.91981442668944</v>
      </c>
      <c r="G78">
        <f t="shared" si="6"/>
        <v>94070.545258510654</v>
      </c>
      <c r="H78">
        <f t="shared" si="19"/>
        <v>614520.24151049368</v>
      </c>
      <c r="I78">
        <f t="shared" si="20"/>
        <v>190.91</v>
      </c>
      <c r="J78">
        <f t="shared" si="7"/>
        <v>0</v>
      </c>
      <c r="K78">
        <f t="shared" si="8"/>
        <v>6.5326767540632394E-2</v>
      </c>
      <c r="L78">
        <f t="shared" si="9"/>
        <v>1.0055999999999996</v>
      </c>
      <c r="M78">
        <f t="shared" si="10"/>
        <v>1.070926767540632</v>
      </c>
      <c r="N78">
        <v>59</v>
      </c>
      <c r="S78">
        <f t="shared" si="26"/>
        <v>3</v>
      </c>
      <c r="T78">
        <f t="shared" si="27"/>
        <v>11</v>
      </c>
      <c r="U78">
        <f t="shared" si="11"/>
        <v>59</v>
      </c>
      <c r="V78">
        <f>($T$12*'10-day-rainfall'!X65+$T$13*'10-day-rainfall'!Y65+$T$14*'10-day-rainfall'!Z65+$T$15*'10-day-rainfall'!AA65)/12</f>
        <v>1.5025075745584091</v>
      </c>
      <c r="Y78">
        <f t="shared" si="31"/>
        <v>182.5</v>
      </c>
      <c r="Z78">
        <f t="shared" si="32"/>
        <v>0</v>
      </c>
      <c r="AA78">
        <f t="shared" si="12"/>
        <v>1.0022074999999999</v>
      </c>
      <c r="AB78">
        <f t="shared" si="13"/>
        <v>0</v>
      </c>
      <c r="AC78">
        <f t="shared" si="14"/>
        <v>0</v>
      </c>
      <c r="AD78">
        <f t="shared" si="15"/>
        <v>182.5</v>
      </c>
      <c r="AE78">
        <f t="shared" si="16"/>
        <v>1.0022074999999999</v>
      </c>
      <c r="AF78">
        <f t="shared" si="17"/>
        <v>0</v>
      </c>
      <c r="AG78">
        <f t="shared" si="18"/>
        <v>0</v>
      </c>
    </row>
    <row r="79" spans="1:33" x14ac:dyDescent="0.25">
      <c r="A79">
        <v>60</v>
      </c>
      <c r="B79">
        <v>0.59</v>
      </c>
      <c r="C79">
        <f t="shared" si="30"/>
        <v>191.05500000000001</v>
      </c>
      <c r="D79">
        <f t="shared" si="5"/>
        <v>0</v>
      </c>
      <c r="E79">
        <f t="shared" si="28"/>
        <v>469.35944328006849</v>
      </c>
      <c r="F79">
        <f t="shared" si="29"/>
        <v>202.07981442668952</v>
      </c>
      <c r="G79">
        <f t="shared" si="6"/>
        <v>94848.069197450546</v>
      </c>
      <c r="H79">
        <f t="shared" si="19"/>
        <v>628216.80239147134</v>
      </c>
      <c r="I79">
        <f t="shared" si="20"/>
        <v>191.05500000000001</v>
      </c>
      <c r="J79">
        <f t="shared" si="7"/>
        <v>0</v>
      </c>
      <c r="K79">
        <f t="shared" si="8"/>
        <v>6.5866714720451774E-2</v>
      </c>
      <c r="L79">
        <f t="shared" si="9"/>
        <v>1.0062999999999998</v>
      </c>
      <c r="M79">
        <f t="shared" si="10"/>
        <v>1.0721667147204514</v>
      </c>
      <c r="N79">
        <v>60</v>
      </c>
      <c r="S79">
        <f t="shared" si="26"/>
        <v>3</v>
      </c>
      <c r="T79">
        <f t="shared" si="27"/>
        <v>12</v>
      </c>
      <c r="U79">
        <f t="shared" si="11"/>
        <v>60</v>
      </c>
      <c r="V79">
        <f>($T$12*'10-day-rainfall'!X66+$T$13*'10-day-rainfall'!Y66+$T$14*'10-day-rainfall'!Z66+$T$15*'10-day-rainfall'!AA66)/12</f>
        <v>1.5025075745584091</v>
      </c>
      <c r="Y79">
        <f t="shared" si="31"/>
        <v>182.5</v>
      </c>
      <c r="Z79">
        <f t="shared" si="32"/>
        <v>0</v>
      </c>
      <c r="AA79">
        <f t="shared" si="12"/>
        <v>1.0022074999999999</v>
      </c>
      <c r="AB79">
        <f t="shared" si="13"/>
        <v>0</v>
      </c>
      <c r="AC79">
        <f t="shared" si="14"/>
        <v>0</v>
      </c>
      <c r="AD79">
        <f t="shared" si="15"/>
        <v>182.5</v>
      </c>
      <c r="AE79">
        <f t="shared" si="16"/>
        <v>1.0022074999999999</v>
      </c>
      <c r="AF79">
        <f t="shared" si="17"/>
        <v>0</v>
      </c>
      <c r="AG79">
        <f t="shared" si="18"/>
        <v>0</v>
      </c>
    </row>
    <row r="80" spans="1:33" x14ac:dyDescent="0.25">
      <c r="A80">
        <v>61</v>
      </c>
      <c r="B80">
        <v>0.6</v>
      </c>
      <c r="C80">
        <f t="shared" si="30"/>
        <v>191.2</v>
      </c>
      <c r="D80">
        <f t="shared" si="5"/>
        <v>0</v>
      </c>
      <c r="E80">
        <f t="shared" si="28"/>
        <v>470.51944328006834</v>
      </c>
      <c r="F80">
        <f t="shared" si="29"/>
        <v>203.23981442668938</v>
      </c>
      <c r="G80">
        <f t="shared" si="6"/>
        <v>95628.284336390294</v>
      </c>
      <c r="H80">
        <f t="shared" si="19"/>
        <v>642026.2994058755</v>
      </c>
      <c r="I80">
        <f t="shared" si="20"/>
        <v>191.2</v>
      </c>
      <c r="J80">
        <f t="shared" si="7"/>
        <v>0</v>
      </c>
      <c r="K80">
        <f t="shared" si="8"/>
        <v>6.6408530789159925E-2</v>
      </c>
      <c r="L80">
        <f t="shared" si="9"/>
        <v>1.0069999999999997</v>
      </c>
      <c r="M80">
        <f t="shared" si="10"/>
        <v>1.0734085307891597</v>
      </c>
      <c r="N80">
        <v>61</v>
      </c>
      <c r="S80">
        <f t="shared" si="26"/>
        <v>3</v>
      </c>
      <c r="T80">
        <f t="shared" si="27"/>
        <v>13</v>
      </c>
      <c r="U80">
        <f t="shared" si="11"/>
        <v>61</v>
      </c>
      <c r="V80">
        <f>($T$12*'10-day-rainfall'!X67+$T$13*'10-day-rainfall'!Y67+$T$14*'10-day-rainfall'!Z67+$T$15*'10-day-rainfall'!AA67)/12</f>
        <v>1.5025075745584091</v>
      </c>
      <c r="Y80">
        <f t="shared" si="31"/>
        <v>182.5</v>
      </c>
      <c r="Z80">
        <f t="shared" si="32"/>
        <v>0</v>
      </c>
      <c r="AA80">
        <f t="shared" si="12"/>
        <v>1.0022074999999999</v>
      </c>
      <c r="AB80">
        <f t="shared" si="13"/>
        <v>0</v>
      </c>
      <c r="AC80">
        <f t="shared" si="14"/>
        <v>0</v>
      </c>
      <c r="AD80">
        <f t="shared" si="15"/>
        <v>182.5</v>
      </c>
      <c r="AE80">
        <f t="shared" si="16"/>
        <v>1.0022074999999999</v>
      </c>
      <c r="AF80">
        <f t="shared" si="17"/>
        <v>0</v>
      </c>
      <c r="AG80">
        <f t="shared" si="18"/>
        <v>0</v>
      </c>
    </row>
    <row r="81" spans="1:33" x14ac:dyDescent="0.25">
      <c r="A81">
        <v>62</v>
      </c>
      <c r="B81">
        <v>0.61</v>
      </c>
      <c r="C81">
        <f t="shared" si="30"/>
        <v>191.345</v>
      </c>
      <c r="D81">
        <f t="shared" si="5"/>
        <v>0</v>
      </c>
      <c r="E81">
        <f t="shared" si="28"/>
        <v>471.67944328006843</v>
      </c>
      <c r="F81">
        <f t="shared" si="29"/>
        <v>204.39981442668946</v>
      </c>
      <c r="G81">
        <f t="shared" si="6"/>
        <v>96411.190675330188</v>
      </c>
      <c r="H81">
        <f t="shared" si="19"/>
        <v>655949.12277706538</v>
      </c>
      <c r="I81">
        <f t="shared" si="20"/>
        <v>191.345</v>
      </c>
      <c r="J81">
        <f t="shared" si="7"/>
        <v>0</v>
      </c>
      <c r="K81">
        <f t="shared" si="8"/>
        <v>6.6952215746757068E-2</v>
      </c>
      <c r="L81">
        <f t="shared" si="9"/>
        <v>1.0076999999999996</v>
      </c>
      <c r="M81">
        <f t="shared" si="10"/>
        <v>1.0746522157467566</v>
      </c>
      <c r="N81">
        <v>62</v>
      </c>
      <c r="S81">
        <f t="shared" si="26"/>
        <v>3</v>
      </c>
      <c r="T81">
        <f t="shared" si="27"/>
        <v>14</v>
      </c>
      <c r="U81">
        <f t="shared" si="11"/>
        <v>62</v>
      </c>
      <c r="V81">
        <f>($T$12*'10-day-rainfall'!X68+$T$13*'10-day-rainfall'!Y68+$T$14*'10-day-rainfall'!Z68+$T$15*'10-day-rainfall'!AA68)/12</f>
        <v>1.5025075745584091</v>
      </c>
      <c r="Y81">
        <f t="shared" si="31"/>
        <v>182.5</v>
      </c>
      <c r="Z81">
        <f t="shared" si="32"/>
        <v>0</v>
      </c>
      <c r="AA81">
        <f t="shared" si="12"/>
        <v>1.0022074999999999</v>
      </c>
      <c r="AB81">
        <f t="shared" si="13"/>
        <v>0</v>
      </c>
      <c r="AC81">
        <f t="shared" si="14"/>
        <v>0</v>
      </c>
      <c r="AD81">
        <f t="shared" si="15"/>
        <v>182.5</v>
      </c>
      <c r="AE81">
        <f t="shared" si="16"/>
        <v>1.0022074999999999</v>
      </c>
      <c r="AF81">
        <f t="shared" si="17"/>
        <v>0</v>
      </c>
      <c r="AG81">
        <f t="shared" si="18"/>
        <v>0</v>
      </c>
    </row>
    <row r="82" spans="1:33" x14ac:dyDescent="0.25">
      <c r="A82">
        <v>63</v>
      </c>
      <c r="B82">
        <v>0.62</v>
      </c>
      <c r="C82">
        <f t="shared" si="30"/>
        <v>191.49</v>
      </c>
      <c r="D82">
        <f t="shared" si="5"/>
        <v>0</v>
      </c>
      <c r="E82">
        <f t="shared" si="28"/>
        <v>472.83944328006851</v>
      </c>
      <c r="F82">
        <f t="shared" si="29"/>
        <v>205.55981442668954</v>
      </c>
      <c r="G82">
        <f t="shared" si="6"/>
        <v>97196.788214270084</v>
      </c>
      <c r="H82">
        <f t="shared" si="19"/>
        <v>669985.66272840346</v>
      </c>
      <c r="I82">
        <f t="shared" si="20"/>
        <v>191.49</v>
      </c>
      <c r="J82">
        <f t="shared" si="7"/>
        <v>0</v>
      </c>
      <c r="K82">
        <f t="shared" si="8"/>
        <v>6.749776959324312E-2</v>
      </c>
      <c r="L82">
        <f t="shared" si="9"/>
        <v>1.0083999999999997</v>
      </c>
      <c r="M82">
        <f t="shared" si="10"/>
        <v>1.0758977695932428</v>
      </c>
      <c r="N82">
        <v>63</v>
      </c>
      <c r="S82">
        <f t="shared" si="26"/>
        <v>3</v>
      </c>
      <c r="T82">
        <f t="shared" si="27"/>
        <v>15</v>
      </c>
      <c r="U82">
        <f t="shared" si="11"/>
        <v>63</v>
      </c>
      <c r="V82">
        <f>($T$12*'10-day-rainfall'!X69+$T$13*'10-day-rainfall'!Y69+$T$14*'10-day-rainfall'!Z69+$T$15*'10-day-rainfall'!AA69)/12</f>
        <v>1.5025075745584091</v>
      </c>
      <c r="Y82">
        <f t="shared" si="31"/>
        <v>182.5</v>
      </c>
      <c r="Z82">
        <f t="shared" si="32"/>
        <v>0</v>
      </c>
      <c r="AA82">
        <f t="shared" si="12"/>
        <v>1.0022074999999999</v>
      </c>
      <c r="AB82">
        <f t="shared" si="13"/>
        <v>0</v>
      </c>
      <c r="AC82">
        <f t="shared" si="14"/>
        <v>0</v>
      </c>
      <c r="AD82">
        <f t="shared" si="15"/>
        <v>182.5</v>
      </c>
      <c r="AE82">
        <f t="shared" si="16"/>
        <v>1.0022074999999999</v>
      </c>
      <c r="AF82">
        <f t="shared" si="17"/>
        <v>0</v>
      </c>
      <c r="AG82">
        <f t="shared" si="18"/>
        <v>0</v>
      </c>
    </row>
    <row r="83" spans="1:33" x14ac:dyDescent="0.25">
      <c r="A83">
        <v>64</v>
      </c>
      <c r="B83">
        <v>0.63</v>
      </c>
      <c r="C83">
        <f t="shared" si="30"/>
        <v>191.63499999999999</v>
      </c>
      <c r="D83">
        <f t="shared" si="5"/>
        <v>0</v>
      </c>
      <c r="E83">
        <f t="shared" si="28"/>
        <v>473.99944328006836</v>
      </c>
      <c r="F83">
        <f t="shared" si="29"/>
        <v>206.7198144266894</v>
      </c>
      <c r="G83">
        <f t="shared" si="6"/>
        <v>97985.07695320982</v>
      </c>
      <c r="H83">
        <f t="shared" si="19"/>
        <v>684136.30948326353</v>
      </c>
      <c r="I83">
        <f t="shared" si="20"/>
        <v>191.63499999999999</v>
      </c>
      <c r="J83">
        <f t="shared" si="7"/>
        <v>0</v>
      </c>
      <c r="K83">
        <f t="shared" si="8"/>
        <v>6.8045192328617929E-2</v>
      </c>
      <c r="L83">
        <f t="shared" si="9"/>
        <v>1.0090999999999997</v>
      </c>
      <c r="M83">
        <f t="shared" si="10"/>
        <v>1.0771451923286175</v>
      </c>
      <c r="N83">
        <v>64</v>
      </c>
      <c r="S83">
        <f t="shared" si="26"/>
        <v>3</v>
      </c>
      <c r="T83">
        <f t="shared" si="27"/>
        <v>16</v>
      </c>
      <c r="U83">
        <f t="shared" si="11"/>
        <v>64</v>
      </c>
      <c r="V83">
        <f>($T$12*'10-day-rainfall'!X70+$T$13*'10-day-rainfall'!Y70+$T$14*'10-day-rainfall'!Z70+$T$15*'10-day-rainfall'!AA70)/12</f>
        <v>1.5025075745584091</v>
      </c>
      <c r="Y83">
        <f t="shared" si="31"/>
        <v>182.5</v>
      </c>
      <c r="Z83">
        <f t="shared" si="32"/>
        <v>0</v>
      </c>
      <c r="AA83">
        <f t="shared" si="12"/>
        <v>1.0022074999999999</v>
      </c>
      <c r="AB83">
        <f t="shared" si="13"/>
        <v>0</v>
      </c>
      <c r="AC83">
        <f t="shared" si="14"/>
        <v>0</v>
      </c>
      <c r="AD83">
        <f t="shared" si="15"/>
        <v>182.5</v>
      </c>
      <c r="AE83">
        <f t="shared" si="16"/>
        <v>1.0022074999999999</v>
      </c>
      <c r="AF83">
        <f t="shared" si="17"/>
        <v>0</v>
      </c>
      <c r="AG83">
        <f t="shared" si="18"/>
        <v>0</v>
      </c>
    </row>
    <row r="84" spans="1:33" x14ac:dyDescent="0.25">
      <c r="A84">
        <v>65</v>
      </c>
      <c r="B84">
        <v>0.64</v>
      </c>
      <c r="C84">
        <f t="shared" si="30"/>
        <v>191.78</v>
      </c>
      <c r="D84">
        <f t="shared" si="5"/>
        <v>0</v>
      </c>
      <c r="E84">
        <f t="shared" ref="E84:E120" si="33">IF($C84&lt;$C$5,0,$C$13+2*$C$7*($C84-$C$5))</f>
        <v>475.15944328006844</v>
      </c>
      <c r="F84">
        <f t="shared" ref="F84:F120" si="34">IF($C84&lt;$C$5,0,$C$14+2*$C$7*($C84-$C$5))</f>
        <v>207.87981442668948</v>
      </c>
      <c r="G84">
        <f t="shared" si="6"/>
        <v>98776.056892149718</v>
      </c>
      <c r="H84">
        <f t="shared" si="19"/>
        <v>698401.45326503855</v>
      </c>
      <c r="I84">
        <f t="shared" si="20"/>
        <v>191.78</v>
      </c>
      <c r="J84">
        <f t="shared" si="7"/>
        <v>0</v>
      </c>
      <c r="K84">
        <f t="shared" si="8"/>
        <v>6.8594483952881743E-2</v>
      </c>
      <c r="L84">
        <f t="shared" si="9"/>
        <v>1.0097999999999996</v>
      </c>
      <c r="M84">
        <f t="shared" si="10"/>
        <v>1.0783944839528814</v>
      </c>
      <c r="N84">
        <v>65</v>
      </c>
      <c r="S84">
        <f t="shared" si="26"/>
        <v>3</v>
      </c>
      <c r="T84">
        <f t="shared" si="27"/>
        <v>17</v>
      </c>
      <c r="U84">
        <f t="shared" si="11"/>
        <v>65</v>
      </c>
      <c r="V84">
        <f>($T$12*'10-day-rainfall'!X71+$T$13*'10-day-rainfall'!Y71+$T$14*'10-day-rainfall'!Z71+$T$15*'10-day-rainfall'!AA71)/12</f>
        <v>1.5025075745584091</v>
      </c>
      <c r="Y84">
        <f t="shared" si="31"/>
        <v>182.5</v>
      </c>
      <c r="Z84">
        <f t="shared" si="32"/>
        <v>0</v>
      </c>
      <c r="AA84">
        <f t="shared" si="12"/>
        <v>1.0022074999999999</v>
      </c>
      <c r="AB84">
        <f t="shared" si="13"/>
        <v>0</v>
      </c>
      <c r="AC84">
        <f t="shared" si="14"/>
        <v>0</v>
      </c>
      <c r="AD84">
        <f t="shared" si="15"/>
        <v>182.5</v>
      </c>
      <c r="AE84">
        <f t="shared" si="16"/>
        <v>1.0022074999999999</v>
      </c>
      <c r="AF84">
        <f t="shared" si="17"/>
        <v>0</v>
      </c>
      <c r="AG84">
        <f t="shared" si="18"/>
        <v>0</v>
      </c>
    </row>
    <row r="85" spans="1:33" x14ac:dyDescent="0.25">
      <c r="A85">
        <v>66</v>
      </c>
      <c r="B85">
        <v>0.65</v>
      </c>
      <c r="C85">
        <f t="shared" ref="C85:C116" si="35">$C$20+B85*(MAX($C$6,$C$6+$C$5-$C$10))</f>
        <v>191.92500000000001</v>
      </c>
      <c r="D85">
        <f t="shared" ref="D85:D120" si="36">IF(C85&gt;=$C$10+$C$11/12,PI()*($C$11/24)^2,IF(C85&lt;=$C$10,0,($C$11/12)^2*(1/8)*((PI()+2*ASIN((C85-$C$10-$C$11/24)/($C$11/24)))-SIN(PI()+2*ASIN((C85-$C$10-$C$11/24)/($C$11/24))))))</f>
        <v>0</v>
      </c>
      <c r="E85">
        <f t="shared" si="33"/>
        <v>476.31944328006853</v>
      </c>
      <c r="F85">
        <f t="shared" si="34"/>
        <v>209.03981442668956</v>
      </c>
      <c r="G85">
        <f t="shared" ref="G85:G120" si="37">IF(C85&lt;$C$5,$C$12,E85*F85)</f>
        <v>99569.728031089602</v>
      </c>
      <c r="H85">
        <f t="shared" si="19"/>
        <v>712781.48429712409</v>
      </c>
      <c r="I85">
        <f t="shared" si="20"/>
        <v>191.92500000000001</v>
      </c>
      <c r="J85">
        <f t="shared" ref="J85:J120" si="38">$C$15*IF(C85&lt;=$C$10,0,IF(C85&gt;=$C$10+$C$11/12,0.6*D85*SQRT(64.4*(C85-$C$10+$C$11/24)),0.6*D85*SQRT(64.4*(C85-$C$10)/2)))</f>
        <v>0</v>
      </c>
      <c r="K85">
        <f t="shared" ref="K85:K120" si="39">IF(C85&lt;$C$5,0,G85*$C$9/12/3600)</f>
        <v>6.9145644466034439E-2</v>
      </c>
      <c r="L85">
        <f t="shared" ref="L85:L119" si="40">VLOOKUP($C85,$F$6:$G$13,2)+(C85-VLOOKUP($C85,$F$6:$F$13,1))*(VLOOKUP(VLOOKUP($C85,$F$6:$H$13,3)+1,$E$6:$G$13,3)-VLOOKUP($C85,$F$6:$G$13,2))/(VLOOKUP(VLOOKUP($C85,$F$6:$H$13,3)+1,$E$6:$F$13,2)-VLOOKUP($C85,$F$6:$F$13,1))</f>
        <v>1.0104999999999997</v>
      </c>
      <c r="M85">
        <f t="shared" ref="M85:M120" si="41">J85+K85+L85</f>
        <v>1.0796456444660341</v>
      </c>
      <c r="N85">
        <v>66</v>
      </c>
      <c r="S85">
        <f t="shared" si="26"/>
        <v>3</v>
      </c>
      <c r="T85">
        <f t="shared" si="27"/>
        <v>18</v>
      </c>
      <c r="U85">
        <f t="shared" ref="U85:U148" si="42">(S85-1)*24+T85</f>
        <v>66</v>
      </c>
      <c r="V85">
        <f>($T$12*'10-day-rainfall'!X72+$T$13*'10-day-rainfall'!Y72+$T$14*'10-day-rainfall'!Z72+$T$15*'10-day-rainfall'!AA72)/12</f>
        <v>1.5025075745584091</v>
      </c>
      <c r="Y85">
        <f t="shared" si="31"/>
        <v>182.5</v>
      </c>
      <c r="Z85">
        <f t="shared" si="32"/>
        <v>0</v>
      </c>
      <c r="AA85">
        <f t="shared" ref="AA85:AA148" si="43">IF(AND(U85&gt;=$G$16,U85&lt;=$H$16),VLOOKUP($Y85,$C$20:$M$120,9)+($Y85-VLOOKUP(VLOOKUP($Y85,$C$20:$N$120,12),$A$20:$C$120,3,FALSE))*(VLOOKUP(VLOOKUP($Y85,$C$20:$N$120,12)+1,$A$20:$M$120,11,FALSE)-VLOOKUP($Y85,$C$20:$M$120,9))/(VLOOKUP(VLOOKUP($Y85,$C$20:$N$120,12)+1,$A$20:$C$120,3,FALSE)-VLOOKUP(VLOOKUP($Y85,$C$20:$N$120,12),$A$20:$C$120,3,FALSE)),VLOOKUP($Y85,$C$20:$M$120,11)+($Y85-VLOOKUP(VLOOKUP($Y85,$C$20:$N$120,12),$A$20:$C$120,3,FALSE))*(VLOOKUP(VLOOKUP($Y85,$C$20:$N$120,12)+1,$A$20:$M$120,13,FALSE)-VLOOKUP($Y85,$C$20:$M$120,11))/(VLOOKUP(VLOOKUP($Y85,$C$20:$N$120,12)+1,$A$20:$C$120,3,FALSE)-VLOOKUP(VLOOKUP($Y85,$C$20:$N$120,12),$A$20:$C$120,3,FALSE)))</f>
        <v>1.0022074999999999</v>
      </c>
      <c r="AB85">
        <f t="shared" ref="AB85:AB148" si="44">VLOOKUP($Y85,$C$20:$H$120,6)+($Y85-VLOOKUP(VLOOKUP($Y85,$C$20:$N$120,12),$A$20:$C$120,3,FALSE))*(VLOOKUP(VLOOKUP($Y85,$C$20:$N$120,12)+1,$A$20:$H$120,8,FALSE)-VLOOKUP($Y85,$C$20:$H$120,6))/(VLOOKUP(VLOOKUP($Y85,$C$20:$N$120,12)+1,$A$20:$C$120,3,FALSE)-VLOOKUP(VLOOKUP($Y85,$C$20:$N$120,12),$A$20:$C$120,3,FALSE))</f>
        <v>0</v>
      </c>
      <c r="AC85">
        <f t="shared" ref="AC85:AC148" si="45">MAX(0,AB85+(Z85-AA85)*1800)</f>
        <v>0</v>
      </c>
      <c r="AD85">
        <f t="shared" ref="AD85:AD148" si="46">VLOOKUP($AC85,$H$20:$I$120,2)+($AC85-VLOOKUP(VLOOKUP($AC85,$H$20:$N$120,7),$A$20:$H$120,8,FALSE))*(VLOOKUP(VLOOKUP($AC85,$H$20:$N$120,7)+1,$A$20:$I$120,9,FALSE)-VLOOKUP($AC85,$H$20:$I$120,2))/(VLOOKUP(VLOOKUP($AC85,$H$20:$N$120,7)+1,$A$20:$H$120,8,FALSE)-VLOOKUP(VLOOKUP($AC85,$H$20:$N$120,7),$A$20:$H$120,8,FALSE))</f>
        <v>182.5</v>
      </c>
      <c r="AE85">
        <f t="shared" ref="AE85:AE148" si="47">IF(AND(U85&gt;=$G$16,U85&lt;=$H$16),VLOOKUP($AD85,$C$20:$M$120,9)+($AD85-VLOOKUP(VLOOKUP($AD85,$C$20:$N$120,12),$A$20:$C$120,3,FALSE))*(VLOOKUP(VLOOKUP($AD85,$C$20:$N$120,12)+1,$A$20:$M$120,11,FALSE)-VLOOKUP($AD85,$C$20:$M$120,9))/(VLOOKUP(VLOOKUP($AD85,$C$20:$N$120,12)+1,$A$20:$C$120,3,FALSE)-VLOOKUP(VLOOKUP($AD85,$C$20:$N$120,12),$A$20:$C$120,3,FALSE)),VLOOKUP($AD85,$C$20:$M$120,11)+($AD85-VLOOKUP(VLOOKUP($AD85,$C$20:$N$120,12),$A$20:$C$120,3,FALSE))*(VLOOKUP(VLOOKUP($AD85,$C$20:$N$120,12)+1,$A$20:$M$120,13,FALSE)-VLOOKUP($AD85,$C$20:$M$120,11))/(VLOOKUP(VLOOKUP($AD85,$C$20:$N$120,12)+1,$A$20:$C$120,3,FALSE)-VLOOKUP(VLOOKUP($AD85,$C$20:$N$120,12),$A$20:$C$120,3,FALSE)))</f>
        <v>1.0022074999999999</v>
      </c>
      <c r="AF85">
        <f t="shared" ref="AF85:AF148" si="48">MAX(0,AB85+(Z85-AE85)*3600)</f>
        <v>0</v>
      </c>
      <c r="AG85">
        <f t="shared" ref="AG85:AG148" si="49">IF(AND(U85&gt;=$G$16,U85&lt;=$H$16),0,VLOOKUP($Y85,$C$20:$M$120,8)+($Y85-VLOOKUP(VLOOKUP($Y85,$C$20:$N$120,12),$A$20:$C$120,3,FALSE))*(VLOOKUP(VLOOKUP($Y85,$C$20:$N$120,12)+1,$A$20:$M$120,10,FALSE)-VLOOKUP($Y85,$C$20:$M$120,8))/(VLOOKUP(VLOOKUP($Y85,$C$20:$N$120,12)+1,$A$20:$C$120,3,FALSE)-VLOOKUP(VLOOKUP($Y85,$C$20:$N$120,12),$A$20:$C$120,3,FALSE)))</f>
        <v>0</v>
      </c>
    </row>
    <row r="86" spans="1:33" x14ac:dyDescent="0.25">
      <c r="A86">
        <v>67</v>
      </c>
      <c r="B86">
        <v>0.66</v>
      </c>
      <c r="C86">
        <f t="shared" si="35"/>
        <v>192.07</v>
      </c>
      <c r="D86">
        <f t="shared" si="36"/>
        <v>0</v>
      </c>
      <c r="E86">
        <f t="shared" si="33"/>
        <v>477.47944328006838</v>
      </c>
      <c r="F86">
        <f t="shared" si="34"/>
        <v>210.19981442668941</v>
      </c>
      <c r="G86">
        <f t="shared" si="37"/>
        <v>100366.09037002934</v>
      </c>
      <c r="H86">
        <f t="shared" ref="H86:H120" si="50">IF(C86&lt;$C$5,$C$12*(C86-$C$10),H85+(1/3)*(C86-MAX(C85,$C$5))*(G86+IF(C85&lt;$C$5,$C$13*$C$14,G85)+SQRT(G86*IF(C85&lt;$C$5,$C$13*$C$14,G85))))</f>
        <v>727276.79280292604</v>
      </c>
      <c r="I86">
        <f t="shared" ref="I86:I120" si="51">C86</f>
        <v>192.07</v>
      </c>
      <c r="J86">
        <f t="shared" si="38"/>
        <v>0</v>
      </c>
      <c r="K86">
        <f t="shared" si="39"/>
        <v>6.9698673868075933E-2</v>
      </c>
      <c r="L86">
        <f t="shared" si="40"/>
        <v>1.0111999999999997</v>
      </c>
      <c r="M86">
        <f t="shared" si="41"/>
        <v>1.0808986738680755</v>
      </c>
      <c r="N86">
        <v>67</v>
      </c>
      <c r="S86">
        <f t="shared" si="26"/>
        <v>3</v>
      </c>
      <c r="T86">
        <f t="shared" si="27"/>
        <v>19</v>
      </c>
      <c r="U86">
        <f t="shared" si="42"/>
        <v>67</v>
      </c>
      <c r="V86">
        <f>($T$12*'10-day-rainfall'!X73+$T$13*'10-day-rainfall'!Y73+$T$14*'10-day-rainfall'!Z73+$T$15*'10-day-rainfall'!AA73)/12</f>
        <v>1.5025075745584091</v>
      </c>
      <c r="Y86">
        <f t="shared" si="31"/>
        <v>182.5</v>
      </c>
      <c r="Z86">
        <f t="shared" si="32"/>
        <v>0</v>
      </c>
      <c r="AA86">
        <f t="shared" si="43"/>
        <v>1.0022074999999999</v>
      </c>
      <c r="AB86">
        <f t="shared" si="44"/>
        <v>0</v>
      </c>
      <c r="AC86">
        <f t="shared" si="45"/>
        <v>0</v>
      </c>
      <c r="AD86">
        <f t="shared" si="46"/>
        <v>182.5</v>
      </c>
      <c r="AE86">
        <f t="shared" si="47"/>
        <v>1.0022074999999999</v>
      </c>
      <c r="AF86">
        <f t="shared" si="48"/>
        <v>0</v>
      </c>
      <c r="AG86">
        <f t="shared" si="49"/>
        <v>0</v>
      </c>
    </row>
    <row r="87" spans="1:33" x14ac:dyDescent="0.25">
      <c r="A87">
        <v>68</v>
      </c>
      <c r="B87">
        <v>0.67</v>
      </c>
      <c r="C87">
        <f t="shared" si="35"/>
        <v>192.215</v>
      </c>
      <c r="D87">
        <f t="shared" si="36"/>
        <v>0</v>
      </c>
      <c r="E87">
        <f t="shared" si="33"/>
        <v>478.63944328006846</v>
      </c>
      <c r="F87">
        <f t="shared" si="34"/>
        <v>211.3598144266895</v>
      </c>
      <c r="G87">
        <f t="shared" si="37"/>
        <v>101165.14390896924</v>
      </c>
      <c r="H87">
        <f t="shared" si="50"/>
        <v>741887.76900586905</v>
      </c>
      <c r="I87">
        <f t="shared" si="51"/>
        <v>192.215</v>
      </c>
      <c r="J87">
        <f t="shared" si="38"/>
        <v>0</v>
      </c>
      <c r="K87">
        <f t="shared" si="39"/>
        <v>7.0253572159006419E-2</v>
      </c>
      <c r="L87">
        <f t="shared" si="40"/>
        <v>1.0118999999999996</v>
      </c>
      <c r="M87">
        <f t="shared" si="41"/>
        <v>1.0821535721590061</v>
      </c>
      <c r="N87">
        <v>68</v>
      </c>
      <c r="S87">
        <f t="shared" si="26"/>
        <v>3</v>
      </c>
      <c r="T87">
        <f t="shared" si="27"/>
        <v>20</v>
      </c>
      <c r="U87">
        <f t="shared" si="42"/>
        <v>68</v>
      </c>
      <c r="V87">
        <f>($T$12*'10-day-rainfall'!X74+$T$13*'10-day-rainfall'!Y74+$T$14*'10-day-rainfall'!Z74+$T$15*'10-day-rainfall'!AA74)/12</f>
        <v>1.5025075745584091</v>
      </c>
      <c r="Y87">
        <f t="shared" si="31"/>
        <v>182.5</v>
      </c>
      <c r="Z87">
        <f t="shared" si="32"/>
        <v>0</v>
      </c>
      <c r="AA87">
        <f t="shared" si="43"/>
        <v>1.0022074999999999</v>
      </c>
      <c r="AB87">
        <f t="shared" si="44"/>
        <v>0</v>
      </c>
      <c r="AC87">
        <f t="shared" si="45"/>
        <v>0</v>
      </c>
      <c r="AD87">
        <f t="shared" si="46"/>
        <v>182.5</v>
      </c>
      <c r="AE87">
        <f t="shared" si="47"/>
        <v>1.0022074999999999</v>
      </c>
      <c r="AF87">
        <f t="shared" si="48"/>
        <v>0</v>
      </c>
      <c r="AG87">
        <f t="shared" si="49"/>
        <v>0</v>
      </c>
    </row>
    <row r="88" spans="1:33" x14ac:dyDescent="0.25">
      <c r="A88">
        <v>69</v>
      </c>
      <c r="B88">
        <v>0.68</v>
      </c>
      <c r="C88">
        <f t="shared" si="35"/>
        <v>192.36</v>
      </c>
      <c r="D88">
        <f t="shared" si="36"/>
        <v>0</v>
      </c>
      <c r="E88">
        <f t="shared" si="33"/>
        <v>479.79944328006854</v>
      </c>
      <c r="F88">
        <f t="shared" si="34"/>
        <v>212.51981442668958</v>
      </c>
      <c r="G88">
        <f t="shared" si="37"/>
        <v>101966.88864790915</v>
      </c>
      <c r="H88">
        <f t="shared" si="50"/>
        <v>756614.8031293794</v>
      </c>
      <c r="I88">
        <f t="shared" si="51"/>
        <v>192.36</v>
      </c>
      <c r="J88">
        <f t="shared" si="38"/>
        <v>0</v>
      </c>
      <c r="K88">
        <f t="shared" si="39"/>
        <v>7.0810339338825787E-2</v>
      </c>
      <c r="L88">
        <f t="shared" si="40"/>
        <v>1.0125999999999997</v>
      </c>
      <c r="M88">
        <f t="shared" si="41"/>
        <v>1.0834103393388255</v>
      </c>
      <c r="N88">
        <v>69</v>
      </c>
      <c r="S88">
        <f t="shared" si="26"/>
        <v>3</v>
      </c>
      <c r="T88">
        <f t="shared" si="27"/>
        <v>21</v>
      </c>
      <c r="U88">
        <f t="shared" si="42"/>
        <v>69</v>
      </c>
      <c r="V88">
        <f>($T$12*'10-day-rainfall'!X75+$T$13*'10-day-rainfall'!Y75+$T$14*'10-day-rainfall'!Z75+$T$15*'10-day-rainfall'!AA75)/12</f>
        <v>1.5025075745584091</v>
      </c>
      <c r="Y88">
        <f t="shared" si="31"/>
        <v>182.5</v>
      </c>
      <c r="Z88">
        <f t="shared" si="32"/>
        <v>0</v>
      </c>
      <c r="AA88">
        <f t="shared" si="43"/>
        <v>1.0022074999999999</v>
      </c>
      <c r="AB88">
        <f t="shared" si="44"/>
        <v>0</v>
      </c>
      <c r="AC88">
        <f t="shared" si="45"/>
        <v>0</v>
      </c>
      <c r="AD88">
        <f t="shared" si="46"/>
        <v>182.5</v>
      </c>
      <c r="AE88">
        <f t="shared" si="47"/>
        <v>1.0022074999999999</v>
      </c>
      <c r="AF88">
        <f t="shared" si="48"/>
        <v>0</v>
      </c>
      <c r="AG88">
        <f t="shared" si="49"/>
        <v>0</v>
      </c>
    </row>
    <row r="89" spans="1:33" x14ac:dyDescent="0.25">
      <c r="A89">
        <v>70</v>
      </c>
      <c r="B89">
        <v>0.69000000000000006</v>
      </c>
      <c r="C89">
        <f t="shared" si="35"/>
        <v>192.505</v>
      </c>
      <c r="D89">
        <f t="shared" si="36"/>
        <v>0</v>
      </c>
      <c r="E89">
        <f t="shared" si="33"/>
        <v>480.9594432800684</v>
      </c>
      <c r="F89">
        <f t="shared" si="34"/>
        <v>213.67981442668943</v>
      </c>
      <c r="G89">
        <f t="shared" si="37"/>
        <v>102771.32458684887</v>
      </c>
      <c r="H89">
        <f t="shared" si="50"/>
        <v>771458.28539689293</v>
      </c>
      <c r="I89">
        <f t="shared" si="51"/>
        <v>192.505</v>
      </c>
      <c r="J89">
        <f t="shared" si="38"/>
        <v>0</v>
      </c>
      <c r="K89">
        <f t="shared" si="39"/>
        <v>7.1368975407533938E-2</v>
      </c>
      <c r="L89">
        <f t="shared" si="40"/>
        <v>1.0132999999999996</v>
      </c>
      <c r="M89">
        <f t="shared" si="41"/>
        <v>1.0846689754075336</v>
      </c>
      <c r="N89">
        <v>70</v>
      </c>
      <c r="S89">
        <f t="shared" si="26"/>
        <v>3</v>
      </c>
      <c r="T89">
        <f t="shared" si="27"/>
        <v>22</v>
      </c>
      <c r="U89">
        <f t="shared" si="42"/>
        <v>70</v>
      </c>
      <c r="V89">
        <f>($T$12*'10-day-rainfall'!X76+$T$13*'10-day-rainfall'!Y76+$T$14*'10-day-rainfall'!Z76+$T$15*'10-day-rainfall'!AA76)/12</f>
        <v>1.5025075745584091</v>
      </c>
      <c r="Y89">
        <f t="shared" si="31"/>
        <v>182.5</v>
      </c>
      <c r="Z89">
        <f t="shared" si="32"/>
        <v>0</v>
      </c>
      <c r="AA89">
        <f t="shared" si="43"/>
        <v>1.0022074999999999</v>
      </c>
      <c r="AB89">
        <f t="shared" si="44"/>
        <v>0</v>
      </c>
      <c r="AC89">
        <f t="shared" si="45"/>
        <v>0</v>
      </c>
      <c r="AD89">
        <f t="shared" si="46"/>
        <v>182.5</v>
      </c>
      <c r="AE89">
        <f t="shared" si="47"/>
        <v>1.0022074999999999</v>
      </c>
      <c r="AF89">
        <f t="shared" si="48"/>
        <v>0</v>
      </c>
      <c r="AG89">
        <f t="shared" si="49"/>
        <v>0</v>
      </c>
    </row>
    <row r="90" spans="1:33" x14ac:dyDescent="0.25">
      <c r="A90">
        <v>71</v>
      </c>
      <c r="B90">
        <v>0.70000000000000007</v>
      </c>
      <c r="C90">
        <f t="shared" si="35"/>
        <v>192.65</v>
      </c>
      <c r="D90">
        <f t="shared" si="36"/>
        <v>0</v>
      </c>
      <c r="E90">
        <f t="shared" si="33"/>
        <v>482.11944328006848</v>
      </c>
      <c r="F90">
        <f t="shared" si="34"/>
        <v>214.83981442668951</v>
      </c>
      <c r="G90">
        <f t="shared" si="37"/>
        <v>103578.45172578878</v>
      </c>
      <c r="H90">
        <f t="shared" si="50"/>
        <v>786418.60603186395</v>
      </c>
      <c r="I90">
        <f t="shared" si="51"/>
        <v>192.65</v>
      </c>
      <c r="J90">
        <f t="shared" si="38"/>
        <v>0</v>
      </c>
      <c r="K90">
        <f t="shared" si="39"/>
        <v>7.1929480365131096E-2</v>
      </c>
      <c r="L90">
        <f t="shared" si="40"/>
        <v>1.0139999999999996</v>
      </c>
      <c r="M90">
        <f t="shared" si="41"/>
        <v>1.0859294803651307</v>
      </c>
      <c r="N90">
        <v>71</v>
      </c>
      <c r="S90">
        <f t="shared" si="26"/>
        <v>3</v>
      </c>
      <c r="T90">
        <f t="shared" si="27"/>
        <v>23</v>
      </c>
      <c r="U90">
        <f t="shared" si="42"/>
        <v>71</v>
      </c>
      <c r="V90">
        <f>($T$12*'10-day-rainfall'!X77+$T$13*'10-day-rainfall'!Y77+$T$14*'10-day-rainfall'!Z77+$T$15*'10-day-rainfall'!AA77)/12</f>
        <v>1.5025075745584091</v>
      </c>
      <c r="Y90">
        <f t="shared" si="31"/>
        <v>182.5</v>
      </c>
      <c r="Z90">
        <f t="shared" si="32"/>
        <v>0</v>
      </c>
      <c r="AA90">
        <f t="shared" si="43"/>
        <v>1.0022074999999999</v>
      </c>
      <c r="AB90">
        <f t="shared" si="44"/>
        <v>0</v>
      </c>
      <c r="AC90">
        <f t="shared" si="45"/>
        <v>0</v>
      </c>
      <c r="AD90">
        <f t="shared" si="46"/>
        <v>182.5</v>
      </c>
      <c r="AE90">
        <f t="shared" si="47"/>
        <v>1.0022074999999999</v>
      </c>
      <c r="AF90">
        <f t="shared" si="48"/>
        <v>0</v>
      </c>
      <c r="AG90">
        <f t="shared" si="49"/>
        <v>0</v>
      </c>
    </row>
    <row r="91" spans="1:33" x14ac:dyDescent="0.25">
      <c r="A91">
        <v>72</v>
      </c>
      <c r="B91">
        <v>0.71</v>
      </c>
      <c r="C91">
        <f t="shared" si="35"/>
        <v>192.79499999999999</v>
      </c>
      <c r="D91">
        <f t="shared" si="36"/>
        <v>0</v>
      </c>
      <c r="E91">
        <f t="shared" si="33"/>
        <v>483.27944328006834</v>
      </c>
      <c r="F91">
        <f t="shared" si="34"/>
        <v>215.99981442668937</v>
      </c>
      <c r="G91">
        <f t="shared" si="37"/>
        <v>104388.27006472851</v>
      </c>
      <c r="H91">
        <f t="shared" si="50"/>
        <v>801496.15525774448</v>
      </c>
      <c r="I91">
        <f t="shared" si="51"/>
        <v>192.79499999999999</v>
      </c>
      <c r="J91">
        <f t="shared" si="38"/>
        <v>0</v>
      </c>
      <c r="K91">
        <f t="shared" si="39"/>
        <v>7.249185421161701E-2</v>
      </c>
      <c r="L91">
        <f t="shared" si="40"/>
        <v>1.0146999999999995</v>
      </c>
      <c r="M91">
        <f t="shared" si="41"/>
        <v>1.0871918542116166</v>
      </c>
      <c r="N91">
        <v>72</v>
      </c>
      <c r="S91">
        <f t="shared" si="26"/>
        <v>3</v>
      </c>
      <c r="T91">
        <f t="shared" si="27"/>
        <v>24</v>
      </c>
      <c r="U91">
        <f t="shared" si="42"/>
        <v>72</v>
      </c>
      <c r="V91">
        <f>($T$12*'10-day-rainfall'!X78+$T$13*'10-day-rainfall'!Y78+$T$14*'10-day-rainfall'!Z78+$T$15*'10-day-rainfall'!AA78)/12</f>
        <v>1.5025075745584091</v>
      </c>
      <c r="Y91">
        <f t="shared" si="31"/>
        <v>182.5</v>
      </c>
      <c r="Z91">
        <f t="shared" si="32"/>
        <v>0</v>
      </c>
      <c r="AA91">
        <f t="shared" si="43"/>
        <v>1.0022074999999999</v>
      </c>
      <c r="AB91">
        <f t="shared" si="44"/>
        <v>0</v>
      </c>
      <c r="AC91">
        <f t="shared" si="45"/>
        <v>0</v>
      </c>
      <c r="AD91">
        <f t="shared" si="46"/>
        <v>182.5</v>
      </c>
      <c r="AE91">
        <f t="shared" si="47"/>
        <v>1.0022074999999999</v>
      </c>
      <c r="AF91">
        <f t="shared" si="48"/>
        <v>0</v>
      </c>
      <c r="AG91">
        <f t="shared" si="49"/>
        <v>0</v>
      </c>
    </row>
    <row r="92" spans="1:33" x14ac:dyDescent="0.25">
      <c r="A92">
        <v>73</v>
      </c>
      <c r="B92">
        <v>0.72</v>
      </c>
      <c r="C92">
        <f t="shared" si="35"/>
        <v>192.94</v>
      </c>
      <c r="D92">
        <f t="shared" si="36"/>
        <v>0</v>
      </c>
      <c r="E92">
        <f t="shared" si="33"/>
        <v>484.43944328006842</v>
      </c>
      <c r="F92">
        <f t="shared" si="34"/>
        <v>217.15981442668945</v>
      </c>
      <c r="G92">
        <f t="shared" si="37"/>
        <v>105200.7796036684</v>
      </c>
      <c r="H92">
        <f t="shared" si="50"/>
        <v>816691.32329800748</v>
      </c>
      <c r="I92">
        <f t="shared" si="51"/>
        <v>192.94</v>
      </c>
      <c r="J92">
        <f t="shared" si="38"/>
        <v>0</v>
      </c>
      <c r="K92">
        <f t="shared" si="39"/>
        <v>7.3056096946991958E-2</v>
      </c>
      <c r="L92">
        <f t="shared" si="40"/>
        <v>1.0153999999999996</v>
      </c>
      <c r="M92">
        <f t="shared" si="41"/>
        <v>1.0884560969469916</v>
      </c>
      <c r="N92">
        <v>73</v>
      </c>
      <c r="S92">
        <f t="shared" si="26"/>
        <v>4</v>
      </c>
      <c r="T92">
        <f t="shared" si="27"/>
        <v>1</v>
      </c>
      <c r="U92">
        <f t="shared" si="42"/>
        <v>73</v>
      </c>
      <c r="V92">
        <f>($T$12*'10-day-rainfall'!X79+$T$13*'10-day-rainfall'!Y79+$T$14*'10-day-rainfall'!Z79+$T$15*'10-day-rainfall'!AA79)/12</f>
        <v>1.5025075745584091</v>
      </c>
      <c r="Y92">
        <f t="shared" si="31"/>
        <v>182.5</v>
      </c>
      <c r="Z92">
        <f t="shared" si="32"/>
        <v>0</v>
      </c>
      <c r="AA92">
        <f t="shared" si="43"/>
        <v>1.0022074999999999</v>
      </c>
      <c r="AB92">
        <f t="shared" si="44"/>
        <v>0</v>
      </c>
      <c r="AC92">
        <f t="shared" si="45"/>
        <v>0</v>
      </c>
      <c r="AD92">
        <f t="shared" si="46"/>
        <v>182.5</v>
      </c>
      <c r="AE92">
        <f t="shared" si="47"/>
        <v>1.0022074999999999</v>
      </c>
      <c r="AF92">
        <f t="shared" si="48"/>
        <v>0</v>
      </c>
      <c r="AG92">
        <f t="shared" si="49"/>
        <v>0</v>
      </c>
    </row>
    <row r="93" spans="1:33" x14ac:dyDescent="0.25">
      <c r="A93">
        <v>74</v>
      </c>
      <c r="B93">
        <v>0.73</v>
      </c>
      <c r="C93">
        <f t="shared" si="35"/>
        <v>193.08500000000001</v>
      </c>
      <c r="D93">
        <f t="shared" si="36"/>
        <v>0</v>
      </c>
      <c r="E93">
        <f t="shared" si="33"/>
        <v>485.5994432800685</v>
      </c>
      <c r="F93">
        <f t="shared" si="34"/>
        <v>218.31981442668953</v>
      </c>
      <c r="G93">
        <f t="shared" si="37"/>
        <v>106015.98034260831</v>
      </c>
      <c r="H93">
        <f t="shared" si="50"/>
        <v>832004.50037612591</v>
      </c>
      <c r="I93">
        <f t="shared" si="51"/>
        <v>193.08500000000001</v>
      </c>
      <c r="J93">
        <f t="shared" si="38"/>
        <v>0</v>
      </c>
      <c r="K93">
        <f t="shared" si="39"/>
        <v>7.3622208571255773E-2</v>
      </c>
      <c r="L93">
        <f t="shared" si="40"/>
        <v>1.0160999999999996</v>
      </c>
      <c r="M93">
        <f t="shared" si="41"/>
        <v>1.0897222085712552</v>
      </c>
      <c r="N93">
        <v>74</v>
      </c>
      <c r="S93">
        <f t="shared" si="26"/>
        <v>4</v>
      </c>
      <c r="T93">
        <f t="shared" si="27"/>
        <v>2</v>
      </c>
      <c r="U93">
        <f t="shared" si="42"/>
        <v>74</v>
      </c>
      <c r="V93">
        <f>($T$12*'10-day-rainfall'!X80+$T$13*'10-day-rainfall'!Y80+$T$14*'10-day-rainfall'!Z80+$T$15*'10-day-rainfall'!AA80)/12</f>
        <v>1.5025075745584091</v>
      </c>
      <c r="Y93">
        <f t="shared" si="31"/>
        <v>182.5</v>
      </c>
      <c r="Z93">
        <f t="shared" si="32"/>
        <v>0</v>
      </c>
      <c r="AA93">
        <f t="shared" si="43"/>
        <v>1.0022074999999999</v>
      </c>
      <c r="AB93">
        <f t="shared" si="44"/>
        <v>0</v>
      </c>
      <c r="AC93">
        <f t="shared" si="45"/>
        <v>0</v>
      </c>
      <c r="AD93">
        <f t="shared" si="46"/>
        <v>182.5</v>
      </c>
      <c r="AE93">
        <f t="shared" si="47"/>
        <v>1.0022074999999999</v>
      </c>
      <c r="AF93">
        <f t="shared" si="48"/>
        <v>0</v>
      </c>
      <c r="AG93">
        <f t="shared" si="49"/>
        <v>0</v>
      </c>
    </row>
    <row r="94" spans="1:33" x14ac:dyDescent="0.25">
      <c r="A94">
        <v>75</v>
      </c>
      <c r="B94">
        <v>0.74</v>
      </c>
      <c r="C94">
        <f t="shared" si="35"/>
        <v>193.23</v>
      </c>
      <c r="D94">
        <f t="shared" si="36"/>
        <v>0</v>
      </c>
      <c r="E94">
        <f t="shared" si="33"/>
        <v>486.75944328006835</v>
      </c>
      <c r="F94">
        <f t="shared" si="34"/>
        <v>219.47981442668939</v>
      </c>
      <c r="G94">
        <f t="shared" si="37"/>
        <v>106833.87228154804</v>
      </c>
      <c r="H94">
        <f t="shared" si="50"/>
        <v>847436.07671558147</v>
      </c>
      <c r="I94">
        <f t="shared" si="51"/>
        <v>193.23</v>
      </c>
      <c r="J94">
        <f t="shared" si="38"/>
        <v>0</v>
      </c>
      <c r="K94">
        <f t="shared" si="39"/>
        <v>7.4190189084408359E-2</v>
      </c>
      <c r="L94">
        <f t="shared" si="40"/>
        <v>1.0167999999999995</v>
      </c>
      <c r="M94">
        <f t="shared" si="41"/>
        <v>1.0909901890844078</v>
      </c>
      <c r="N94">
        <v>75</v>
      </c>
      <c r="S94">
        <f t="shared" si="26"/>
        <v>4</v>
      </c>
      <c r="T94">
        <f t="shared" si="27"/>
        <v>3</v>
      </c>
      <c r="U94">
        <f t="shared" si="42"/>
        <v>75</v>
      </c>
      <c r="V94">
        <f>($T$12*'10-day-rainfall'!X81+$T$13*'10-day-rainfall'!Y81+$T$14*'10-day-rainfall'!Z81+$T$15*'10-day-rainfall'!AA81)/12</f>
        <v>1.5025075745584091</v>
      </c>
      <c r="Y94">
        <f t="shared" si="31"/>
        <v>182.5</v>
      </c>
      <c r="Z94">
        <f t="shared" si="32"/>
        <v>0</v>
      </c>
      <c r="AA94">
        <f t="shared" si="43"/>
        <v>1.0022074999999999</v>
      </c>
      <c r="AB94">
        <f t="shared" si="44"/>
        <v>0</v>
      </c>
      <c r="AC94">
        <f t="shared" si="45"/>
        <v>0</v>
      </c>
      <c r="AD94">
        <f t="shared" si="46"/>
        <v>182.5</v>
      </c>
      <c r="AE94">
        <f t="shared" si="47"/>
        <v>1.0022074999999999</v>
      </c>
      <c r="AF94">
        <f t="shared" si="48"/>
        <v>0</v>
      </c>
      <c r="AG94">
        <f t="shared" si="49"/>
        <v>0</v>
      </c>
    </row>
    <row r="95" spans="1:33" x14ac:dyDescent="0.25">
      <c r="A95">
        <v>76</v>
      </c>
      <c r="B95">
        <v>0.75</v>
      </c>
      <c r="C95">
        <f t="shared" si="35"/>
        <v>193.375</v>
      </c>
      <c r="D95">
        <f t="shared" si="36"/>
        <v>0</v>
      </c>
      <c r="E95">
        <f t="shared" si="33"/>
        <v>487.91944328006844</v>
      </c>
      <c r="F95">
        <f t="shared" si="34"/>
        <v>220.63981442668947</v>
      </c>
      <c r="G95">
        <f t="shared" si="37"/>
        <v>107654.45542048794</v>
      </c>
      <c r="H95">
        <f t="shared" si="50"/>
        <v>862986.44253987353</v>
      </c>
      <c r="I95">
        <f t="shared" si="51"/>
        <v>193.375</v>
      </c>
      <c r="J95">
        <f t="shared" si="38"/>
        <v>0</v>
      </c>
      <c r="K95">
        <f t="shared" si="39"/>
        <v>7.4760038486449965E-2</v>
      </c>
      <c r="L95">
        <f t="shared" si="40"/>
        <v>1.0174999999999996</v>
      </c>
      <c r="M95">
        <f t="shared" si="41"/>
        <v>1.0922600384864496</v>
      </c>
      <c r="N95">
        <v>76</v>
      </c>
      <c r="S95">
        <f t="shared" si="26"/>
        <v>4</v>
      </c>
      <c r="T95">
        <f t="shared" si="27"/>
        <v>4</v>
      </c>
      <c r="U95">
        <f t="shared" si="42"/>
        <v>76</v>
      </c>
      <c r="V95">
        <f>($T$12*'10-day-rainfall'!X82+$T$13*'10-day-rainfall'!Y82+$T$14*'10-day-rainfall'!Z82+$T$15*'10-day-rainfall'!AA82)/12</f>
        <v>1.5025075745584091</v>
      </c>
      <c r="Y95">
        <f t="shared" si="31"/>
        <v>182.5</v>
      </c>
      <c r="Z95">
        <f t="shared" si="32"/>
        <v>0</v>
      </c>
      <c r="AA95">
        <f t="shared" si="43"/>
        <v>1.0022074999999999</v>
      </c>
      <c r="AB95">
        <f t="shared" si="44"/>
        <v>0</v>
      </c>
      <c r="AC95">
        <f t="shared" si="45"/>
        <v>0</v>
      </c>
      <c r="AD95">
        <f t="shared" si="46"/>
        <v>182.5</v>
      </c>
      <c r="AE95">
        <f t="shared" si="47"/>
        <v>1.0022074999999999</v>
      </c>
      <c r="AF95">
        <f t="shared" si="48"/>
        <v>0</v>
      </c>
      <c r="AG95">
        <f t="shared" si="49"/>
        <v>0</v>
      </c>
    </row>
    <row r="96" spans="1:33" x14ac:dyDescent="0.25">
      <c r="A96">
        <v>77</v>
      </c>
      <c r="B96">
        <v>0.76</v>
      </c>
      <c r="C96">
        <f t="shared" si="35"/>
        <v>193.52</v>
      </c>
      <c r="D96">
        <f t="shared" si="36"/>
        <v>0</v>
      </c>
      <c r="E96">
        <f t="shared" si="33"/>
        <v>489.07944328006852</v>
      </c>
      <c r="F96">
        <f t="shared" si="34"/>
        <v>221.79981442668955</v>
      </c>
      <c r="G96">
        <f t="shared" si="37"/>
        <v>108477.72975942784</v>
      </c>
      <c r="H96">
        <f t="shared" si="50"/>
        <v>878655.98807250103</v>
      </c>
      <c r="I96">
        <f t="shared" si="51"/>
        <v>193.52</v>
      </c>
      <c r="J96">
        <f t="shared" si="38"/>
        <v>0</v>
      </c>
      <c r="K96">
        <f t="shared" si="39"/>
        <v>7.5331756777380438E-2</v>
      </c>
      <c r="L96">
        <f t="shared" si="40"/>
        <v>1.0181999999999998</v>
      </c>
      <c r="M96">
        <f t="shared" si="41"/>
        <v>1.0935317567773801</v>
      </c>
      <c r="N96">
        <v>77</v>
      </c>
      <c r="S96">
        <f t="shared" si="26"/>
        <v>4</v>
      </c>
      <c r="T96">
        <f t="shared" si="27"/>
        <v>5</v>
      </c>
      <c r="U96">
        <f t="shared" si="42"/>
        <v>77</v>
      </c>
      <c r="V96">
        <f>($T$12*'10-day-rainfall'!X83+$T$13*'10-day-rainfall'!Y83+$T$14*'10-day-rainfall'!Z83+$T$15*'10-day-rainfall'!AA83)/12</f>
        <v>1.5025075745584091</v>
      </c>
      <c r="Y96">
        <f t="shared" si="31"/>
        <v>182.5</v>
      </c>
      <c r="Z96">
        <f t="shared" si="32"/>
        <v>0</v>
      </c>
      <c r="AA96">
        <f t="shared" si="43"/>
        <v>1.0022074999999999</v>
      </c>
      <c r="AB96">
        <f t="shared" si="44"/>
        <v>0</v>
      </c>
      <c r="AC96">
        <f t="shared" si="45"/>
        <v>0</v>
      </c>
      <c r="AD96">
        <f t="shared" si="46"/>
        <v>182.5</v>
      </c>
      <c r="AE96">
        <f t="shared" si="47"/>
        <v>1.0022074999999999</v>
      </c>
      <c r="AF96">
        <f t="shared" si="48"/>
        <v>0</v>
      </c>
      <c r="AG96">
        <f t="shared" si="49"/>
        <v>0</v>
      </c>
    </row>
    <row r="97" spans="1:33" x14ac:dyDescent="0.25">
      <c r="A97">
        <v>78</v>
      </c>
      <c r="B97">
        <v>0.77</v>
      </c>
      <c r="C97">
        <f t="shared" si="35"/>
        <v>193.66499999999999</v>
      </c>
      <c r="D97">
        <f t="shared" si="36"/>
        <v>0</v>
      </c>
      <c r="E97">
        <f t="shared" si="33"/>
        <v>490.23944328006837</v>
      </c>
      <c r="F97">
        <f t="shared" si="34"/>
        <v>222.95981442668941</v>
      </c>
      <c r="G97">
        <f t="shared" si="37"/>
        <v>109303.69529836757</v>
      </c>
      <c r="H97">
        <f t="shared" si="50"/>
        <v>894445.10353697068</v>
      </c>
      <c r="I97">
        <f t="shared" si="51"/>
        <v>193.66499999999999</v>
      </c>
      <c r="J97">
        <f t="shared" si="38"/>
        <v>0</v>
      </c>
      <c r="K97">
        <f t="shared" si="39"/>
        <v>7.5905343957199709E-2</v>
      </c>
      <c r="L97">
        <f t="shared" si="40"/>
        <v>1.0188999999999997</v>
      </c>
      <c r="M97">
        <f t="shared" si="41"/>
        <v>1.0948053439571994</v>
      </c>
      <c r="N97">
        <v>78</v>
      </c>
      <c r="S97">
        <f t="shared" si="26"/>
        <v>4</v>
      </c>
      <c r="T97">
        <f t="shared" si="27"/>
        <v>6</v>
      </c>
      <c r="U97">
        <f t="shared" si="42"/>
        <v>78</v>
      </c>
      <c r="V97">
        <f>($T$12*'10-day-rainfall'!X84+$T$13*'10-day-rainfall'!Y84+$T$14*'10-day-rainfall'!Z84+$T$15*'10-day-rainfall'!AA84)/12</f>
        <v>1.5025075745584091</v>
      </c>
      <c r="Y97">
        <f t="shared" si="31"/>
        <v>182.5</v>
      </c>
      <c r="Z97">
        <f t="shared" si="32"/>
        <v>0</v>
      </c>
      <c r="AA97">
        <f t="shared" si="43"/>
        <v>1.0022074999999999</v>
      </c>
      <c r="AB97">
        <f t="shared" si="44"/>
        <v>0</v>
      </c>
      <c r="AC97">
        <f t="shared" si="45"/>
        <v>0</v>
      </c>
      <c r="AD97">
        <f t="shared" si="46"/>
        <v>182.5</v>
      </c>
      <c r="AE97">
        <f t="shared" si="47"/>
        <v>1.0022074999999999</v>
      </c>
      <c r="AF97">
        <f t="shared" si="48"/>
        <v>0</v>
      </c>
      <c r="AG97">
        <f t="shared" si="49"/>
        <v>0</v>
      </c>
    </row>
    <row r="98" spans="1:33" x14ac:dyDescent="0.25">
      <c r="A98">
        <v>79</v>
      </c>
      <c r="B98">
        <v>0.78</v>
      </c>
      <c r="C98">
        <f t="shared" si="35"/>
        <v>193.81</v>
      </c>
      <c r="D98">
        <f t="shared" si="36"/>
        <v>0</v>
      </c>
      <c r="E98">
        <f t="shared" si="33"/>
        <v>491.39944328006845</v>
      </c>
      <c r="F98">
        <f t="shared" si="34"/>
        <v>224.11981442668949</v>
      </c>
      <c r="G98">
        <f t="shared" si="37"/>
        <v>110132.35203730747</v>
      </c>
      <c r="H98">
        <f t="shared" si="50"/>
        <v>910354.17915680679</v>
      </c>
      <c r="I98">
        <f t="shared" si="51"/>
        <v>193.81</v>
      </c>
      <c r="J98">
        <f t="shared" si="38"/>
        <v>0</v>
      </c>
      <c r="K98">
        <f t="shared" si="39"/>
        <v>7.6480800025907958E-2</v>
      </c>
      <c r="L98">
        <f t="shared" si="40"/>
        <v>1.0195999999999996</v>
      </c>
      <c r="M98">
        <f t="shared" si="41"/>
        <v>1.0960808000259075</v>
      </c>
      <c r="N98">
        <v>79</v>
      </c>
      <c r="S98">
        <f t="shared" si="26"/>
        <v>4</v>
      </c>
      <c r="T98">
        <f t="shared" si="27"/>
        <v>7</v>
      </c>
      <c r="U98">
        <f t="shared" si="42"/>
        <v>79</v>
      </c>
      <c r="V98">
        <f>($T$12*'10-day-rainfall'!X85+$T$13*'10-day-rainfall'!Y85+$T$14*'10-day-rainfall'!Z85+$T$15*'10-day-rainfall'!AA85)/12</f>
        <v>1.5025075745584091</v>
      </c>
      <c r="Y98">
        <f t="shared" si="31"/>
        <v>182.5</v>
      </c>
      <c r="Z98">
        <f t="shared" si="32"/>
        <v>0</v>
      </c>
      <c r="AA98">
        <f t="shared" si="43"/>
        <v>1.0022074999999999</v>
      </c>
      <c r="AB98">
        <f t="shared" si="44"/>
        <v>0</v>
      </c>
      <c r="AC98">
        <f t="shared" si="45"/>
        <v>0</v>
      </c>
      <c r="AD98">
        <f t="shared" si="46"/>
        <v>182.5</v>
      </c>
      <c r="AE98">
        <f t="shared" si="47"/>
        <v>1.0022074999999999</v>
      </c>
      <c r="AF98">
        <f t="shared" si="48"/>
        <v>0</v>
      </c>
      <c r="AG98">
        <f t="shared" si="49"/>
        <v>0</v>
      </c>
    </row>
    <row r="99" spans="1:33" x14ac:dyDescent="0.25">
      <c r="A99">
        <v>80</v>
      </c>
      <c r="B99">
        <v>0.79</v>
      </c>
      <c r="C99">
        <f t="shared" si="35"/>
        <v>193.95500000000001</v>
      </c>
      <c r="D99">
        <f t="shared" si="36"/>
        <v>0</v>
      </c>
      <c r="E99">
        <f t="shared" si="33"/>
        <v>492.55944328006854</v>
      </c>
      <c r="F99">
        <f t="shared" si="34"/>
        <v>225.27981442668957</v>
      </c>
      <c r="G99">
        <f t="shared" si="37"/>
        <v>110963.69997624737</v>
      </c>
      <c r="H99">
        <f t="shared" si="50"/>
        <v>926383.60515553225</v>
      </c>
      <c r="I99">
        <f t="shared" si="51"/>
        <v>193.95500000000001</v>
      </c>
      <c r="J99">
        <f t="shared" si="38"/>
        <v>0</v>
      </c>
      <c r="K99">
        <f t="shared" si="39"/>
        <v>7.7058124983505116E-2</v>
      </c>
      <c r="L99">
        <f t="shared" si="40"/>
        <v>1.0202999999999998</v>
      </c>
      <c r="M99">
        <f t="shared" si="41"/>
        <v>1.0973581249835049</v>
      </c>
      <c r="N99">
        <v>80</v>
      </c>
      <c r="S99">
        <f t="shared" si="26"/>
        <v>4</v>
      </c>
      <c r="T99">
        <f t="shared" si="27"/>
        <v>8</v>
      </c>
      <c r="U99">
        <f t="shared" si="42"/>
        <v>80</v>
      </c>
      <c r="V99">
        <f>($T$12*'10-day-rainfall'!X86+$T$13*'10-day-rainfall'!Y86+$T$14*'10-day-rainfall'!Z86+$T$15*'10-day-rainfall'!AA86)/12</f>
        <v>1.5025075745584091</v>
      </c>
      <c r="Y99">
        <f t="shared" si="31"/>
        <v>182.5</v>
      </c>
      <c r="Z99">
        <f t="shared" si="32"/>
        <v>5.9737197114360981E-3</v>
      </c>
      <c r="AA99">
        <f t="shared" si="43"/>
        <v>1.0022074999999999</v>
      </c>
      <c r="AB99">
        <f t="shared" si="44"/>
        <v>0</v>
      </c>
      <c r="AC99">
        <f t="shared" si="45"/>
        <v>0</v>
      </c>
      <c r="AD99">
        <f t="shared" si="46"/>
        <v>182.5</v>
      </c>
      <c r="AE99">
        <f t="shared" si="47"/>
        <v>1.0022074999999999</v>
      </c>
      <c r="AF99">
        <f t="shared" si="48"/>
        <v>0</v>
      </c>
      <c r="AG99">
        <f t="shared" si="49"/>
        <v>0</v>
      </c>
    </row>
    <row r="100" spans="1:33" x14ac:dyDescent="0.25">
      <c r="A100">
        <v>81</v>
      </c>
      <c r="B100">
        <v>0.8</v>
      </c>
      <c r="C100">
        <f t="shared" si="35"/>
        <v>194.1</v>
      </c>
      <c r="D100">
        <f t="shared" si="36"/>
        <v>0</v>
      </c>
      <c r="E100">
        <f t="shared" si="33"/>
        <v>493.71944328006839</v>
      </c>
      <c r="F100">
        <f t="shared" si="34"/>
        <v>226.43981442668942</v>
      </c>
      <c r="G100">
        <f t="shared" si="37"/>
        <v>111797.7391151871</v>
      </c>
      <c r="H100">
        <f t="shared" si="50"/>
        <v>942533.77175667742</v>
      </c>
      <c r="I100">
        <f t="shared" si="51"/>
        <v>194.1</v>
      </c>
      <c r="J100">
        <f t="shared" si="38"/>
        <v>0</v>
      </c>
      <c r="K100">
        <f t="shared" si="39"/>
        <v>7.7637318829991045E-2</v>
      </c>
      <c r="L100">
        <f t="shared" si="40"/>
        <v>1.0209999999999997</v>
      </c>
      <c r="M100">
        <f t="shared" si="41"/>
        <v>1.0986373188299907</v>
      </c>
      <c r="N100">
        <v>81</v>
      </c>
      <c r="S100">
        <f t="shared" si="26"/>
        <v>4</v>
      </c>
      <c r="T100">
        <f t="shared" si="27"/>
        <v>9</v>
      </c>
      <c r="U100">
        <f t="shared" si="42"/>
        <v>81</v>
      </c>
      <c r="V100">
        <f>($T$12*'10-day-rainfall'!X87+$T$13*'10-day-rainfall'!Y87+$T$14*'10-day-rainfall'!Z87+$T$15*'10-day-rainfall'!AA87)/12</f>
        <v>1.5030012704023294</v>
      </c>
      <c r="Y100">
        <f t="shared" si="31"/>
        <v>182.5</v>
      </c>
      <c r="Z100">
        <f t="shared" si="32"/>
        <v>3.9629324419753843E-2</v>
      </c>
      <c r="AA100">
        <f t="shared" si="43"/>
        <v>1.0022074999999999</v>
      </c>
      <c r="AB100">
        <f t="shared" si="44"/>
        <v>0</v>
      </c>
      <c r="AC100">
        <f t="shared" si="45"/>
        <v>0</v>
      </c>
      <c r="AD100">
        <f t="shared" si="46"/>
        <v>182.5</v>
      </c>
      <c r="AE100">
        <f t="shared" si="47"/>
        <v>1.0022074999999999</v>
      </c>
      <c r="AF100">
        <f t="shared" si="48"/>
        <v>0</v>
      </c>
      <c r="AG100">
        <f t="shared" si="49"/>
        <v>0</v>
      </c>
    </row>
    <row r="101" spans="1:33" x14ac:dyDescent="0.25">
      <c r="A101">
        <v>82</v>
      </c>
      <c r="B101">
        <v>0.81</v>
      </c>
      <c r="C101">
        <f t="shared" si="35"/>
        <v>194.245</v>
      </c>
      <c r="D101">
        <f t="shared" si="36"/>
        <v>0</v>
      </c>
      <c r="E101">
        <f t="shared" si="33"/>
        <v>494.87944328006847</v>
      </c>
      <c r="F101">
        <f t="shared" si="34"/>
        <v>227.59981442668951</v>
      </c>
      <c r="G101">
        <f t="shared" si="37"/>
        <v>112634.469454127</v>
      </c>
      <c r="H101">
        <f t="shared" si="50"/>
        <v>958805.06918378989</v>
      </c>
      <c r="I101">
        <f t="shared" si="51"/>
        <v>194.245</v>
      </c>
      <c r="J101">
        <f t="shared" si="38"/>
        <v>0</v>
      </c>
      <c r="K101">
        <f t="shared" si="39"/>
        <v>7.8218381565365966E-2</v>
      </c>
      <c r="L101">
        <f t="shared" si="40"/>
        <v>1.0216999999999998</v>
      </c>
      <c r="M101">
        <f t="shared" si="41"/>
        <v>1.0999183815653657</v>
      </c>
      <c r="N101">
        <v>82</v>
      </c>
      <c r="S101">
        <f t="shared" si="26"/>
        <v>4</v>
      </c>
      <c r="T101">
        <f t="shared" si="27"/>
        <v>10</v>
      </c>
      <c r="U101">
        <f t="shared" si="42"/>
        <v>82</v>
      </c>
      <c r="V101">
        <f>($T$12*'10-day-rainfall'!X88+$T$13*'10-day-rainfall'!Y88+$T$14*'10-day-rainfall'!Z88+$T$15*'10-day-rainfall'!AA88)/12</f>
        <v>1.5062764211808215</v>
      </c>
      <c r="Y101">
        <f t="shared" si="31"/>
        <v>182.5</v>
      </c>
      <c r="Z101">
        <f t="shared" si="32"/>
        <v>8.7915895467685079E-2</v>
      </c>
      <c r="AA101">
        <f t="shared" si="43"/>
        <v>1.0022074999999999</v>
      </c>
      <c r="AB101">
        <f t="shared" si="44"/>
        <v>0</v>
      </c>
      <c r="AC101">
        <f t="shared" si="45"/>
        <v>0</v>
      </c>
      <c r="AD101">
        <f t="shared" si="46"/>
        <v>182.5</v>
      </c>
      <c r="AE101">
        <f t="shared" si="47"/>
        <v>1.0022074999999999</v>
      </c>
      <c r="AF101">
        <f t="shared" si="48"/>
        <v>0</v>
      </c>
      <c r="AG101">
        <f t="shared" si="49"/>
        <v>0</v>
      </c>
    </row>
    <row r="102" spans="1:33" x14ac:dyDescent="0.25">
      <c r="A102">
        <v>83</v>
      </c>
      <c r="B102">
        <v>0.82000000000000006</v>
      </c>
      <c r="C102">
        <f t="shared" si="35"/>
        <v>194.39</v>
      </c>
      <c r="D102">
        <f t="shared" si="36"/>
        <v>0</v>
      </c>
      <c r="E102">
        <f t="shared" si="33"/>
        <v>496.03944328006833</v>
      </c>
      <c r="F102">
        <f t="shared" si="34"/>
        <v>228.75981442668936</v>
      </c>
      <c r="G102">
        <f t="shared" si="37"/>
        <v>113473.89099306673</v>
      </c>
      <c r="H102">
        <f t="shared" si="50"/>
        <v>975197.88766041189</v>
      </c>
      <c r="I102">
        <f t="shared" si="51"/>
        <v>194.39</v>
      </c>
      <c r="J102">
        <f t="shared" si="38"/>
        <v>0</v>
      </c>
      <c r="K102">
        <f t="shared" si="39"/>
        <v>7.8801313189629671E-2</v>
      </c>
      <c r="L102">
        <f t="shared" si="40"/>
        <v>1.0223999999999998</v>
      </c>
      <c r="M102">
        <f t="shared" si="41"/>
        <v>1.1012013131896294</v>
      </c>
      <c r="N102">
        <v>83</v>
      </c>
      <c r="S102">
        <f t="shared" si="26"/>
        <v>4</v>
      </c>
      <c r="T102">
        <f t="shared" si="27"/>
        <v>11</v>
      </c>
      <c r="U102">
        <f t="shared" si="42"/>
        <v>83</v>
      </c>
      <c r="V102">
        <f>($T$12*'10-day-rainfall'!X89+$T$13*'10-day-rainfall'!Y89+$T$14*'10-day-rainfall'!Z89+$T$15*'10-day-rainfall'!AA89)/12</f>
        <v>1.5135421976657542</v>
      </c>
      <c r="Y102">
        <f t="shared" si="31"/>
        <v>182.5</v>
      </c>
      <c r="Z102">
        <f t="shared" si="32"/>
        <v>0.15517632573795231</v>
      </c>
      <c r="AA102">
        <f t="shared" si="43"/>
        <v>1.0022074999999999</v>
      </c>
      <c r="AB102">
        <f t="shared" si="44"/>
        <v>0</v>
      </c>
      <c r="AC102">
        <f t="shared" si="45"/>
        <v>0</v>
      </c>
      <c r="AD102">
        <f t="shared" si="46"/>
        <v>182.5</v>
      </c>
      <c r="AE102">
        <f t="shared" si="47"/>
        <v>1.0022074999999999</v>
      </c>
      <c r="AF102">
        <f t="shared" si="48"/>
        <v>0</v>
      </c>
      <c r="AG102">
        <f t="shared" si="49"/>
        <v>0</v>
      </c>
    </row>
    <row r="103" spans="1:33" x14ac:dyDescent="0.25">
      <c r="A103">
        <v>84</v>
      </c>
      <c r="B103">
        <v>0.83000000000000007</v>
      </c>
      <c r="C103">
        <f t="shared" si="35"/>
        <v>194.535</v>
      </c>
      <c r="D103">
        <f t="shared" si="36"/>
        <v>0</v>
      </c>
      <c r="E103">
        <f t="shared" si="33"/>
        <v>497.19944328006841</v>
      </c>
      <c r="F103">
        <f t="shared" si="34"/>
        <v>229.91981442668944</v>
      </c>
      <c r="G103">
        <f t="shared" si="37"/>
        <v>114316.00373200663</v>
      </c>
      <c r="H103">
        <f t="shared" si="50"/>
        <v>991712.61741010577</v>
      </c>
      <c r="I103">
        <f t="shared" si="51"/>
        <v>194.535</v>
      </c>
      <c r="J103">
        <f t="shared" si="38"/>
        <v>0</v>
      </c>
      <c r="K103">
        <f t="shared" si="39"/>
        <v>7.9386113702782382E-2</v>
      </c>
      <c r="L103">
        <f t="shared" si="40"/>
        <v>1.0230999999999997</v>
      </c>
      <c r="M103">
        <f t="shared" si="41"/>
        <v>1.1024861137027822</v>
      </c>
      <c r="N103">
        <v>84</v>
      </c>
      <c r="S103">
        <f t="shared" si="26"/>
        <v>4</v>
      </c>
      <c r="T103">
        <f t="shared" si="27"/>
        <v>12</v>
      </c>
      <c r="U103">
        <f t="shared" si="42"/>
        <v>84</v>
      </c>
      <c r="V103">
        <f>($T$12*'10-day-rainfall'!X90+$T$13*'10-day-rainfall'!Y90+$T$14*'10-day-rainfall'!Z90+$T$15*'10-day-rainfall'!AA90)/12</f>
        <v>1.5263666873961634</v>
      </c>
      <c r="Y103">
        <f t="shared" si="31"/>
        <v>182.5</v>
      </c>
      <c r="Z103">
        <f t="shared" si="32"/>
        <v>0.2538336909388208</v>
      </c>
      <c r="AA103">
        <f t="shared" si="43"/>
        <v>1.0022074999999999</v>
      </c>
      <c r="AB103">
        <f t="shared" si="44"/>
        <v>0</v>
      </c>
      <c r="AC103">
        <f t="shared" si="45"/>
        <v>0</v>
      </c>
      <c r="AD103">
        <f t="shared" si="46"/>
        <v>182.5</v>
      </c>
      <c r="AE103">
        <f t="shared" si="47"/>
        <v>1.0022074999999999</v>
      </c>
      <c r="AF103">
        <f t="shared" si="48"/>
        <v>0</v>
      </c>
      <c r="AG103">
        <f t="shared" si="49"/>
        <v>0</v>
      </c>
    </row>
    <row r="104" spans="1:33" x14ac:dyDescent="0.25">
      <c r="A104">
        <v>85</v>
      </c>
      <c r="B104">
        <v>0.84</v>
      </c>
      <c r="C104">
        <f t="shared" si="35"/>
        <v>194.68</v>
      </c>
      <c r="D104">
        <f t="shared" si="36"/>
        <v>0</v>
      </c>
      <c r="E104">
        <f t="shared" si="33"/>
        <v>498.35944328006849</v>
      </c>
      <c r="F104">
        <f t="shared" si="34"/>
        <v>231.07981442668952</v>
      </c>
      <c r="G104">
        <f t="shared" si="37"/>
        <v>115160.80767094652</v>
      </c>
      <c r="H104">
        <f t="shared" si="50"/>
        <v>1008349.6486564312</v>
      </c>
      <c r="I104">
        <f t="shared" si="51"/>
        <v>194.68</v>
      </c>
      <c r="J104">
        <f t="shared" si="38"/>
        <v>0</v>
      </c>
      <c r="K104">
        <f t="shared" si="39"/>
        <v>7.9972783104823975E-2</v>
      </c>
      <c r="L104">
        <f t="shared" si="40"/>
        <v>1.0237999999999998</v>
      </c>
      <c r="M104">
        <f t="shared" si="41"/>
        <v>1.1037727831048239</v>
      </c>
      <c r="N104">
        <v>85</v>
      </c>
      <c r="S104">
        <f t="shared" si="26"/>
        <v>4</v>
      </c>
      <c r="T104">
        <f t="shared" si="27"/>
        <v>13</v>
      </c>
      <c r="U104">
        <f t="shared" si="42"/>
        <v>85</v>
      </c>
      <c r="V104">
        <f>($T$12*'10-day-rainfall'!X91+$T$13*'10-day-rainfall'!Y91+$T$14*'10-day-rainfall'!Z91+$T$15*'10-day-rainfall'!AA91)/12</f>
        <v>1.5473446783828428</v>
      </c>
      <c r="Y104">
        <f t="shared" si="31"/>
        <v>182.5</v>
      </c>
      <c r="Z104">
        <f t="shared" si="32"/>
        <v>0.41226609638406114</v>
      </c>
      <c r="AA104">
        <f t="shared" si="43"/>
        <v>1.0022074999999999</v>
      </c>
      <c r="AB104">
        <f t="shared" si="44"/>
        <v>0</v>
      </c>
      <c r="AC104">
        <f t="shared" si="45"/>
        <v>0</v>
      </c>
      <c r="AD104">
        <f t="shared" si="46"/>
        <v>182.5</v>
      </c>
      <c r="AE104">
        <f t="shared" si="47"/>
        <v>1.0022074999999999</v>
      </c>
      <c r="AF104">
        <f t="shared" si="48"/>
        <v>0</v>
      </c>
      <c r="AG104">
        <f t="shared" si="49"/>
        <v>0</v>
      </c>
    </row>
    <row r="105" spans="1:33" x14ac:dyDescent="0.25">
      <c r="A105">
        <v>86</v>
      </c>
      <c r="B105">
        <v>0.85</v>
      </c>
      <c r="C105">
        <f t="shared" si="35"/>
        <v>194.82499999999999</v>
      </c>
      <c r="D105">
        <f t="shared" si="36"/>
        <v>0</v>
      </c>
      <c r="E105">
        <f t="shared" si="33"/>
        <v>499.51944328006834</v>
      </c>
      <c r="F105">
        <f t="shared" si="34"/>
        <v>232.23981442668938</v>
      </c>
      <c r="G105">
        <f t="shared" si="37"/>
        <v>116008.30280988626</v>
      </c>
      <c r="H105">
        <f t="shared" si="50"/>
        <v>1025109.3716229548</v>
      </c>
      <c r="I105">
        <f t="shared" si="51"/>
        <v>194.82499999999999</v>
      </c>
      <c r="J105">
        <f t="shared" si="38"/>
        <v>0</v>
      </c>
      <c r="K105">
        <f t="shared" si="39"/>
        <v>8.0561321395754337E-2</v>
      </c>
      <c r="L105">
        <f t="shared" si="40"/>
        <v>1.0244999999999997</v>
      </c>
      <c r="M105">
        <f t="shared" si="41"/>
        <v>1.1050613213957541</v>
      </c>
      <c r="N105">
        <v>86</v>
      </c>
      <c r="S105">
        <f t="shared" si="26"/>
        <v>4</v>
      </c>
      <c r="T105">
        <f t="shared" si="27"/>
        <v>14</v>
      </c>
      <c r="U105">
        <f t="shared" si="42"/>
        <v>86</v>
      </c>
      <c r="V105">
        <f>($T$12*'10-day-rainfall'!X92+$T$13*'10-day-rainfall'!Y92+$T$14*'10-day-rainfall'!Z92+$T$15*'10-day-rainfall'!AA92)/12</f>
        <v>1.5814162565964016</v>
      </c>
      <c r="Y105">
        <f t="shared" si="31"/>
        <v>182.5</v>
      </c>
      <c r="Z105">
        <f t="shared" si="32"/>
        <v>0.72096197659858341</v>
      </c>
      <c r="AA105">
        <f t="shared" si="43"/>
        <v>1.0022074999999999</v>
      </c>
      <c r="AB105">
        <f t="shared" si="44"/>
        <v>0</v>
      </c>
      <c r="AC105">
        <f t="shared" si="45"/>
        <v>0</v>
      </c>
      <c r="AD105">
        <f t="shared" si="46"/>
        <v>182.5</v>
      </c>
      <c r="AE105">
        <f t="shared" si="47"/>
        <v>1.0022074999999999</v>
      </c>
      <c r="AF105">
        <f t="shared" si="48"/>
        <v>0</v>
      </c>
      <c r="AG105">
        <f t="shared" si="49"/>
        <v>0</v>
      </c>
    </row>
    <row r="106" spans="1:33" x14ac:dyDescent="0.25">
      <c r="A106">
        <v>87</v>
      </c>
      <c r="B106">
        <v>0.86</v>
      </c>
      <c r="C106">
        <f t="shared" si="35"/>
        <v>194.97</v>
      </c>
      <c r="D106">
        <f t="shared" si="36"/>
        <v>0</v>
      </c>
      <c r="E106">
        <f t="shared" si="33"/>
        <v>500.67944328006843</v>
      </c>
      <c r="F106">
        <f t="shared" si="34"/>
        <v>233.39981442668946</v>
      </c>
      <c r="G106">
        <f t="shared" si="37"/>
        <v>116858.48914882616</v>
      </c>
      <c r="H106">
        <f t="shared" si="50"/>
        <v>1041992.1765332598</v>
      </c>
      <c r="I106">
        <f t="shared" si="51"/>
        <v>194.97</v>
      </c>
      <c r="J106">
        <f t="shared" si="38"/>
        <v>0</v>
      </c>
      <c r="K106">
        <f t="shared" si="39"/>
        <v>8.115172857557372E-2</v>
      </c>
      <c r="L106">
        <f t="shared" si="40"/>
        <v>1.0251999999999997</v>
      </c>
      <c r="M106">
        <f t="shared" si="41"/>
        <v>1.1063517285755733</v>
      </c>
      <c r="N106">
        <v>87</v>
      </c>
      <c r="S106">
        <f t="shared" si="26"/>
        <v>4</v>
      </c>
      <c r="T106">
        <f t="shared" si="27"/>
        <v>15</v>
      </c>
      <c r="U106">
        <f t="shared" si="42"/>
        <v>87</v>
      </c>
      <c r="V106">
        <f>($T$12*'10-day-rainfall'!X93+$T$13*'10-day-rainfall'!Y93+$T$14*'10-day-rainfall'!Z93+$T$15*'10-day-rainfall'!AA93)/12</f>
        <v>1.6409998910260366</v>
      </c>
      <c r="Y106">
        <f t="shared" si="31"/>
        <v>182.5</v>
      </c>
      <c r="Z106">
        <f t="shared" si="32"/>
        <v>2.831125039563934</v>
      </c>
      <c r="AA106">
        <f t="shared" si="43"/>
        <v>1.0022074999999999</v>
      </c>
      <c r="AB106">
        <f t="shared" si="44"/>
        <v>0</v>
      </c>
      <c r="AC106">
        <f t="shared" si="45"/>
        <v>3292.0515712150814</v>
      </c>
      <c r="AD106">
        <f t="shared" si="46"/>
        <v>182.5610892430459</v>
      </c>
      <c r="AE106">
        <f t="shared" si="47"/>
        <v>1.002684228497887</v>
      </c>
      <c r="AF106">
        <f t="shared" si="48"/>
        <v>6582.3869198377697</v>
      </c>
      <c r="AG106">
        <f t="shared" si="49"/>
        <v>0</v>
      </c>
    </row>
    <row r="107" spans="1:33" x14ac:dyDescent="0.25">
      <c r="A107">
        <v>88</v>
      </c>
      <c r="B107">
        <v>0.87</v>
      </c>
      <c r="C107">
        <f t="shared" si="35"/>
        <v>195.11500000000001</v>
      </c>
      <c r="D107">
        <f t="shared" si="36"/>
        <v>0</v>
      </c>
      <c r="E107">
        <f t="shared" si="33"/>
        <v>501.83944328006851</v>
      </c>
      <c r="F107">
        <f t="shared" si="34"/>
        <v>234.55981442668954</v>
      </c>
      <c r="G107">
        <f t="shared" si="37"/>
        <v>117711.36668776606</v>
      </c>
      <c r="H107">
        <f t="shared" si="50"/>
        <v>1058998.4536109264</v>
      </c>
      <c r="I107">
        <f t="shared" si="51"/>
        <v>195.11500000000001</v>
      </c>
      <c r="J107">
        <f t="shared" si="38"/>
        <v>0</v>
      </c>
      <c r="K107">
        <f t="shared" si="39"/>
        <v>8.1744004644281984E-2</v>
      </c>
      <c r="L107">
        <f t="shared" si="40"/>
        <v>1.0258999999999996</v>
      </c>
      <c r="M107">
        <f t="shared" si="41"/>
        <v>1.1076440046442815</v>
      </c>
      <c r="N107">
        <v>88</v>
      </c>
      <c r="S107">
        <f t="shared" si="26"/>
        <v>4</v>
      </c>
      <c r="T107">
        <f t="shared" si="27"/>
        <v>16</v>
      </c>
      <c r="U107">
        <f t="shared" si="42"/>
        <v>88</v>
      </c>
      <c r="V107">
        <f>($T$12*'10-day-rainfall'!X94+$T$13*'10-day-rainfall'!Y94+$T$14*'10-day-rainfall'!Z94+$T$15*'10-day-rainfall'!AA94)/12</f>
        <v>1.8749771670230559</v>
      </c>
      <c r="Y107">
        <f t="shared" si="31"/>
        <v>182.62214663885706</v>
      </c>
      <c r="Z107">
        <f t="shared" si="32"/>
        <v>1.6439397747832876</v>
      </c>
      <c r="AA107">
        <f t="shared" si="43"/>
        <v>1.0031607084661867</v>
      </c>
      <c r="AB107">
        <f t="shared" si="44"/>
        <v>6582.3869198375814</v>
      </c>
      <c r="AC107">
        <f t="shared" si="45"/>
        <v>7735.7892392083631</v>
      </c>
      <c r="AD107">
        <f t="shared" si="46"/>
        <v>182.64354984992272</v>
      </c>
      <c r="AE107">
        <f t="shared" si="47"/>
        <v>1.0033277349368472</v>
      </c>
      <c r="AF107">
        <f t="shared" si="48"/>
        <v>8888.5902632847665</v>
      </c>
      <c r="AG107">
        <f t="shared" si="49"/>
        <v>0</v>
      </c>
    </row>
    <row r="108" spans="1:33" x14ac:dyDescent="0.25">
      <c r="A108">
        <v>89</v>
      </c>
      <c r="B108">
        <v>0.88</v>
      </c>
      <c r="C108">
        <f t="shared" si="35"/>
        <v>195.26</v>
      </c>
      <c r="D108">
        <f t="shared" si="36"/>
        <v>0</v>
      </c>
      <c r="E108">
        <f t="shared" si="33"/>
        <v>502.99944328006836</v>
      </c>
      <c r="F108">
        <f t="shared" si="34"/>
        <v>235.7198144266894</v>
      </c>
      <c r="G108">
        <f t="shared" si="37"/>
        <v>118566.93542670579</v>
      </c>
      <c r="H108">
        <f t="shared" si="50"/>
        <v>1076128.5930795409</v>
      </c>
      <c r="I108">
        <f t="shared" si="51"/>
        <v>195.26</v>
      </c>
      <c r="J108">
        <f t="shared" si="38"/>
        <v>0</v>
      </c>
      <c r="K108">
        <f t="shared" si="39"/>
        <v>8.2338149601879032E-2</v>
      </c>
      <c r="L108">
        <f t="shared" si="40"/>
        <v>1.0265999999999995</v>
      </c>
      <c r="M108">
        <f t="shared" si="41"/>
        <v>1.1089381496018786</v>
      </c>
      <c r="N108">
        <v>89</v>
      </c>
      <c r="S108">
        <f t="shared" si="26"/>
        <v>4</v>
      </c>
      <c r="T108">
        <f t="shared" si="27"/>
        <v>17</v>
      </c>
      <c r="U108">
        <f t="shared" si="42"/>
        <v>89</v>
      </c>
      <c r="V108">
        <f>($T$12*'10-day-rainfall'!X95+$T$13*'10-day-rainfall'!Y95+$T$14*'10-day-rainfall'!Z95+$T$15*'10-day-rainfall'!AA95)/12</f>
        <v>2.0108399583274599</v>
      </c>
      <c r="Y108">
        <f t="shared" si="31"/>
        <v>182.66471407363707</v>
      </c>
      <c r="Z108">
        <f t="shared" si="32"/>
        <v>0.69752845873504243</v>
      </c>
      <c r="AA108">
        <f t="shared" si="43"/>
        <v>1.0034931504894917</v>
      </c>
      <c r="AB108">
        <f t="shared" si="44"/>
        <v>8888.590263284208</v>
      </c>
      <c r="AC108">
        <f t="shared" si="45"/>
        <v>8337.8538181261993</v>
      </c>
      <c r="AD108">
        <f t="shared" si="46"/>
        <v>182.65461104216564</v>
      </c>
      <c r="AE108">
        <f t="shared" si="47"/>
        <v>1.0034141781921486</v>
      </c>
      <c r="AF108">
        <f t="shared" si="48"/>
        <v>7787.4016732386262</v>
      </c>
      <c r="AG108">
        <f t="shared" si="49"/>
        <v>0</v>
      </c>
    </row>
    <row r="109" spans="1:33" x14ac:dyDescent="0.25">
      <c r="A109">
        <v>90</v>
      </c>
      <c r="B109">
        <v>0.89</v>
      </c>
      <c r="C109">
        <f t="shared" si="35"/>
        <v>195.405</v>
      </c>
      <c r="D109">
        <f t="shared" si="36"/>
        <v>0</v>
      </c>
      <c r="E109">
        <f t="shared" si="33"/>
        <v>504.15944328006844</v>
      </c>
      <c r="F109">
        <f t="shared" si="34"/>
        <v>236.87981442668948</v>
      </c>
      <c r="G109">
        <f t="shared" si="37"/>
        <v>119425.19536564569</v>
      </c>
      <c r="H109">
        <f t="shared" si="50"/>
        <v>1093382.9851627066</v>
      </c>
      <c r="I109">
        <f t="shared" si="51"/>
        <v>195.405</v>
      </c>
      <c r="J109">
        <f t="shared" si="38"/>
        <v>0</v>
      </c>
      <c r="K109">
        <f t="shared" si="39"/>
        <v>8.2934163448365059E-2</v>
      </c>
      <c r="L109">
        <f t="shared" si="40"/>
        <v>1.0272999999999997</v>
      </c>
      <c r="M109">
        <f t="shared" si="41"/>
        <v>1.1102341634483648</v>
      </c>
      <c r="N109">
        <v>90</v>
      </c>
      <c r="S109">
        <f t="shared" ref="S109:S172" si="52">S85+1</f>
        <v>4</v>
      </c>
      <c r="T109">
        <f t="shared" ref="T109:T172" si="53">T85</f>
        <v>18</v>
      </c>
      <c r="U109">
        <f t="shared" si="42"/>
        <v>90</v>
      </c>
      <c r="V109">
        <f>($T$12*'10-day-rainfall'!X96+$T$13*'10-day-rainfall'!Y96+$T$14*'10-day-rainfall'!Z96+$T$15*'10-day-rainfall'!AA96)/12</f>
        <v>2.0684869383882072</v>
      </c>
      <c r="Y109">
        <f t="shared" si="31"/>
        <v>182.64450760057105</v>
      </c>
      <c r="Z109">
        <f t="shared" si="32"/>
        <v>0.47240305466789351</v>
      </c>
      <c r="AA109">
        <f t="shared" si="43"/>
        <v>1.0033352090354801</v>
      </c>
      <c r="AB109">
        <f t="shared" si="44"/>
        <v>7787.4016732388018</v>
      </c>
      <c r="AC109">
        <f t="shared" si="45"/>
        <v>6831.7237953771455</v>
      </c>
      <c r="AD109">
        <f t="shared" si="46"/>
        <v>182.62677348040575</v>
      </c>
      <c r="AE109">
        <f t="shared" si="47"/>
        <v>1.003196815432184</v>
      </c>
      <c r="AF109">
        <f t="shared" si="48"/>
        <v>5876.5441344873561</v>
      </c>
      <c r="AG109">
        <f t="shared" si="49"/>
        <v>0</v>
      </c>
    </row>
    <row r="110" spans="1:33" x14ac:dyDescent="0.25">
      <c r="A110">
        <v>91</v>
      </c>
      <c r="B110">
        <v>0.9</v>
      </c>
      <c r="C110">
        <f t="shared" si="35"/>
        <v>195.55</v>
      </c>
      <c r="D110">
        <f t="shared" si="36"/>
        <v>0</v>
      </c>
      <c r="E110">
        <f t="shared" si="33"/>
        <v>505.31944328006853</v>
      </c>
      <c r="F110">
        <f t="shared" si="34"/>
        <v>238.03981442668956</v>
      </c>
      <c r="G110">
        <f t="shared" si="37"/>
        <v>120286.14650458559</v>
      </c>
      <c r="H110">
        <f t="shared" si="50"/>
        <v>1110762.0200840225</v>
      </c>
      <c r="I110">
        <f t="shared" si="51"/>
        <v>195.55</v>
      </c>
      <c r="J110">
        <f t="shared" si="38"/>
        <v>0</v>
      </c>
      <c r="K110">
        <f t="shared" si="39"/>
        <v>8.353204618373998E-2</v>
      </c>
      <c r="L110">
        <f t="shared" si="40"/>
        <v>1.0279999999999998</v>
      </c>
      <c r="M110">
        <f t="shared" si="41"/>
        <v>1.1115320461837397</v>
      </c>
      <c r="N110">
        <v>91</v>
      </c>
      <c r="S110">
        <f t="shared" si="52"/>
        <v>4</v>
      </c>
      <c r="T110">
        <f t="shared" si="53"/>
        <v>19</v>
      </c>
      <c r="U110">
        <f t="shared" si="42"/>
        <v>91</v>
      </c>
      <c r="V110">
        <f>($T$12*'10-day-rainfall'!X97+$T$13*'10-day-rainfall'!Y97+$T$14*'10-day-rainfall'!Z97+$T$15*'10-day-rainfall'!AA97)/12</f>
        <v>2.1075285131541488</v>
      </c>
      <c r="Y110">
        <f t="shared" si="31"/>
        <v>182.6090486054473</v>
      </c>
      <c r="Z110">
        <f t="shared" si="32"/>
        <v>0.35334420240465025</v>
      </c>
      <c r="AA110">
        <f t="shared" si="43"/>
        <v>1.0030584939766729</v>
      </c>
      <c r="AB110">
        <f t="shared" si="44"/>
        <v>5876.5441344875717</v>
      </c>
      <c r="AC110">
        <f t="shared" si="45"/>
        <v>4707.0584096579314</v>
      </c>
      <c r="AD110">
        <f t="shared" si="46"/>
        <v>182.5873469412609</v>
      </c>
      <c r="AE110">
        <f t="shared" si="47"/>
        <v>1.0028891384362637</v>
      </c>
      <c r="AF110">
        <f t="shared" si="48"/>
        <v>3538.1823647737633</v>
      </c>
      <c r="AG110">
        <f t="shared" si="49"/>
        <v>0</v>
      </c>
    </row>
    <row r="111" spans="1:33" x14ac:dyDescent="0.25">
      <c r="A111">
        <v>92</v>
      </c>
      <c r="B111">
        <v>0.91</v>
      </c>
      <c r="C111">
        <f t="shared" si="35"/>
        <v>195.69499999999999</v>
      </c>
      <c r="D111">
        <f t="shared" si="36"/>
        <v>0</v>
      </c>
      <c r="E111">
        <f t="shared" si="33"/>
        <v>506.47944328006838</v>
      </c>
      <c r="F111">
        <f t="shared" si="34"/>
        <v>239.19981442668941</v>
      </c>
      <c r="G111">
        <f t="shared" si="37"/>
        <v>121149.78884352533</v>
      </c>
      <c r="H111">
        <f t="shared" si="50"/>
        <v>1128266.0880670941</v>
      </c>
      <c r="I111">
        <f t="shared" si="51"/>
        <v>195.69499999999999</v>
      </c>
      <c r="J111">
        <f t="shared" si="38"/>
        <v>0</v>
      </c>
      <c r="K111">
        <f t="shared" si="39"/>
        <v>8.41317978080037E-2</v>
      </c>
      <c r="L111">
        <f t="shared" si="40"/>
        <v>1.0286999999999997</v>
      </c>
      <c r="M111">
        <f t="shared" si="41"/>
        <v>1.1128317978080033</v>
      </c>
      <c r="N111">
        <v>92</v>
      </c>
      <c r="S111">
        <f t="shared" si="52"/>
        <v>4</v>
      </c>
      <c r="T111">
        <f t="shared" si="53"/>
        <v>20</v>
      </c>
      <c r="U111">
        <f t="shared" si="42"/>
        <v>92</v>
      </c>
      <c r="V111">
        <f>($T$12*'10-day-rainfall'!X98+$T$13*'10-day-rainfall'!Y98+$T$14*'10-day-rainfall'!Z98+$T$15*'10-day-rainfall'!AA98)/12</f>
        <v>2.1367305133528802</v>
      </c>
      <c r="Y111">
        <f t="shared" si="31"/>
        <v>182.56565659065376</v>
      </c>
      <c r="Z111">
        <f t="shared" si="32"/>
        <v>0.27798083799171203</v>
      </c>
      <c r="AA111">
        <f t="shared" si="43"/>
        <v>1.0027198711848129</v>
      </c>
      <c r="AB111">
        <f t="shared" si="44"/>
        <v>3538.1823647737251</v>
      </c>
      <c r="AC111">
        <f t="shared" si="45"/>
        <v>2233.6521050261435</v>
      </c>
      <c r="AD111">
        <f t="shared" si="46"/>
        <v>182.54144896073834</v>
      </c>
      <c r="AE111">
        <f t="shared" si="47"/>
        <v>1.0025309595782586</v>
      </c>
      <c r="AF111">
        <f t="shared" si="48"/>
        <v>929.80192706215757</v>
      </c>
      <c r="AG111">
        <f t="shared" si="49"/>
        <v>0</v>
      </c>
    </row>
    <row r="112" spans="1:33" x14ac:dyDescent="0.25">
      <c r="A112">
        <v>93</v>
      </c>
      <c r="B112">
        <v>0.92</v>
      </c>
      <c r="C112">
        <f t="shared" si="35"/>
        <v>195.84</v>
      </c>
      <c r="D112">
        <f t="shared" si="36"/>
        <v>0</v>
      </c>
      <c r="E112">
        <f t="shared" si="33"/>
        <v>507.63944328006846</v>
      </c>
      <c r="F112">
        <f t="shared" si="34"/>
        <v>240.3598144266895</v>
      </c>
      <c r="G112">
        <f t="shared" si="37"/>
        <v>122016.12238246523</v>
      </c>
      <c r="H112">
        <f t="shared" si="50"/>
        <v>1145895.5793355429</v>
      </c>
      <c r="I112">
        <f t="shared" si="51"/>
        <v>195.84</v>
      </c>
      <c r="J112">
        <f t="shared" si="38"/>
        <v>0</v>
      </c>
      <c r="K112">
        <f t="shared" si="39"/>
        <v>8.4733418321156412E-2</v>
      </c>
      <c r="L112">
        <f t="shared" si="40"/>
        <v>1.0293999999999996</v>
      </c>
      <c r="M112">
        <f t="shared" si="41"/>
        <v>1.114133418321156</v>
      </c>
      <c r="N112">
        <v>93</v>
      </c>
      <c r="S112">
        <f t="shared" si="52"/>
        <v>4</v>
      </c>
      <c r="T112">
        <f t="shared" si="53"/>
        <v>21</v>
      </c>
      <c r="U112">
        <f t="shared" si="42"/>
        <v>93</v>
      </c>
      <c r="V112">
        <f>($T$12*'10-day-rainfall'!X99+$T$13*'10-day-rainfall'!Y99+$T$14*'10-day-rainfall'!Z99+$T$15*'10-day-rainfall'!AA99)/12</f>
        <v>2.1597041363274019</v>
      </c>
      <c r="Y112">
        <f t="shared" si="31"/>
        <v>182.51725395082005</v>
      </c>
      <c r="Z112">
        <f t="shared" si="32"/>
        <v>0.22581255255612243</v>
      </c>
      <c r="AA112">
        <f t="shared" si="43"/>
        <v>1.0023421464556923</v>
      </c>
      <c r="AB112">
        <f t="shared" si="44"/>
        <v>929.80192706174</v>
      </c>
      <c r="AC112">
        <f t="shared" si="45"/>
        <v>0</v>
      </c>
      <c r="AD112">
        <f t="shared" si="46"/>
        <v>182.5</v>
      </c>
      <c r="AE112">
        <f t="shared" si="47"/>
        <v>1.0022074999999999</v>
      </c>
      <c r="AF112">
        <f t="shared" si="48"/>
        <v>0</v>
      </c>
      <c r="AG112">
        <f t="shared" si="49"/>
        <v>0</v>
      </c>
    </row>
    <row r="113" spans="1:33" x14ac:dyDescent="0.25">
      <c r="A113">
        <v>94</v>
      </c>
      <c r="B113">
        <v>0.93</v>
      </c>
      <c r="C113">
        <f t="shared" si="35"/>
        <v>195.98500000000001</v>
      </c>
      <c r="D113">
        <f t="shared" si="36"/>
        <v>0</v>
      </c>
      <c r="E113">
        <f t="shared" si="33"/>
        <v>508.79944328006854</v>
      </c>
      <c r="F113">
        <f t="shared" si="34"/>
        <v>241.51981442668958</v>
      </c>
      <c r="G113">
        <f t="shared" si="37"/>
        <v>122885.14712140513</v>
      </c>
      <c r="H113">
        <f t="shared" si="50"/>
        <v>1163650.884112986</v>
      </c>
      <c r="I113">
        <f t="shared" si="51"/>
        <v>195.98500000000001</v>
      </c>
      <c r="J113">
        <f t="shared" si="38"/>
        <v>0</v>
      </c>
      <c r="K113">
        <f t="shared" si="39"/>
        <v>8.5336907723197991E-2</v>
      </c>
      <c r="L113">
        <f t="shared" si="40"/>
        <v>1.0300999999999998</v>
      </c>
      <c r="M113">
        <f t="shared" si="41"/>
        <v>1.1154369077231978</v>
      </c>
      <c r="N113">
        <v>94</v>
      </c>
      <c r="S113">
        <f t="shared" si="52"/>
        <v>4</v>
      </c>
      <c r="T113">
        <f t="shared" si="53"/>
        <v>22</v>
      </c>
      <c r="U113">
        <f t="shared" si="42"/>
        <v>94</v>
      </c>
      <c r="V113">
        <f>($T$12*'10-day-rainfall'!X100+$T$13*'10-day-rainfall'!Y100+$T$14*'10-day-rainfall'!Z100+$T$15*'10-day-rainfall'!AA100)/12</f>
        <v>2.1783663307535277</v>
      </c>
      <c r="Y113">
        <f t="shared" si="31"/>
        <v>182.5</v>
      </c>
      <c r="Z113">
        <f t="shared" si="32"/>
        <v>0.18765570360865461</v>
      </c>
      <c r="AA113">
        <f t="shared" si="43"/>
        <v>1.0022074999999999</v>
      </c>
      <c r="AB113">
        <f t="shared" si="44"/>
        <v>0</v>
      </c>
      <c r="AC113">
        <f t="shared" si="45"/>
        <v>0</v>
      </c>
      <c r="AD113">
        <f t="shared" si="46"/>
        <v>182.5</v>
      </c>
      <c r="AE113">
        <f t="shared" si="47"/>
        <v>1.0022074999999999</v>
      </c>
      <c r="AF113">
        <f t="shared" si="48"/>
        <v>0</v>
      </c>
      <c r="AG113">
        <f t="shared" si="49"/>
        <v>0</v>
      </c>
    </row>
    <row r="114" spans="1:33" x14ac:dyDescent="0.25">
      <c r="A114">
        <v>95</v>
      </c>
      <c r="B114">
        <v>0.94000000000000006</v>
      </c>
      <c r="C114">
        <f t="shared" si="35"/>
        <v>196.13</v>
      </c>
      <c r="D114">
        <f t="shared" si="36"/>
        <v>0</v>
      </c>
      <c r="E114">
        <f t="shared" si="33"/>
        <v>509.9594432800684</v>
      </c>
      <c r="F114">
        <f t="shared" si="34"/>
        <v>242.67981442668943</v>
      </c>
      <c r="G114">
        <f t="shared" si="37"/>
        <v>123756.86306034485</v>
      </c>
      <c r="H114">
        <f t="shared" si="50"/>
        <v>1181532.3926230466</v>
      </c>
      <c r="I114">
        <f t="shared" si="51"/>
        <v>196.13</v>
      </c>
      <c r="J114">
        <f t="shared" si="38"/>
        <v>0</v>
      </c>
      <c r="K114">
        <f t="shared" si="39"/>
        <v>8.5942266014128355E-2</v>
      </c>
      <c r="L114">
        <f t="shared" si="40"/>
        <v>1.0307999999999997</v>
      </c>
      <c r="M114">
        <f t="shared" si="41"/>
        <v>1.116742266014128</v>
      </c>
      <c r="N114">
        <v>95</v>
      </c>
      <c r="S114">
        <f t="shared" si="52"/>
        <v>4</v>
      </c>
      <c r="T114">
        <f t="shared" si="53"/>
        <v>23</v>
      </c>
      <c r="U114">
        <f t="shared" si="42"/>
        <v>95</v>
      </c>
      <c r="V114">
        <f>($T$12*'10-day-rainfall'!X101+$T$13*'10-day-rainfall'!Y101+$T$14*'10-day-rainfall'!Z101+$T$15*'10-day-rainfall'!AA101)/12</f>
        <v>2.1938750665889537</v>
      </c>
      <c r="Y114">
        <f t="shared" si="31"/>
        <v>182.5</v>
      </c>
      <c r="Z114">
        <f t="shared" si="32"/>
        <v>0.1586651776068706</v>
      </c>
      <c r="AA114">
        <f t="shared" si="43"/>
        <v>1.0022074999999999</v>
      </c>
      <c r="AB114">
        <f t="shared" si="44"/>
        <v>0</v>
      </c>
      <c r="AC114">
        <f t="shared" si="45"/>
        <v>0</v>
      </c>
      <c r="AD114">
        <f t="shared" si="46"/>
        <v>182.5</v>
      </c>
      <c r="AE114">
        <f t="shared" si="47"/>
        <v>1.0022074999999999</v>
      </c>
      <c r="AF114">
        <f t="shared" si="48"/>
        <v>0</v>
      </c>
      <c r="AG114">
        <f t="shared" si="49"/>
        <v>0</v>
      </c>
    </row>
    <row r="115" spans="1:33" x14ac:dyDescent="0.25">
      <c r="A115">
        <v>96</v>
      </c>
      <c r="B115">
        <v>0.95000000000000007</v>
      </c>
      <c r="C115">
        <f t="shared" si="35"/>
        <v>196.27500000000001</v>
      </c>
      <c r="D115">
        <f t="shared" si="36"/>
        <v>0</v>
      </c>
      <c r="E115">
        <f t="shared" si="33"/>
        <v>511.11944328006848</v>
      </c>
      <c r="F115">
        <f t="shared" si="34"/>
        <v>243.83981442668951</v>
      </c>
      <c r="G115">
        <f t="shared" si="37"/>
        <v>124631.27019928476</v>
      </c>
      <c r="H115">
        <f t="shared" si="50"/>
        <v>1199540.4950893638</v>
      </c>
      <c r="I115">
        <f t="shared" si="51"/>
        <v>196.27500000000001</v>
      </c>
      <c r="J115">
        <f t="shared" si="38"/>
        <v>0</v>
      </c>
      <c r="K115">
        <f t="shared" si="39"/>
        <v>8.6549493193947752E-2</v>
      </c>
      <c r="L115">
        <f t="shared" si="40"/>
        <v>1.0314999999999999</v>
      </c>
      <c r="M115">
        <f t="shared" si="41"/>
        <v>1.1180494931939475</v>
      </c>
      <c r="N115">
        <v>96</v>
      </c>
      <c r="S115">
        <f t="shared" si="52"/>
        <v>4</v>
      </c>
      <c r="T115">
        <f t="shared" si="53"/>
        <v>24</v>
      </c>
      <c r="U115">
        <f t="shared" si="42"/>
        <v>96</v>
      </c>
      <c r="V115">
        <f>($T$12*'10-day-rainfall'!X102+$T$13*'10-day-rainfall'!Y102+$T$14*'10-day-rainfall'!Z102+$T$15*'10-day-rainfall'!AA102)/12</f>
        <v>2.2069878911845628</v>
      </c>
      <c r="Y115">
        <f t="shared" si="31"/>
        <v>182.5</v>
      </c>
      <c r="Z115">
        <f t="shared" si="32"/>
        <v>0</v>
      </c>
      <c r="AA115">
        <f t="shared" si="43"/>
        <v>1.0022074999999999</v>
      </c>
      <c r="AB115">
        <f t="shared" si="44"/>
        <v>0</v>
      </c>
      <c r="AC115">
        <f t="shared" si="45"/>
        <v>0</v>
      </c>
      <c r="AD115">
        <f t="shared" si="46"/>
        <v>182.5</v>
      </c>
      <c r="AE115">
        <f t="shared" si="47"/>
        <v>1.0022074999999999</v>
      </c>
      <c r="AF115">
        <f t="shared" si="48"/>
        <v>0</v>
      </c>
      <c r="AG115">
        <f t="shared" si="49"/>
        <v>0</v>
      </c>
    </row>
    <row r="116" spans="1:33" x14ac:dyDescent="0.25">
      <c r="A116">
        <v>97</v>
      </c>
      <c r="B116">
        <v>0.96</v>
      </c>
      <c r="C116">
        <f t="shared" si="35"/>
        <v>196.42</v>
      </c>
      <c r="D116">
        <f t="shared" si="36"/>
        <v>0</v>
      </c>
      <c r="E116">
        <f t="shared" si="33"/>
        <v>512.27944328006834</v>
      </c>
      <c r="F116">
        <f t="shared" si="34"/>
        <v>244.99981442668937</v>
      </c>
      <c r="G116">
        <f t="shared" si="37"/>
        <v>125508.36853822449</v>
      </c>
      <c r="H116">
        <f t="shared" si="50"/>
        <v>1217675.5817355681</v>
      </c>
      <c r="I116">
        <f t="shared" si="51"/>
        <v>196.42</v>
      </c>
      <c r="J116">
        <f t="shared" si="38"/>
        <v>0</v>
      </c>
      <c r="K116">
        <f t="shared" si="39"/>
        <v>8.7158589262655892E-2</v>
      </c>
      <c r="L116">
        <f t="shared" si="40"/>
        <v>1.0321999999999998</v>
      </c>
      <c r="M116">
        <f t="shared" si="41"/>
        <v>1.1193585892626556</v>
      </c>
      <c r="N116">
        <v>97</v>
      </c>
      <c r="S116">
        <f t="shared" si="52"/>
        <v>5</v>
      </c>
      <c r="T116">
        <f t="shared" si="53"/>
        <v>1</v>
      </c>
      <c r="U116">
        <f t="shared" si="42"/>
        <v>97</v>
      </c>
      <c r="V116">
        <f>($T$12*'10-day-rainfall'!X103+$T$13*'10-day-rainfall'!Y103+$T$14*'10-day-rainfall'!Z103+$T$15*'10-day-rainfall'!AA103)/12</f>
        <v>2.2069878911845628</v>
      </c>
      <c r="Y116">
        <f t="shared" si="31"/>
        <v>182.5</v>
      </c>
      <c r="Z116">
        <f t="shared" si="32"/>
        <v>0</v>
      </c>
      <c r="AA116">
        <f t="shared" si="43"/>
        <v>1.0022074999999999</v>
      </c>
      <c r="AB116">
        <f t="shared" si="44"/>
        <v>0</v>
      </c>
      <c r="AC116">
        <f t="shared" si="45"/>
        <v>0</v>
      </c>
      <c r="AD116">
        <f t="shared" si="46"/>
        <v>182.5</v>
      </c>
      <c r="AE116">
        <f t="shared" si="47"/>
        <v>1.0022074999999999</v>
      </c>
      <c r="AF116">
        <f t="shared" si="48"/>
        <v>0</v>
      </c>
      <c r="AG116">
        <f t="shared" si="49"/>
        <v>0</v>
      </c>
    </row>
    <row r="117" spans="1:33" x14ac:dyDescent="0.25">
      <c r="A117">
        <v>98</v>
      </c>
      <c r="B117">
        <v>0.97</v>
      </c>
      <c r="C117">
        <f>$C$20+B117*(MAX($C$6,$C$6+$C$5-$C$10))</f>
        <v>196.565</v>
      </c>
      <c r="D117">
        <f t="shared" si="36"/>
        <v>0</v>
      </c>
      <c r="E117">
        <f t="shared" si="33"/>
        <v>513.43944328006842</v>
      </c>
      <c r="F117">
        <f t="shared" si="34"/>
        <v>246.15981442668945</v>
      </c>
      <c r="G117">
        <f t="shared" si="37"/>
        <v>126388.15807716438</v>
      </c>
      <c r="H117">
        <f t="shared" si="50"/>
        <v>1235938.04278531</v>
      </c>
      <c r="I117">
        <f t="shared" si="51"/>
        <v>196.565</v>
      </c>
      <c r="J117">
        <f t="shared" si="38"/>
        <v>0</v>
      </c>
      <c r="K117">
        <f t="shared" si="39"/>
        <v>8.7769554220253038E-2</v>
      </c>
      <c r="L117">
        <f t="shared" si="40"/>
        <v>1.0328999999999999</v>
      </c>
      <c r="M117">
        <f t="shared" si="41"/>
        <v>1.1206695542202529</v>
      </c>
      <c r="N117">
        <v>98</v>
      </c>
      <c r="S117">
        <f t="shared" si="52"/>
        <v>5</v>
      </c>
      <c r="T117">
        <f t="shared" si="53"/>
        <v>2</v>
      </c>
      <c r="U117">
        <f t="shared" si="42"/>
        <v>98</v>
      </c>
      <c r="V117">
        <f>($T$12*'10-day-rainfall'!X104+$T$13*'10-day-rainfall'!Y104+$T$14*'10-day-rainfall'!Z104+$T$15*'10-day-rainfall'!AA104)/12</f>
        <v>2.2069878911845628</v>
      </c>
      <c r="Y117">
        <f t="shared" si="31"/>
        <v>182.5</v>
      </c>
      <c r="Z117">
        <f t="shared" si="32"/>
        <v>0</v>
      </c>
      <c r="AA117">
        <f t="shared" si="43"/>
        <v>1.0022074999999999</v>
      </c>
      <c r="AB117">
        <f t="shared" si="44"/>
        <v>0</v>
      </c>
      <c r="AC117">
        <f t="shared" si="45"/>
        <v>0</v>
      </c>
      <c r="AD117">
        <f t="shared" si="46"/>
        <v>182.5</v>
      </c>
      <c r="AE117">
        <f t="shared" si="47"/>
        <v>1.0022074999999999</v>
      </c>
      <c r="AF117">
        <f t="shared" si="48"/>
        <v>0</v>
      </c>
      <c r="AG117">
        <f t="shared" si="49"/>
        <v>0</v>
      </c>
    </row>
    <row r="118" spans="1:33" x14ac:dyDescent="0.25">
      <c r="A118">
        <v>99</v>
      </c>
      <c r="B118">
        <v>0.98</v>
      </c>
      <c r="C118">
        <f>$C$20+B118*(MAX($C$6,$C$6+$C$5-$C$10))</f>
        <v>196.71</v>
      </c>
      <c r="D118">
        <f t="shared" si="36"/>
        <v>0</v>
      </c>
      <c r="E118">
        <f t="shared" si="33"/>
        <v>514.5994432800685</v>
      </c>
      <c r="F118">
        <f t="shared" si="34"/>
        <v>247.31981442668953</v>
      </c>
      <c r="G118">
        <f t="shared" si="37"/>
        <v>127270.63881610429</v>
      </c>
      <c r="H118">
        <f t="shared" si="50"/>
        <v>1254328.2684622342</v>
      </c>
      <c r="I118">
        <f t="shared" si="51"/>
        <v>196.71</v>
      </c>
      <c r="J118">
        <f t="shared" si="38"/>
        <v>0</v>
      </c>
      <c r="K118">
        <f t="shared" si="39"/>
        <v>8.8382388066739079E-2</v>
      </c>
      <c r="L118">
        <f t="shared" si="40"/>
        <v>1.0335999999999999</v>
      </c>
      <c r="M118">
        <f t="shared" si="41"/>
        <v>1.121982388066739</v>
      </c>
      <c r="N118">
        <v>99</v>
      </c>
      <c r="S118">
        <f t="shared" si="52"/>
        <v>5</v>
      </c>
      <c r="T118">
        <f t="shared" si="53"/>
        <v>3</v>
      </c>
      <c r="U118">
        <f t="shared" si="42"/>
        <v>99</v>
      </c>
      <c r="V118">
        <f>($T$12*'10-day-rainfall'!X105+$T$13*'10-day-rainfall'!Y105+$T$14*'10-day-rainfall'!Z105+$T$15*'10-day-rainfall'!AA105)/12</f>
        <v>2.2069878911845628</v>
      </c>
      <c r="Y118">
        <f t="shared" si="31"/>
        <v>182.5</v>
      </c>
      <c r="Z118">
        <f t="shared" si="32"/>
        <v>0</v>
      </c>
      <c r="AA118">
        <f t="shared" si="43"/>
        <v>1.0022074999999999</v>
      </c>
      <c r="AB118">
        <f t="shared" si="44"/>
        <v>0</v>
      </c>
      <c r="AC118">
        <f t="shared" si="45"/>
        <v>0</v>
      </c>
      <c r="AD118">
        <f t="shared" si="46"/>
        <v>182.5</v>
      </c>
      <c r="AE118">
        <f t="shared" si="47"/>
        <v>1.0022074999999999</v>
      </c>
      <c r="AF118">
        <f t="shared" si="48"/>
        <v>0</v>
      </c>
      <c r="AG118">
        <f t="shared" si="49"/>
        <v>0</v>
      </c>
    </row>
    <row r="119" spans="1:33" x14ac:dyDescent="0.25">
      <c r="A119">
        <v>100</v>
      </c>
      <c r="B119">
        <v>0.99</v>
      </c>
      <c r="C119">
        <f>$C$20+B119*(MAX($C$6,$C$6+$C$5-$C$10))</f>
        <v>196.85499999999999</v>
      </c>
      <c r="D119">
        <f t="shared" si="36"/>
        <v>0</v>
      </c>
      <c r="E119">
        <f t="shared" si="33"/>
        <v>515.75944328006835</v>
      </c>
      <c r="F119">
        <f t="shared" si="34"/>
        <v>248.47981442668939</v>
      </c>
      <c r="G119">
        <f t="shared" si="37"/>
        <v>128155.81075504402</v>
      </c>
      <c r="H119">
        <f t="shared" si="50"/>
        <v>1272846.6489899911</v>
      </c>
      <c r="I119">
        <f t="shared" si="51"/>
        <v>196.85499999999999</v>
      </c>
      <c r="J119">
        <f t="shared" si="38"/>
        <v>0</v>
      </c>
      <c r="K119">
        <f t="shared" si="39"/>
        <v>8.8997090802113904E-2</v>
      </c>
      <c r="L119">
        <f t="shared" si="40"/>
        <v>1.0342999999999998</v>
      </c>
      <c r="M119">
        <f t="shared" si="41"/>
        <v>1.1232970908021136</v>
      </c>
      <c r="N119">
        <v>100</v>
      </c>
      <c r="S119">
        <f t="shared" si="52"/>
        <v>5</v>
      </c>
      <c r="T119">
        <f t="shared" si="53"/>
        <v>4</v>
      </c>
      <c r="U119">
        <f t="shared" si="42"/>
        <v>100</v>
      </c>
      <c r="V119">
        <f>($T$12*'10-day-rainfall'!X106+$T$13*'10-day-rainfall'!Y106+$T$14*'10-day-rainfall'!Z106+$T$15*'10-day-rainfall'!AA106)/12</f>
        <v>2.2069878911845628</v>
      </c>
      <c r="Y119">
        <f t="shared" si="31"/>
        <v>182.5</v>
      </c>
      <c r="Z119">
        <f t="shared" si="32"/>
        <v>0</v>
      </c>
      <c r="AA119">
        <f t="shared" si="43"/>
        <v>1.0022074999999999</v>
      </c>
      <c r="AB119">
        <f t="shared" si="44"/>
        <v>0</v>
      </c>
      <c r="AC119">
        <f t="shared" si="45"/>
        <v>0</v>
      </c>
      <c r="AD119">
        <f t="shared" si="46"/>
        <v>182.5</v>
      </c>
      <c r="AE119">
        <f t="shared" si="47"/>
        <v>1.0022074999999999</v>
      </c>
      <c r="AF119">
        <f t="shared" si="48"/>
        <v>0</v>
      </c>
      <c r="AG119">
        <f t="shared" si="49"/>
        <v>0</v>
      </c>
    </row>
    <row r="120" spans="1:33" x14ac:dyDescent="0.25">
      <c r="A120">
        <v>101</v>
      </c>
      <c r="B120">
        <v>1</v>
      </c>
      <c r="C120">
        <f>$C$20+B120*(MAX($C$6,$C$6+$C$5-$C$10))</f>
        <v>197</v>
      </c>
      <c r="D120">
        <f t="shared" si="36"/>
        <v>0</v>
      </c>
      <c r="E120">
        <f t="shared" si="33"/>
        <v>516.91944328006844</v>
      </c>
      <c r="F120">
        <f t="shared" si="34"/>
        <v>249.63981442668947</v>
      </c>
      <c r="G120">
        <f t="shared" si="37"/>
        <v>129043.67389398391</v>
      </c>
      <c r="H120">
        <f t="shared" si="50"/>
        <v>1291493.5745922464</v>
      </c>
      <c r="I120">
        <f t="shared" si="51"/>
        <v>197</v>
      </c>
      <c r="J120">
        <f t="shared" si="38"/>
        <v>0</v>
      </c>
      <c r="K120">
        <f t="shared" si="39"/>
        <v>8.9613662426377722E-2</v>
      </c>
      <c r="L120">
        <f>G13</f>
        <v>1.0349999999999999</v>
      </c>
      <c r="M120">
        <f t="shared" si="41"/>
        <v>1.1246136624263776</v>
      </c>
      <c r="N120">
        <v>101</v>
      </c>
      <c r="S120">
        <f t="shared" si="52"/>
        <v>5</v>
      </c>
      <c r="T120">
        <f t="shared" si="53"/>
        <v>5</v>
      </c>
      <c r="U120">
        <f t="shared" si="42"/>
        <v>101</v>
      </c>
      <c r="V120">
        <f>($T$12*'10-day-rainfall'!X107+$T$13*'10-day-rainfall'!Y107+$T$14*'10-day-rainfall'!Z107+$T$15*'10-day-rainfall'!AA107)/12</f>
        <v>2.2069878911845628</v>
      </c>
      <c r="Y120">
        <f t="shared" si="31"/>
        <v>182.5</v>
      </c>
      <c r="Z120">
        <f t="shared" si="32"/>
        <v>0</v>
      </c>
      <c r="AA120">
        <f t="shared" si="43"/>
        <v>1.0022074999999999</v>
      </c>
      <c r="AB120">
        <f t="shared" si="44"/>
        <v>0</v>
      </c>
      <c r="AC120">
        <f t="shared" si="45"/>
        <v>0</v>
      </c>
      <c r="AD120">
        <f t="shared" si="46"/>
        <v>182.5</v>
      </c>
      <c r="AE120">
        <f t="shared" si="47"/>
        <v>1.0022074999999999</v>
      </c>
      <c r="AF120">
        <f t="shared" si="48"/>
        <v>0</v>
      </c>
      <c r="AG120">
        <f t="shared" si="49"/>
        <v>0</v>
      </c>
    </row>
    <row r="121" spans="1:33" x14ac:dyDescent="0.25">
      <c r="S121">
        <f t="shared" si="52"/>
        <v>5</v>
      </c>
      <c r="T121">
        <f t="shared" si="53"/>
        <v>6</v>
      </c>
      <c r="U121">
        <f t="shared" si="42"/>
        <v>102</v>
      </c>
      <c r="V121">
        <f>($T$12*'10-day-rainfall'!X108+$T$13*'10-day-rainfall'!Y108+$T$14*'10-day-rainfall'!Z108+$T$15*'10-day-rainfall'!AA108)/12</f>
        <v>2.2069878911845628</v>
      </c>
      <c r="Y121">
        <f t="shared" si="31"/>
        <v>182.5</v>
      </c>
      <c r="Z121">
        <f t="shared" si="32"/>
        <v>4.41731429927672E-3</v>
      </c>
      <c r="AA121">
        <f t="shared" si="43"/>
        <v>1.0022074999999999</v>
      </c>
      <c r="AB121">
        <f t="shared" si="44"/>
        <v>0</v>
      </c>
      <c r="AC121">
        <f t="shared" si="45"/>
        <v>0</v>
      </c>
      <c r="AD121">
        <f t="shared" si="46"/>
        <v>182.5</v>
      </c>
      <c r="AE121">
        <f t="shared" si="47"/>
        <v>1.0022074999999999</v>
      </c>
      <c r="AF121">
        <f t="shared" si="48"/>
        <v>0</v>
      </c>
      <c r="AG121">
        <f t="shared" si="49"/>
        <v>0</v>
      </c>
    </row>
    <row r="122" spans="1:33" x14ac:dyDescent="0.25">
      <c r="S122">
        <f t="shared" si="52"/>
        <v>5</v>
      </c>
      <c r="T122">
        <f t="shared" si="53"/>
        <v>7</v>
      </c>
      <c r="U122">
        <f t="shared" si="42"/>
        <v>103</v>
      </c>
      <c r="V122">
        <f>($T$12*'10-day-rainfall'!X109+$T$13*'10-day-rainfall'!Y109+$T$14*'10-day-rainfall'!Z109+$T$15*'10-day-rainfall'!AA109)/12</f>
        <v>2.2073529584820237</v>
      </c>
      <c r="Y122">
        <f t="shared" ref="Y122:Y184" si="54">VLOOKUP($AF121,$H$20:$I$120,2)+($AF121-VLOOKUP(VLOOKUP($AF121,$H$20:$N$120,7),$A$20:$H$120,8,FALSE))*(VLOOKUP(VLOOKUP($AF121,$H$20:$N$120,7)+1,$A$20:$I$120,9,FALSE)-VLOOKUP($AF121,$H$20:$I$120,2))/(VLOOKUP(VLOOKUP($AF121,$H$20:$N$120,7)+1,$A$20:$H$120,8,FALSE)-VLOOKUP(VLOOKUP($AF121,$H$20:$N$120,7),$A$20:$H$120,8,FALSE))</f>
        <v>182.5</v>
      </c>
      <c r="Z122">
        <f t="shared" ref="Z122:Z184" si="55">(V123-V122)*43560/3600</f>
        <v>4.2592369041808721E-2</v>
      </c>
      <c r="AA122">
        <f t="shared" si="43"/>
        <v>1.0022074999999999</v>
      </c>
      <c r="AB122">
        <f t="shared" si="44"/>
        <v>0</v>
      </c>
      <c r="AC122">
        <f t="shared" si="45"/>
        <v>0</v>
      </c>
      <c r="AD122">
        <f t="shared" si="46"/>
        <v>182.5</v>
      </c>
      <c r="AE122">
        <f t="shared" si="47"/>
        <v>1.0022074999999999</v>
      </c>
      <c r="AF122">
        <f t="shared" si="48"/>
        <v>0</v>
      </c>
      <c r="AG122">
        <f t="shared" si="49"/>
        <v>0</v>
      </c>
    </row>
    <row r="123" spans="1:33" x14ac:dyDescent="0.25">
      <c r="S123">
        <f t="shared" si="52"/>
        <v>5</v>
      </c>
      <c r="T123">
        <f t="shared" si="53"/>
        <v>8</v>
      </c>
      <c r="U123">
        <f t="shared" si="42"/>
        <v>104</v>
      </c>
      <c r="V123">
        <f>($T$12*'10-day-rainfall'!X110+$T$13*'10-day-rainfall'!Y110+$T$14*'10-day-rainfall'!Z110+$T$15*'10-day-rainfall'!AA110)/12</f>
        <v>2.2108729889813468</v>
      </c>
      <c r="Y123">
        <f t="shared" si="54"/>
        <v>182.5</v>
      </c>
      <c r="Z123">
        <f t="shared" si="55"/>
        <v>9.6957219327147737E-2</v>
      </c>
      <c r="AA123">
        <f t="shared" si="43"/>
        <v>1.0022074999999999</v>
      </c>
      <c r="AB123">
        <f t="shared" si="44"/>
        <v>0</v>
      </c>
      <c r="AC123">
        <f t="shared" si="45"/>
        <v>0</v>
      </c>
      <c r="AD123">
        <f t="shared" si="46"/>
        <v>182.5</v>
      </c>
      <c r="AE123">
        <f t="shared" si="47"/>
        <v>1.0022074999999999</v>
      </c>
      <c r="AF123">
        <f t="shared" si="48"/>
        <v>0</v>
      </c>
      <c r="AG123">
        <f t="shared" si="49"/>
        <v>0</v>
      </c>
    </row>
    <row r="124" spans="1:33" x14ac:dyDescent="0.25">
      <c r="S124">
        <f t="shared" si="52"/>
        <v>5</v>
      </c>
      <c r="T124">
        <f t="shared" si="53"/>
        <v>9</v>
      </c>
      <c r="U124">
        <f t="shared" si="42"/>
        <v>105</v>
      </c>
      <c r="V124">
        <f>($T$12*'10-day-rainfall'!X111+$T$13*'10-day-rainfall'!Y111+$T$14*'10-day-rainfall'!Z111+$T$15*'10-day-rainfall'!AA111)/12</f>
        <v>2.2188859823141689</v>
      </c>
      <c r="Y124">
        <f t="shared" si="54"/>
        <v>182.5</v>
      </c>
      <c r="Z124">
        <f t="shared" si="55"/>
        <v>0.16600927763281886</v>
      </c>
      <c r="AA124">
        <f t="shared" si="43"/>
        <v>1.0022074999999999</v>
      </c>
      <c r="AB124">
        <f t="shared" si="44"/>
        <v>0</v>
      </c>
      <c r="AC124">
        <f t="shared" si="45"/>
        <v>0</v>
      </c>
      <c r="AD124">
        <f t="shared" si="46"/>
        <v>182.5</v>
      </c>
      <c r="AE124">
        <f t="shared" si="47"/>
        <v>1.0022074999999999</v>
      </c>
      <c r="AF124">
        <f t="shared" si="48"/>
        <v>0</v>
      </c>
      <c r="AG124">
        <f t="shared" si="49"/>
        <v>0</v>
      </c>
    </row>
    <row r="125" spans="1:33" x14ac:dyDescent="0.25">
      <c r="S125">
        <f t="shared" si="52"/>
        <v>5</v>
      </c>
      <c r="T125">
        <f t="shared" si="53"/>
        <v>10</v>
      </c>
      <c r="U125">
        <f t="shared" si="42"/>
        <v>106</v>
      </c>
      <c r="V125">
        <f>($T$12*'10-day-rainfall'!X112+$T$13*'10-day-rainfall'!Y112+$T$14*'10-day-rainfall'!Z112+$T$15*'10-day-rainfall'!AA112)/12</f>
        <v>2.2326057573251457</v>
      </c>
      <c r="Y125">
        <f t="shared" si="54"/>
        <v>182.5</v>
      </c>
      <c r="Z125">
        <f t="shared" si="55"/>
        <v>0.25591410031820322</v>
      </c>
      <c r="AA125">
        <f t="shared" si="43"/>
        <v>1.0022074999999999</v>
      </c>
      <c r="AB125">
        <f t="shared" si="44"/>
        <v>0</v>
      </c>
      <c r="AC125">
        <f t="shared" si="45"/>
        <v>0</v>
      </c>
      <c r="AD125">
        <f t="shared" si="46"/>
        <v>182.5</v>
      </c>
      <c r="AE125">
        <f t="shared" si="47"/>
        <v>1.0022074999999999</v>
      </c>
      <c r="AF125">
        <f t="shared" si="48"/>
        <v>0</v>
      </c>
      <c r="AG125">
        <f t="shared" si="49"/>
        <v>0</v>
      </c>
    </row>
    <row r="126" spans="1:33" x14ac:dyDescent="0.25">
      <c r="S126">
        <f t="shared" si="52"/>
        <v>5</v>
      </c>
      <c r="T126">
        <f t="shared" si="53"/>
        <v>11</v>
      </c>
      <c r="U126">
        <f t="shared" si="42"/>
        <v>107</v>
      </c>
      <c r="V126">
        <f>($T$12*'10-day-rainfall'!X113+$T$13*'10-day-rainfall'!Y113+$T$14*'10-day-rainfall'!Z113+$T$15*'10-day-rainfall'!AA113)/12</f>
        <v>2.2537556829712782</v>
      </c>
      <c r="Y126">
        <f t="shared" si="54"/>
        <v>182.5</v>
      </c>
      <c r="Z126">
        <f t="shared" si="55"/>
        <v>0.37723097416336671</v>
      </c>
      <c r="AA126">
        <f t="shared" si="43"/>
        <v>1.0022074999999999</v>
      </c>
      <c r="AB126">
        <f t="shared" si="44"/>
        <v>0</v>
      </c>
      <c r="AC126">
        <f t="shared" si="45"/>
        <v>0</v>
      </c>
      <c r="AD126">
        <f t="shared" si="46"/>
        <v>182.5</v>
      </c>
      <c r="AE126">
        <f t="shared" si="47"/>
        <v>1.0022074999999999</v>
      </c>
      <c r="AF126">
        <f t="shared" si="48"/>
        <v>0</v>
      </c>
      <c r="AG126">
        <f t="shared" si="49"/>
        <v>0</v>
      </c>
    </row>
    <row r="127" spans="1:33" x14ac:dyDescent="0.25">
      <c r="S127">
        <f t="shared" si="52"/>
        <v>5</v>
      </c>
      <c r="T127">
        <f t="shared" si="53"/>
        <v>12</v>
      </c>
      <c r="U127">
        <f t="shared" si="42"/>
        <v>108</v>
      </c>
      <c r="V127">
        <f>($T$12*'10-day-rainfall'!X114+$T$13*'10-day-rainfall'!Y114+$T$14*'10-day-rainfall'!Z114+$T$15*'10-day-rainfall'!AA114)/12</f>
        <v>2.2849317965384985</v>
      </c>
      <c r="Y127">
        <f t="shared" si="54"/>
        <v>182.5</v>
      </c>
      <c r="Z127">
        <f t="shared" si="55"/>
        <v>0.55020331518455468</v>
      </c>
      <c r="AA127">
        <f t="shared" si="43"/>
        <v>1.0022074999999999</v>
      </c>
      <c r="AB127">
        <f t="shared" si="44"/>
        <v>0</v>
      </c>
      <c r="AC127">
        <f t="shared" si="45"/>
        <v>0</v>
      </c>
      <c r="AD127">
        <f t="shared" si="46"/>
        <v>182.5</v>
      </c>
      <c r="AE127">
        <f t="shared" si="47"/>
        <v>1.0022074999999999</v>
      </c>
      <c r="AF127">
        <f t="shared" si="48"/>
        <v>0</v>
      </c>
      <c r="AG127">
        <f t="shared" si="49"/>
        <v>0</v>
      </c>
    </row>
    <row r="128" spans="1:33" x14ac:dyDescent="0.25">
      <c r="S128">
        <f t="shared" si="52"/>
        <v>5</v>
      </c>
      <c r="T128">
        <f t="shared" si="53"/>
        <v>13</v>
      </c>
      <c r="U128">
        <f t="shared" si="42"/>
        <v>109</v>
      </c>
      <c r="V128">
        <f>($T$12*'10-day-rainfall'!X115+$T$13*'10-day-rainfall'!Y115+$T$14*'10-day-rainfall'!Z115+$T$15*'10-day-rainfall'!AA115)/12</f>
        <v>2.3304031449008584</v>
      </c>
      <c r="Y128">
        <f t="shared" si="54"/>
        <v>182.5</v>
      </c>
      <c r="Z128">
        <f t="shared" si="55"/>
        <v>0.8211960384701581</v>
      </c>
      <c r="AA128">
        <f t="shared" si="43"/>
        <v>1.0022074999999999</v>
      </c>
      <c r="AB128">
        <f t="shared" si="44"/>
        <v>0</v>
      </c>
      <c r="AC128">
        <f t="shared" si="45"/>
        <v>0</v>
      </c>
      <c r="AD128">
        <f t="shared" si="46"/>
        <v>182.5</v>
      </c>
      <c r="AE128">
        <f t="shared" si="47"/>
        <v>1.0022074999999999</v>
      </c>
      <c r="AF128">
        <f t="shared" si="48"/>
        <v>0</v>
      </c>
      <c r="AG128">
        <f t="shared" si="49"/>
        <v>0</v>
      </c>
    </row>
    <row r="129" spans="19:33" x14ac:dyDescent="0.25">
      <c r="S129">
        <f t="shared" si="52"/>
        <v>5</v>
      </c>
      <c r="T129">
        <f t="shared" si="53"/>
        <v>14</v>
      </c>
      <c r="U129">
        <f t="shared" si="42"/>
        <v>110</v>
      </c>
      <c r="V129">
        <f>($T$12*'10-day-rainfall'!X116+$T$13*'10-day-rainfall'!Y116+$T$14*'10-day-rainfall'!Z116+$T$15*'10-day-rainfall'!AA116)/12</f>
        <v>2.3982705860967393</v>
      </c>
      <c r="Y129">
        <f t="shared" si="54"/>
        <v>182.5</v>
      </c>
      <c r="Z129">
        <f t="shared" si="55"/>
        <v>1.3385389544222392</v>
      </c>
      <c r="AA129">
        <f t="shared" si="43"/>
        <v>1.0022074999999999</v>
      </c>
      <c r="AB129">
        <f t="shared" si="44"/>
        <v>0</v>
      </c>
      <c r="AC129">
        <f t="shared" si="45"/>
        <v>605.39661796003077</v>
      </c>
      <c r="AD129">
        <f t="shared" si="46"/>
        <v>182.51123409531525</v>
      </c>
      <c r="AE129">
        <f t="shared" si="47"/>
        <v>1.0022951686813868</v>
      </c>
      <c r="AF129">
        <f t="shared" si="48"/>
        <v>1210.4776286670688</v>
      </c>
      <c r="AG129">
        <f t="shared" si="49"/>
        <v>0</v>
      </c>
    </row>
    <row r="130" spans="19:33" x14ac:dyDescent="0.25">
      <c r="S130">
        <f t="shared" si="52"/>
        <v>5</v>
      </c>
      <c r="T130">
        <f t="shared" si="53"/>
        <v>15</v>
      </c>
      <c r="U130">
        <f t="shared" si="42"/>
        <v>111</v>
      </c>
      <c r="V130">
        <f>($T$12*'10-day-rainfall'!X117+$T$13*'10-day-rainfall'!Y117+$T$14*'10-day-rainfall'!Z117+$T$15*'10-day-rainfall'!AA117)/12</f>
        <v>2.5088936401812219</v>
      </c>
      <c r="Y130">
        <f t="shared" si="54"/>
        <v>182.52246233403687</v>
      </c>
      <c r="Z130">
        <f t="shared" si="55"/>
        <v>4.8148007630087131</v>
      </c>
      <c r="AA130">
        <f t="shared" si="43"/>
        <v>1.0023827916590633</v>
      </c>
      <c r="AB130">
        <f t="shared" si="44"/>
        <v>1210.477628667008</v>
      </c>
      <c r="AC130">
        <f t="shared" si="45"/>
        <v>8072.8299770963768</v>
      </c>
      <c r="AD130">
        <f t="shared" si="46"/>
        <v>182.64974928981542</v>
      </c>
      <c r="AE130">
        <f t="shared" si="47"/>
        <v>1.0033761753656409</v>
      </c>
      <c r="AF130">
        <f t="shared" si="48"/>
        <v>14931.606144182068</v>
      </c>
      <c r="AG130">
        <f t="shared" si="49"/>
        <v>0</v>
      </c>
    </row>
    <row r="131" spans="19:33" x14ac:dyDescent="0.25">
      <c r="S131">
        <f t="shared" si="52"/>
        <v>5</v>
      </c>
      <c r="T131">
        <f t="shared" si="53"/>
        <v>16</v>
      </c>
      <c r="U131">
        <f t="shared" si="42"/>
        <v>112</v>
      </c>
      <c r="V131">
        <f>($T$12*'10-day-rainfall'!X118+$T$13*'10-day-rainfall'!Y118+$T$14*'10-day-rainfall'!Z118+$T$15*'10-day-rainfall'!AA118)/12</f>
        <v>2.906811058611694</v>
      </c>
      <c r="Y131">
        <f t="shared" si="54"/>
        <v>182.77557069146911</v>
      </c>
      <c r="Z131">
        <f t="shared" si="55"/>
        <v>2.6519417388097728</v>
      </c>
      <c r="AA131">
        <f t="shared" si="43"/>
        <v>1.0043596826596266</v>
      </c>
      <c r="AB131">
        <f t="shared" si="44"/>
        <v>14931.606144182146</v>
      </c>
      <c r="AC131">
        <f t="shared" si="45"/>
        <v>17897.25384525241</v>
      </c>
      <c r="AD131">
        <f t="shared" si="46"/>
        <v>182.82952080483062</v>
      </c>
      <c r="AE131">
        <f t="shared" si="47"/>
        <v>1.0047819035228258</v>
      </c>
      <c r="AF131">
        <f t="shared" si="48"/>
        <v>20861.381551215156</v>
      </c>
      <c r="AG131">
        <f t="shared" si="49"/>
        <v>0</v>
      </c>
    </row>
    <row r="132" spans="19:33" x14ac:dyDescent="0.25">
      <c r="S132">
        <f t="shared" si="52"/>
        <v>5</v>
      </c>
      <c r="T132">
        <f t="shared" si="53"/>
        <v>17</v>
      </c>
      <c r="U132">
        <f t="shared" si="42"/>
        <v>113</v>
      </c>
      <c r="V132">
        <f>($T$12*'10-day-rainfall'!X119+$T$13*'10-day-rainfall'!Y119+$T$14*'10-day-rainfall'!Z119+$T$15*'10-day-rainfall'!AA119)/12</f>
        <v>3.1259797973563033</v>
      </c>
      <c r="Y132">
        <f t="shared" si="54"/>
        <v>182.88327966670889</v>
      </c>
      <c r="Z132">
        <f t="shared" si="55"/>
        <v>1.1072531147814584</v>
      </c>
      <c r="AA132">
        <f t="shared" si="43"/>
        <v>1.0052028129445927</v>
      </c>
      <c r="AB132">
        <f t="shared" si="44"/>
        <v>20861.381551214567</v>
      </c>
      <c r="AC132">
        <f t="shared" si="45"/>
        <v>21045.072094520925</v>
      </c>
      <c r="AD132">
        <f t="shared" si="46"/>
        <v>182.88661116775253</v>
      </c>
      <c r="AE132">
        <f t="shared" si="47"/>
        <v>1.0052288972054737</v>
      </c>
      <c r="AF132">
        <f t="shared" si="48"/>
        <v>21228.66873448811</v>
      </c>
      <c r="AG132">
        <f t="shared" si="49"/>
        <v>0</v>
      </c>
    </row>
    <row r="133" spans="19:33" x14ac:dyDescent="0.25">
      <c r="S133">
        <f t="shared" si="52"/>
        <v>5</v>
      </c>
      <c r="T133">
        <f t="shared" si="53"/>
        <v>18</v>
      </c>
      <c r="U133">
        <f t="shared" si="42"/>
        <v>114</v>
      </c>
      <c r="V133">
        <f>($T$12*'10-day-rainfall'!X120+$T$13*'10-day-rainfall'!Y120+$T$14*'10-day-rainfall'!Z120+$T$15*'10-day-rainfall'!AA120)/12</f>
        <v>3.2174883192390684</v>
      </c>
      <c r="Y133">
        <f t="shared" si="54"/>
        <v>182.88994096571957</v>
      </c>
      <c r="Z133">
        <f t="shared" si="55"/>
        <v>0.74503281276960265</v>
      </c>
      <c r="AA133">
        <f t="shared" si="43"/>
        <v>1.0052549681319765</v>
      </c>
      <c r="AB133">
        <f t="shared" si="44"/>
        <v>21228.66873448847</v>
      </c>
      <c r="AC133">
        <f t="shared" si="45"/>
        <v>20760.268854836198</v>
      </c>
      <c r="AD133">
        <f t="shared" si="46"/>
        <v>182.88144583766442</v>
      </c>
      <c r="AE133">
        <f t="shared" si="47"/>
        <v>1.0051884548295626</v>
      </c>
      <c r="AF133">
        <f t="shared" si="48"/>
        <v>20292.108423072616</v>
      </c>
      <c r="AG133">
        <f t="shared" si="49"/>
        <v>0</v>
      </c>
    </row>
    <row r="134" spans="19:33" x14ac:dyDescent="0.25">
      <c r="S134">
        <f t="shared" si="52"/>
        <v>5</v>
      </c>
      <c r="T134">
        <f t="shared" si="53"/>
        <v>19</v>
      </c>
      <c r="U134">
        <f t="shared" si="42"/>
        <v>115</v>
      </c>
      <c r="V134">
        <f>($T$12*'10-day-rainfall'!X121+$T$13*'10-day-rainfall'!Y121+$T$14*'10-day-rainfall'!Z121+$T$15*'10-day-rainfall'!AA121)/12</f>
        <v>3.2790612789720934</v>
      </c>
      <c r="Y134">
        <f t="shared" si="54"/>
        <v>182.87295505235261</v>
      </c>
      <c r="Z134">
        <f t="shared" si="55"/>
        <v>0.55495939418259055</v>
      </c>
      <c r="AA134">
        <f t="shared" si="43"/>
        <v>1.0051219755290144</v>
      </c>
      <c r="AB134">
        <f t="shared" si="44"/>
        <v>20292.108423072041</v>
      </c>
      <c r="AC134">
        <f t="shared" si="45"/>
        <v>19481.815776648476</v>
      </c>
      <c r="AD134">
        <f t="shared" si="46"/>
        <v>182.85825919077672</v>
      </c>
      <c r="AE134">
        <f t="shared" si="47"/>
        <v>1.0050069130745249</v>
      </c>
      <c r="AF134">
        <f t="shared" si="48"/>
        <v>18671.937355061076</v>
      </c>
      <c r="AG134">
        <f t="shared" si="49"/>
        <v>0</v>
      </c>
    </row>
    <row r="135" spans="19:33" x14ac:dyDescent="0.25">
      <c r="S135">
        <f t="shared" si="52"/>
        <v>5</v>
      </c>
      <c r="T135">
        <f t="shared" si="53"/>
        <v>20</v>
      </c>
      <c r="U135">
        <f t="shared" si="42"/>
        <v>116</v>
      </c>
      <c r="V135">
        <f>($T$12*'10-day-rainfall'!X122+$T$13*'10-day-rainfall'!Y122+$T$14*'10-day-rainfall'!Z122+$T$15*'10-day-rainfall'!AA122)/12</f>
        <v>3.3249256917144563</v>
      </c>
      <c r="Y135">
        <f t="shared" si="54"/>
        <v>182.84357084178396</v>
      </c>
      <c r="Z135">
        <f t="shared" si="55"/>
        <v>0.43530620960643379</v>
      </c>
      <c r="AA135">
        <f t="shared" si="43"/>
        <v>1.0048919094404216</v>
      </c>
      <c r="AB135">
        <f t="shared" si="44"/>
        <v>18671.937355060938</v>
      </c>
      <c r="AC135">
        <f t="shared" si="45"/>
        <v>17646.68309535976</v>
      </c>
      <c r="AD135">
        <f t="shared" si="46"/>
        <v>182.82497633182862</v>
      </c>
      <c r="AE135">
        <f t="shared" si="47"/>
        <v>1.0047463221984323</v>
      </c>
      <c r="AF135">
        <f t="shared" si="48"/>
        <v>16621.952949729744</v>
      </c>
      <c r="AG135">
        <f t="shared" si="49"/>
        <v>0</v>
      </c>
    </row>
    <row r="136" spans="19:33" x14ac:dyDescent="0.25">
      <c r="S136">
        <f t="shared" si="52"/>
        <v>5</v>
      </c>
      <c r="T136">
        <f t="shared" si="53"/>
        <v>21</v>
      </c>
      <c r="U136">
        <f t="shared" si="42"/>
        <v>117</v>
      </c>
      <c r="V136">
        <f>($T$12*'10-day-rainfall'!X123+$T$13*'10-day-rainfall'!Y123+$T$14*'10-day-rainfall'!Z123+$T$15*'10-day-rainfall'!AA123)/12</f>
        <v>3.3609014115166409</v>
      </c>
      <c r="Y136">
        <f t="shared" si="54"/>
        <v>182.80639132746103</v>
      </c>
      <c r="Z136">
        <f t="shared" si="55"/>
        <v>0.35282230826884931</v>
      </c>
      <c r="AA136">
        <f t="shared" si="43"/>
        <v>1.0046008093812226</v>
      </c>
      <c r="AB136">
        <f t="shared" si="44"/>
        <v>16621.952949729333</v>
      </c>
      <c r="AC136">
        <f t="shared" si="45"/>
        <v>15448.751647727062</v>
      </c>
      <c r="AD136">
        <f t="shared" si="46"/>
        <v>182.7850575110605</v>
      </c>
      <c r="AE136">
        <f t="shared" si="47"/>
        <v>1.0044338382177609</v>
      </c>
      <c r="AF136">
        <f t="shared" si="48"/>
        <v>14276.151441913251</v>
      </c>
      <c r="AG136">
        <f t="shared" si="49"/>
        <v>0</v>
      </c>
    </row>
    <row r="137" spans="19:33" x14ac:dyDescent="0.25">
      <c r="S137">
        <f t="shared" si="52"/>
        <v>5</v>
      </c>
      <c r="T137">
        <f t="shared" si="53"/>
        <v>22</v>
      </c>
      <c r="U137">
        <f t="shared" si="42"/>
        <v>118</v>
      </c>
      <c r="V137">
        <f>($T$12*'10-day-rainfall'!X124+$T$13*'10-day-rainfall'!Y124+$T$14*'10-day-rainfall'!Z124+$T$15*'10-day-rainfall'!AA124)/12</f>
        <v>3.3900602799686119</v>
      </c>
      <c r="Y137">
        <f t="shared" si="54"/>
        <v>182.76354664704036</v>
      </c>
      <c r="Z137">
        <f t="shared" si="55"/>
        <v>0.29268731259672154</v>
      </c>
      <c r="AA137">
        <f t="shared" si="43"/>
        <v>1.0042656943933741</v>
      </c>
      <c r="AB137">
        <f t="shared" si="44"/>
        <v>14276.151441913633</v>
      </c>
      <c r="AC137">
        <f t="shared" si="45"/>
        <v>12995.310354679659</v>
      </c>
      <c r="AD137">
        <f t="shared" si="46"/>
        <v>182.74005014898216</v>
      </c>
      <c r="AE137">
        <f t="shared" si="47"/>
        <v>1.0040820294769162</v>
      </c>
      <c r="AF137">
        <f t="shared" si="48"/>
        <v>11715.130461144932</v>
      </c>
      <c r="AG137">
        <f t="shared" si="49"/>
        <v>0</v>
      </c>
    </row>
    <row r="138" spans="19:33" x14ac:dyDescent="0.25">
      <c r="S138">
        <f t="shared" si="52"/>
        <v>5</v>
      </c>
      <c r="T138">
        <f t="shared" si="53"/>
        <v>23</v>
      </c>
      <c r="U138">
        <f t="shared" si="42"/>
        <v>119</v>
      </c>
      <c r="V138">
        <f>($T$12*'10-day-rainfall'!X125+$T$13*'10-day-rainfall'!Y125+$T$14*'10-day-rainfall'!Z125+$T$15*'10-day-rainfall'!AA125)/12</f>
        <v>3.4142493140675145</v>
      </c>
      <c r="Y138">
        <f t="shared" si="54"/>
        <v>182.71656578024795</v>
      </c>
      <c r="Z138">
        <f t="shared" si="55"/>
        <v>0.24711730833474127</v>
      </c>
      <c r="AA138">
        <f t="shared" si="43"/>
        <v>1.0038984593716622</v>
      </c>
      <c r="AB138">
        <f t="shared" si="44"/>
        <v>11715.130461145229</v>
      </c>
      <c r="AC138">
        <f t="shared" si="45"/>
        <v>10352.924389278771</v>
      </c>
      <c r="AD138">
        <f t="shared" si="46"/>
        <v>182.69157667532193</v>
      </c>
      <c r="AE138">
        <f t="shared" si="47"/>
        <v>1.003703127205259</v>
      </c>
      <c r="AF138">
        <f t="shared" si="48"/>
        <v>8991.4215132113641</v>
      </c>
      <c r="AG138">
        <f t="shared" si="49"/>
        <v>0</v>
      </c>
    </row>
    <row r="139" spans="19:33" x14ac:dyDescent="0.25">
      <c r="S139">
        <f t="shared" si="52"/>
        <v>5</v>
      </c>
      <c r="T139">
        <f t="shared" si="53"/>
        <v>24</v>
      </c>
      <c r="U139">
        <f t="shared" si="42"/>
        <v>120</v>
      </c>
      <c r="V139">
        <f>($T$12*'10-day-rainfall'!X126+$T$13*'10-day-rainfall'!Y126+$T$14*'10-day-rainfall'!Z126+$T$15*'10-day-rainfall'!AA126)/12</f>
        <v>3.434672232111708</v>
      </c>
      <c r="Y139">
        <f t="shared" si="54"/>
        <v>182.66660047023092</v>
      </c>
      <c r="Z139">
        <f t="shared" si="55"/>
        <v>0</v>
      </c>
      <c r="AA139">
        <f t="shared" si="43"/>
        <v>1.0035078958729082</v>
      </c>
      <c r="AB139">
        <f t="shared" si="44"/>
        <v>8991.4215132106438</v>
      </c>
      <c r="AC139">
        <f t="shared" si="45"/>
        <v>7185.107300639409</v>
      </c>
      <c r="AD139">
        <f t="shared" si="46"/>
        <v>182.63333107234331</v>
      </c>
      <c r="AE139">
        <f t="shared" si="47"/>
        <v>1.0032479895963786</v>
      </c>
      <c r="AF139">
        <f t="shared" si="48"/>
        <v>5379.7287506636803</v>
      </c>
      <c r="AG139">
        <f t="shared" si="49"/>
        <v>0</v>
      </c>
    </row>
    <row r="140" spans="19:33" x14ac:dyDescent="0.25">
      <c r="S140">
        <f t="shared" si="52"/>
        <v>6</v>
      </c>
      <c r="T140">
        <f t="shared" si="53"/>
        <v>1</v>
      </c>
      <c r="U140">
        <f t="shared" si="42"/>
        <v>121</v>
      </c>
      <c r="V140">
        <f>($T$12*'10-day-rainfall'!X127+$T$13*'10-day-rainfall'!Y127+$T$14*'10-day-rainfall'!Z127+$T$15*'10-day-rainfall'!AA127)/12</f>
        <v>3.434672232111708</v>
      </c>
      <c r="Y140">
        <f t="shared" si="54"/>
        <v>182.5998294073045</v>
      </c>
      <c r="Z140">
        <f t="shared" si="55"/>
        <v>0.27595670884944246</v>
      </c>
      <c r="AA140">
        <f t="shared" si="43"/>
        <v>1.002986549158515</v>
      </c>
      <c r="AB140">
        <f t="shared" si="44"/>
        <v>5379.7287506636849</v>
      </c>
      <c r="AC140">
        <f t="shared" si="45"/>
        <v>4071.075038107354</v>
      </c>
      <c r="AD140">
        <f t="shared" si="46"/>
        <v>182.57554526017623</v>
      </c>
      <c r="AE140">
        <f t="shared" si="47"/>
        <v>1.0027970404266058</v>
      </c>
      <c r="AF140">
        <f t="shared" si="48"/>
        <v>2763.1035569858968</v>
      </c>
      <c r="AG140">
        <f t="shared" si="49"/>
        <v>0</v>
      </c>
    </row>
    <row r="141" spans="19:33" x14ac:dyDescent="0.25">
      <c r="S141">
        <f t="shared" si="52"/>
        <v>6</v>
      </c>
      <c r="T141">
        <f t="shared" si="53"/>
        <v>2</v>
      </c>
      <c r="U141">
        <f t="shared" si="42"/>
        <v>122</v>
      </c>
      <c r="V141">
        <f>($T$12*'10-day-rainfall'!X128+$T$13*'10-day-rainfall'!Y128+$T$14*'10-day-rainfall'!Z128+$T$15*'10-day-rainfall'!AA128)/12</f>
        <v>3.4574785716860421</v>
      </c>
      <c r="Y141">
        <f t="shared" si="54"/>
        <v>182.55127377293528</v>
      </c>
      <c r="Z141">
        <f t="shared" si="55"/>
        <v>0.90136129949537891</v>
      </c>
      <c r="AA141">
        <f t="shared" si="43"/>
        <v>1.0026076304899796</v>
      </c>
      <c r="AB141">
        <f t="shared" si="44"/>
        <v>2763.1035569863966</v>
      </c>
      <c r="AC141">
        <f t="shared" si="45"/>
        <v>2580.8601611961153</v>
      </c>
      <c r="AD141">
        <f t="shared" si="46"/>
        <v>182.54789195741444</v>
      </c>
      <c r="AE141">
        <f t="shared" si="47"/>
        <v>1.0025812394634583</v>
      </c>
      <c r="AF141">
        <f t="shared" si="48"/>
        <v>2398.7117731013104</v>
      </c>
      <c r="AG141">
        <f t="shared" si="49"/>
        <v>0</v>
      </c>
    </row>
    <row r="142" spans="19:33" x14ac:dyDescent="0.25">
      <c r="S142">
        <f t="shared" si="52"/>
        <v>6</v>
      </c>
      <c r="T142">
        <f t="shared" si="53"/>
        <v>3</v>
      </c>
      <c r="U142">
        <f t="shared" si="42"/>
        <v>123</v>
      </c>
      <c r="V142">
        <f>($T$12*'10-day-rainfall'!X129+$T$13*'10-day-rainfall'!Y129+$T$14*'10-day-rainfall'!Z129+$T$15*'10-day-rainfall'!AA129)/12</f>
        <v>3.5319712410658255</v>
      </c>
      <c r="Y142">
        <f t="shared" si="54"/>
        <v>182.54451190491221</v>
      </c>
      <c r="Z142">
        <f t="shared" si="55"/>
        <v>1.428307527497253</v>
      </c>
      <c r="AA142">
        <f t="shared" si="43"/>
        <v>1.0025548621951894</v>
      </c>
      <c r="AB142">
        <f t="shared" si="44"/>
        <v>2398.7117731014587</v>
      </c>
      <c r="AC142">
        <f t="shared" si="45"/>
        <v>3165.0665706451732</v>
      </c>
      <c r="AD142">
        <f t="shared" si="46"/>
        <v>182.55873283477123</v>
      </c>
      <c r="AE142">
        <f t="shared" si="47"/>
        <v>1.0026658395488481</v>
      </c>
      <c r="AF142">
        <f t="shared" si="48"/>
        <v>3931.0218497157161</v>
      </c>
      <c r="AG142">
        <f t="shared" si="49"/>
        <v>0</v>
      </c>
    </row>
    <row r="143" spans="19:33" x14ac:dyDescent="0.25">
      <c r="S143">
        <f t="shared" si="52"/>
        <v>6</v>
      </c>
      <c r="T143">
        <f t="shared" si="53"/>
        <v>4</v>
      </c>
      <c r="U143">
        <f t="shared" si="42"/>
        <v>124</v>
      </c>
      <c r="V143">
        <f>($T$12*'10-day-rainfall'!X130+$T$13*'10-day-rainfall'!Y130+$T$14*'10-day-rainfall'!Z130+$T$15*'10-day-rainfall'!AA130)/12</f>
        <v>3.6500131854870861</v>
      </c>
      <c r="Y143">
        <f t="shared" si="54"/>
        <v>182.57294635093075</v>
      </c>
      <c r="Z143">
        <f t="shared" si="55"/>
        <v>1.9061384077681907</v>
      </c>
      <c r="AA143">
        <f t="shared" si="43"/>
        <v>1.0027767590474468</v>
      </c>
      <c r="AB143">
        <f t="shared" si="44"/>
        <v>3931.0218497157725</v>
      </c>
      <c r="AC143">
        <f t="shared" si="45"/>
        <v>5557.0728174131118</v>
      </c>
      <c r="AD143">
        <f t="shared" si="46"/>
        <v>182.60312030799727</v>
      </c>
      <c r="AE143">
        <f t="shared" si="47"/>
        <v>1.0030122307035094</v>
      </c>
      <c r="AF143">
        <f t="shared" si="48"/>
        <v>7182.2760871486244</v>
      </c>
      <c r="AG143">
        <f t="shared" si="49"/>
        <v>0</v>
      </c>
    </row>
    <row r="144" spans="19:33" x14ac:dyDescent="0.25">
      <c r="S144">
        <f t="shared" si="52"/>
        <v>6</v>
      </c>
      <c r="T144">
        <f t="shared" si="53"/>
        <v>5</v>
      </c>
      <c r="U144">
        <f t="shared" si="42"/>
        <v>125</v>
      </c>
      <c r="V144">
        <f>($T$12*'10-day-rainfall'!X131+$T$13*'10-day-rainfall'!Y131+$T$14*'10-day-rainfall'!Z131+$T$15*'10-day-rainfall'!AA131)/12</f>
        <v>3.807545285302639</v>
      </c>
      <c r="Y144">
        <f t="shared" si="54"/>
        <v>182.6332785346824</v>
      </c>
      <c r="Z144">
        <f t="shared" si="55"/>
        <v>2.3717285740886926</v>
      </c>
      <c r="AA144">
        <f t="shared" si="43"/>
        <v>1.0032475796027542</v>
      </c>
      <c r="AB144">
        <f t="shared" si="44"/>
        <v>7182.2760871480577</v>
      </c>
      <c r="AC144">
        <f t="shared" si="45"/>
        <v>9645.5418772227458</v>
      </c>
      <c r="AD144">
        <f t="shared" si="46"/>
        <v>182.67860003677825</v>
      </c>
      <c r="AE144">
        <f t="shared" si="47"/>
        <v>1.0036016928030715</v>
      </c>
      <c r="AF144">
        <f t="shared" si="48"/>
        <v>12107.532859776293</v>
      </c>
      <c r="AG144">
        <f t="shared" si="49"/>
        <v>0</v>
      </c>
    </row>
    <row r="145" spans="19:33" x14ac:dyDescent="0.25">
      <c r="S145">
        <f t="shared" si="52"/>
        <v>6</v>
      </c>
      <c r="T145">
        <f t="shared" si="53"/>
        <v>6</v>
      </c>
      <c r="U145">
        <f t="shared" si="42"/>
        <v>126</v>
      </c>
      <c r="V145">
        <f>($T$12*'10-day-rainfall'!X132+$T$13*'10-day-rainfall'!Y132+$T$14*'10-day-rainfall'!Z132+$T$15*'10-day-rainfall'!AA132)/12</f>
        <v>4.0035559112603822</v>
      </c>
      <c r="Y145">
        <f t="shared" si="54"/>
        <v>182.72376423936154</v>
      </c>
      <c r="Z145">
        <f t="shared" si="55"/>
        <v>2.8537514004125559</v>
      </c>
      <c r="AA145">
        <f t="shared" si="43"/>
        <v>1.0039547275180241</v>
      </c>
      <c r="AB145">
        <f t="shared" si="44"/>
        <v>12107.532859776598</v>
      </c>
      <c r="AC145">
        <f t="shared" si="45"/>
        <v>15437.166870986755</v>
      </c>
      <c r="AD145">
        <f t="shared" si="46"/>
        <v>182.78484499314015</v>
      </c>
      <c r="AE145">
        <f t="shared" si="47"/>
        <v>1.0044321770303792</v>
      </c>
      <c r="AF145">
        <f t="shared" si="48"/>
        <v>18765.082063952435</v>
      </c>
      <c r="AG145">
        <f t="shared" si="49"/>
        <v>0</v>
      </c>
    </row>
    <row r="146" spans="19:33" x14ac:dyDescent="0.25">
      <c r="S146">
        <f t="shared" si="52"/>
        <v>6</v>
      </c>
      <c r="T146">
        <f t="shared" si="53"/>
        <v>7</v>
      </c>
      <c r="U146">
        <f t="shared" si="42"/>
        <v>127</v>
      </c>
      <c r="V146">
        <f>($T$12*'10-day-rainfall'!X133+$T$13*'10-day-rainfall'!Y133+$T$14*'10-day-rainfall'!Z133+$T$15*'10-day-rainfall'!AA133)/12</f>
        <v>4.2394031344349736</v>
      </c>
      <c r="Y146">
        <f t="shared" si="54"/>
        <v>182.84526015953162</v>
      </c>
      <c r="Z146">
        <f t="shared" si="55"/>
        <v>3.3790009436441011</v>
      </c>
      <c r="AA146">
        <f t="shared" si="43"/>
        <v>1.0049051360923913</v>
      </c>
      <c r="AB146">
        <f t="shared" si="44"/>
        <v>18765.082063952977</v>
      </c>
      <c r="AC146">
        <f t="shared" si="45"/>
        <v>23038.454517546055</v>
      </c>
      <c r="AD146">
        <f t="shared" si="46"/>
        <v>182.92276412099218</v>
      </c>
      <c r="AE146">
        <f t="shared" si="47"/>
        <v>1.0055119597204079</v>
      </c>
      <c r="AF146">
        <f t="shared" si="48"/>
        <v>27309.642406078274</v>
      </c>
      <c r="AG146">
        <f t="shared" si="49"/>
        <v>0</v>
      </c>
    </row>
    <row r="147" spans="19:33" x14ac:dyDescent="0.25">
      <c r="S147">
        <f t="shared" si="52"/>
        <v>6</v>
      </c>
      <c r="T147">
        <f t="shared" si="53"/>
        <v>8</v>
      </c>
      <c r="U147">
        <f t="shared" si="42"/>
        <v>128</v>
      </c>
      <c r="V147">
        <f>($T$12*'10-day-rainfall'!X134+$T$13*'10-day-rainfall'!Y134+$T$14*'10-day-rainfall'!Z134+$T$15*'10-day-rainfall'!AA134)/12</f>
        <v>4.5186594107691969</v>
      </c>
      <c r="Y147">
        <f t="shared" si="54"/>
        <v>182.99949370643799</v>
      </c>
      <c r="Z147">
        <f t="shared" si="55"/>
        <v>3.9774519998946296</v>
      </c>
      <c r="AA147">
        <f t="shared" si="43"/>
        <v>1.0061135515600701</v>
      </c>
      <c r="AB147">
        <f t="shared" si="44"/>
        <v>27309.642406077928</v>
      </c>
      <c r="AC147">
        <f t="shared" si="45"/>
        <v>32658.051613080133</v>
      </c>
      <c r="AD147">
        <f t="shared" si="46"/>
        <v>183.09523010888418</v>
      </c>
      <c r="AE147">
        <f t="shared" si="47"/>
        <v>1.0068645578163931</v>
      </c>
      <c r="AF147">
        <f t="shared" si="48"/>
        <v>38003.757197559578</v>
      </c>
      <c r="AG147">
        <f t="shared" si="49"/>
        <v>0</v>
      </c>
    </row>
    <row r="148" spans="19:33" x14ac:dyDescent="0.25">
      <c r="S148">
        <f t="shared" si="52"/>
        <v>6</v>
      </c>
      <c r="T148">
        <f t="shared" si="53"/>
        <v>9</v>
      </c>
      <c r="U148">
        <f t="shared" si="42"/>
        <v>129</v>
      </c>
      <c r="V148">
        <f>($T$12*'10-day-rainfall'!X135+$T$13*'10-day-rainfall'!Y135+$T$14*'10-day-rainfall'!Z135+$T$15*'10-day-rainfall'!AA135)/12</f>
        <v>4.8473744520828026</v>
      </c>
      <c r="Y148">
        <f t="shared" si="54"/>
        <v>183.19001802378253</v>
      </c>
      <c r="Z148">
        <f t="shared" si="55"/>
        <v>4.6882115034080938</v>
      </c>
      <c r="AA148">
        <f t="shared" si="43"/>
        <v>1.0076091509983767</v>
      </c>
      <c r="AB148">
        <f t="shared" si="44"/>
        <v>38003.757197559265</v>
      </c>
      <c r="AC148">
        <f t="shared" si="45"/>
        <v>44628.841431896755</v>
      </c>
      <c r="AD148">
        <f t="shared" si="46"/>
        <v>183.30657497457014</v>
      </c>
      <c r="AE148">
        <f t="shared" si="47"/>
        <v>1.008525799201877</v>
      </c>
      <c r="AF148">
        <f t="shared" si="48"/>
        <v>51250.62573270165</v>
      </c>
      <c r="AG148">
        <f t="shared" si="49"/>
        <v>0</v>
      </c>
    </row>
    <row r="149" spans="19:33" x14ac:dyDescent="0.25">
      <c r="S149">
        <f t="shared" si="52"/>
        <v>6</v>
      </c>
      <c r="T149">
        <f t="shared" si="53"/>
        <v>10</v>
      </c>
      <c r="U149">
        <f t="shared" ref="U149:U212" si="56">(S149-1)*24+T149</f>
        <v>130</v>
      </c>
      <c r="V149">
        <f>($T$12*'10-day-rainfall'!X136+$T$13*'10-day-rainfall'!Y136+$T$14*'10-day-rainfall'!Z136+$T$15*'10-day-rainfall'!AA136)/12</f>
        <v>5.2348299482322318</v>
      </c>
      <c r="Y149">
        <f t="shared" si="54"/>
        <v>183.42210416530662</v>
      </c>
      <c r="Z149">
        <f t="shared" si="55"/>
        <v>5.5692014594832671</v>
      </c>
      <c r="AA149">
        <f t="shared" ref="AA149:AA212" si="57">IF(AND(U149&gt;=$G$16,U149&lt;=$H$16),VLOOKUP($Y149,$C$20:$M$120,9)+($Y149-VLOOKUP(VLOOKUP($Y149,$C$20:$N$120,12),$A$20:$C$120,3,FALSE))*(VLOOKUP(VLOOKUP($Y149,$C$20:$N$120,12)+1,$A$20:$M$120,11,FALSE)-VLOOKUP($Y149,$C$20:$M$120,9))/(VLOOKUP(VLOOKUP($Y149,$C$20:$N$120,12)+1,$A$20:$C$120,3,FALSE)-VLOOKUP(VLOOKUP($Y149,$C$20:$N$120,12),$A$20:$C$120,3,FALSE)),VLOOKUP($Y149,$C$20:$M$120,11)+($Y149-VLOOKUP(VLOOKUP($Y149,$C$20:$N$120,12),$A$20:$C$120,3,FALSE))*(VLOOKUP(VLOOKUP($Y149,$C$20:$N$120,12)+1,$A$20:$M$120,13,FALSE)-VLOOKUP($Y149,$C$20:$M$120,11))/(VLOOKUP(VLOOKUP($Y149,$C$20:$N$120,12)+1,$A$20:$C$120,3,FALSE)-VLOOKUP(VLOOKUP($Y149,$C$20:$N$120,12),$A$20:$C$120,3,FALSE)))</f>
        <v>1.0094354831772419</v>
      </c>
      <c r="AB149">
        <f t="shared" ref="AB149:AB212" si="58">VLOOKUP($Y149,$C$20:$H$120,6)+($Y149-VLOOKUP(VLOOKUP($Y149,$C$20:$N$120,12),$A$20:$C$120,3,FALSE))*(VLOOKUP(VLOOKUP($Y149,$C$20:$N$120,12)+1,$A$20:$H$120,8,FALSE)-VLOOKUP($Y149,$C$20:$H$120,6))/(VLOOKUP(VLOOKUP($Y149,$C$20:$N$120,12)+1,$A$20:$C$120,3,FALSE)-VLOOKUP(VLOOKUP($Y149,$C$20:$N$120,12),$A$20:$C$120,3,FALSE))</f>
        <v>51250.62573270085</v>
      </c>
      <c r="AC149">
        <f t="shared" ref="AC149:AC212" si="59">MAX(0,AB149+(Z149-AA149)*1800)</f>
        <v>59458.204490051692</v>
      </c>
      <c r="AD149">
        <f t="shared" ref="AD149:AD212" si="60">VLOOKUP($AC149,$H$20:$I$120,2)+($AC149-VLOOKUP(VLOOKUP($AC149,$H$20:$N$120,7),$A$20:$H$120,8,FALSE))*(VLOOKUP(VLOOKUP($AC149,$H$20:$N$120,7)+1,$A$20:$I$120,9,FALSE)-VLOOKUP($AC149,$H$20:$I$120,2))/(VLOOKUP(VLOOKUP($AC149,$H$20:$N$120,7)+1,$A$20:$H$120,8,FALSE)-VLOOKUP(VLOOKUP($AC149,$H$20:$N$120,7),$A$20:$H$120,8,FALSE))</f>
        <v>183.56389139256385</v>
      </c>
      <c r="AE149">
        <f t="shared" ref="AE149:AE212" si="61">IF(AND(U149&gt;=$G$16,U149&lt;=$H$16),VLOOKUP($AD149,$C$20:$M$120,9)+($AD149-VLOOKUP(VLOOKUP($AD149,$C$20:$N$120,12),$A$20:$C$120,3,FALSE))*(VLOOKUP(VLOOKUP($AD149,$C$20:$N$120,12)+1,$A$20:$M$120,11,FALSE)-VLOOKUP($AD149,$C$20:$M$120,9))/(VLOOKUP(VLOOKUP($AD149,$C$20:$N$120,12)+1,$A$20:$C$120,3,FALSE)-VLOOKUP(VLOOKUP($AD149,$C$20:$N$120,12),$A$20:$C$120,3,FALSE)),VLOOKUP($AD149,$C$20:$M$120,11)+($AD149-VLOOKUP(VLOOKUP($AD149,$C$20:$N$120,12),$A$20:$C$120,3,FALSE))*(VLOOKUP(VLOOKUP($AD149,$C$20:$N$120,12)+1,$A$20:$M$120,13,FALSE)-VLOOKUP($AD149,$C$20:$M$120,11))/(VLOOKUP(VLOOKUP($AD149,$C$20:$N$120,12)+1,$A$20:$C$120,3,FALSE)-VLOOKUP(VLOOKUP($AD149,$C$20:$N$120,12),$A$20:$C$120,3,FALSE)))</f>
        <v>1.010553557986378</v>
      </c>
      <c r="AF149">
        <f t="shared" ref="AF149:AF212" si="62">MAX(0,AB149+(Z149-AE149)*3600)</f>
        <v>67661.758178089658</v>
      </c>
      <c r="AG149">
        <f t="shared" ref="AG149:AG212" si="63">IF(AND(U149&gt;=$G$16,U149&lt;=$H$16),0,VLOOKUP($Y149,$C$20:$M$120,8)+($Y149-VLOOKUP(VLOOKUP($Y149,$C$20:$N$120,12),$A$20:$C$120,3,FALSE))*(VLOOKUP(VLOOKUP($Y149,$C$20:$N$120,12)+1,$A$20:$M$120,10,FALSE)-VLOOKUP($Y149,$C$20:$M$120,8))/(VLOOKUP(VLOOKUP($Y149,$C$20:$N$120,12)+1,$A$20:$C$120,3,FALSE)-VLOOKUP(VLOOKUP($Y149,$C$20:$N$120,12),$A$20:$C$120,3,FALSE)))</f>
        <v>0</v>
      </c>
    </row>
    <row r="150" spans="19:33" x14ac:dyDescent="0.25">
      <c r="S150">
        <f t="shared" si="52"/>
        <v>6</v>
      </c>
      <c r="T150">
        <f t="shared" si="53"/>
        <v>11</v>
      </c>
      <c r="U150">
        <f t="shared" si="56"/>
        <v>131</v>
      </c>
      <c r="V150">
        <f>($T$12*'10-day-rainfall'!X137+$T$13*'10-day-rainfall'!Y137+$T$14*'10-day-rainfall'!Z137+$T$15*'10-day-rainfall'!AA137)/12</f>
        <v>5.695094531660601</v>
      </c>
      <c r="Y150">
        <f t="shared" si="54"/>
        <v>183.70410623496178</v>
      </c>
      <c r="Z150">
        <f t="shared" si="55"/>
        <v>6.7916900707255028</v>
      </c>
      <c r="AA150">
        <f t="shared" si="57"/>
        <v>1.0116609861521768</v>
      </c>
      <c r="AB150">
        <f t="shared" si="58"/>
        <v>67661.758178089964</v>
      </c>
      <c r="AC150">
        <f t="shared" si="59"/>
        <v>78065.810530321949</v>
      </c>
      <c r="AD150">
        <f t="shared" si="60"/>
        <v>183.87978774214773</v>
      </c>
      <c r="AE150">
        <f t="shared" si="61"/>
        <v>1.0130510489006168</v>
      </c>
      <c r="AF150">
        <f t="shared" si="62"/>
        <v>88464.858656659548</v>
      </c>
      <c r="AG150">
        <f t="shared" si="63"/>
        <v>0</v>
      </c>
    </row>
    <row r="151" spans="19:33" x14ac:dyDescent="0.25">
      <c r="S151">
        <f t="shared" si="52"/>
        <v>6</v>
      </c>
      <c r="T151">
        <f t="shared" si="53"/>
        <v>12</v>
      </c>
      <c r="U151">
        <f t="shared" si="56"/>
        <v>132</v>
      </c>
      <c r="V151">
        <f>($T$12*'10-day-rainfall'!X138+$T$13*'10-day-rainfall'!Y138+$T$14*'10-day-rainfall'!Z138+$T$15*'10-day-rainfall'!AA138)/12</f>
        <v>6.2563912317205599</v>
      </c>
      <c r="Y151">
        <f t="shared" si="54"/>
        <v>184.05317419345948</v>
      </c>
      <c r="Z151">
        <f t="shared" si="55"/>
        <v>8.6621015010348614</v>
      </c>
      <c r="AA151">
        <f t="shared" si="57"/>
        <v>1.0144255654649064</v>
      </c>
      <c r="AB151">
        <f t="shared" si="58"/>
        <v>88464.858656659446</v>
      </c>
      <c r="AC151">
        <f t="shared" si="59"/>
        <v>102230.67534068537</v>
      </c>
      <c r="AD151">
        <f t="shared" si="60"/>
        <v>184.27928446476702</v>
      </c>
      <c r="AE151">
        <f t="shared" si="61"/>
        <v>1.0162221104303282</v>
      </c>
      <c r="AF151">
        <f t="shared" si="62"/>
        <v>115990.02446283576</v>
      </c>
      <c r="AG151">
        <f t="shared" si="63"/>
        <v>0</v>
      </c>
    </row>
    <row r="152" spans="19:33" x14ac:dyDescent="0.25">
      <c r="S152">
        <f t="shared" si="52"/>
        <v>6</v>
      </c>
      <c r="T152">
        <f t="shared" si="53"/>
        <v>13</v>
      </c>
      <c r="U152">
        <f t="shared" si="56"/>
        <v>133</v>
      </c>
      <c r="V152">
        <f>($T$12*'10-day-rainfall'!X139+$T$13*'10-day-rainfall'!Y139+$T$14*'10-day-rainfall'!Z139+$T$15*'10-day-rainfall'!AA139)/12</f>
        <v>6.972267388830879</v>
      </c>
      <c r="Y152">
        <f t="shared" si="54"/>
        <v>184.50162610287546</v>
      </c>
      <c r="Z152">
        <f t="shared" si="55"/>
        <v>11.595803073909464</v>
      </c>
      <c r="AA152">
        <f t="shared" si="57"/>
        <v>1.0179931130839481</v>
      </c>
      <c r="AB152">
        <f t="shared" si="58"/>
        <v>115990.0244628362</v>
      </c>
      <c r="AC152">
        <f t="shared" si="59"/>
        <v>135030.08239232213</v>
      </c>
      <c r="AD152">
        <f t="shared" si="60"/>
        <v>184.80350248990328</v>
      </c>
      <c r="AE152">
        <f t="shared" si="61"/>
        <v>1.0204046597959493</v>
      </c>
      <c r="AF152">
        <f t="shared" si="62"/>
        <v>154061.45875364484</v>
      </c>
      <c r="AG152">
        <f t="shared" si="63"/>
        <v>0</v>
      </c>
    </row>
    <row r="153" spans="19:33" x14ac:dyDescent="0.25">
      <c r="S153">
        <f t="shared" si="52"/>
        <v>6</v>
      </c>
      <c r="T153">
        <f t="shared" si="53"/>
        <v>14</v>
      </c>
      <c r="U153">
        <f t="shared" si="56"/>
        <v>134</v>
      </c>
      <c r="V153">
        <f>($T$12*'10-day-rainfall'!X140+$T$13*'10-day-rainfall'!Y140+$T$14*'10-day-rainfall'!Z140+$T$15*'10-day-rainfall'!AA140)/12</f>
        <v>7.9305982213853801</v>
      </c>
      <c r="Y153">
        <f t="shared" si="54"/>
        <v>185.098831172616</v>
      </c>
      <c r="Z153">
        <f t="shared" si="55"/>
        <v>17.238057370536303</v>
      </c>
      <c r="AA153">
        <f t="shared" si="57"/>
        <v>1.022771762679346</v>
      </c>
      <c r="AB153">
        <f t="shared" si="58"/>
        <v>154061.45875364522</v>
      </c>
      <c r="AC153">
        <f t="shared" si="59"/>
        <v>183248.97284778772</v>
      </c>
      <c r="AD153">
        <f t="shared" si="60"/>
        <v>185.54011835651079</v>
      </c>
      <c r="AE153">
        <f t="shared" si="61"/>
        <v>1.0263231970065174</v>
      </c>
      <c r="AF153">
        <f t="shared" si="62"/>
        <v>212423.70177835244</v>
      </c>
      <c r="AG153">
        <f t="shared" si="63"/>
        <v>0</v>
      </c>
    </row>
    <row r="154" spans="19:33" x14ac:dyDescent="0.25">
      <c r="S154">
        <f t="shared" si="52"/>
        <v>6</v>
      </c>
      <c r="T154">
        <f t="shared" si="53"/>
        <v>15</v>
      </c>
      <c r="U154">
        <f t="shared" si="56"/>
        <v>135</v>
      </c>
      <c r="V154">
        <f>($T$12*'10-day-rainfall'!X141+$T$13*'10-day-rainfall'!Y141+$T$14*'10-day-rainfall'!Z141+$T$15*'10-day-rainfall'!AA141)/12</f>
        <v>9.3552310619255703</v>
      </c>
      <c r="Y154">
        <f t="shared" si="54"/>
        <v>185.96803560854488</v>
      </c>
      <c r="Z154">
        <f t="shared" si="55"/>
        <v>55.896333515160499</v>
      </c>
      <c r="AA154">
        <f t="shared" si="57"/>
        <v>1.0297836377687384</v>
      </c>
      <c r="AB154">
        <f t="shared" si="58"/>
        <v>212423.70177835249</v>
      </c>
      <c r="AC154">
        <f t="shared" si="59"/>
        <v>311183.49155765766</v>
      </c>
      <c r="AD154">
        <f t="shared" si="60"/>
        <v>187.33132668409826</v>
      </c>
      <c r="AE154">
        <f t="shared" si="61"/>
        <v>1.0409167055938224</v>
      </c>
      <c r="AF154">
        <f t="shared" si="62"/>
        <v>409903.2022927925</v>
      </c>
      <c r="AG154">
        <f t="shared" si="63"/>
        <v>0</v>
      </c>
    </row>
    <row r="155" spans="19:33" x14ac:dyDescent="0.25">
      <c r="S155">
        <f t="shared" si="52"/>
        <v>6</v>
      </c>
      <c r="T155">
        <f t="shared" si="53"/>
        <v>16</v>
      </c>
      <c r="U155">
        <f t="shared" si="56"/>
        <v>136</v>
      </c>
      <c r="V155">
        <f>($T$12*'10-day-rainfall'!X142+$T$13*'10-day-rainfall'!Y142+$T$14*'10-day-rainfall'!Z142+$T$15*'10-day-rainfall'!AA142)/12</f>
        <v>13.97476275739338</v>
      </c>
      <c r="Y155">
        <f t="shared" si="54"/>
        <v>188.58371607218612</v>
      </c>
      <c r="Z155">
        <f t="shared" si="55"/>
        <v>29.213656204548158</v>
      </c>
      <c r="AA155">
        <f t="shared" si="57"/>
        <v>1.0512894223027414</v>
      </c>
      <c r="AB155">
        <f t="shared" si="58"/>
        <v>409903.20229279285</v>
      </c>
      <c r="AC155">
        <f t="shared" si="59"/>
        <v>460595.4625008346</v>
      </c>
      <c r="AD155">
        <f t="shared" si="60"/>
        <v>189.19070935714052</v>
      </c>
      <c r="AE155">
        <f t="shared" si="61"/>
        <v>1.0563670648342907</v>
      </c>
      <c r="AF155">
        <f t="shared" si="62"/>
        <v>511269.44319576275</v>
      </c>
      <c r="AG155">
        <f t="shared" si="63"/>
        <v>0</v>
      </c>
    </row>
    <row r="156" spans="19:33" x14ac:dyDescent="0.25">
      <c r="S156">
        <f t="shared" si="52"/>
        <v>6</v>
      </c>
      <c r="T156">
        <f t="shared" si="53"/>
        <v>17</v>
      </c>
      <c r="U156">
        <f t="shared" si="56"/>
        <v>137</v>
      </c>
      <c r="V156">
        <f>($T$12*'10-day-rainfall'!X143+$T$13*'10-day-rainfall'!Y143+$T$14*'10-day-rainfall'!Z143+$T$15*'10-day-rainfall'!AA143)/12</f>
        <v>16.389114509835377</v>
      </c>
      <c r="Y156">
        <f t="shared" si="54"/>
        <v>189.77607207080175</v>
      </c>
      <c r="Z156">
        <f t="shared" si="55"/>
        <v>12.044595877476416</v>
      </c>
      <c r="AA156">
        <f t="shared" si="57"/>
        <v>1.0612947334416307</v>
      </c>
      <c r="AB156">
        <f t="shared" si="58"/>
        <v>511269.44319576281</v>
      </c>
      <c r="AC156">
        <f t="shared" si="59"/>
        <v>531039.38525502547</v>
      </c>
      <c r="AD156">
        <f t="shared" si="60"/>
        <v>189.99901209255373</v>
      </c>
      <c r="AE156">
        <f t="shared" si="61"/>
        <v>1.0631795268019615</v>
      </c>
      <c r="AF156">
        <f t="shared" si="62"/>
        <v>550802.5420581908</v>
      </c>
      <c r="AG156">
        <f t="shared" si="63"/>
        <v>0</v>
      </c>
    </row>
    <row r="157" spans="19:33" x14ac:dyDescent="0.25">
      <c r="S157">
        <f t="shared" si="52"/>
        <v>6</v>
      </c>
      <c r="T157">
        <f t="shared" si="53"/>
        <v>18</v>
      </c>
      <c r="U157">
        <f t="shared" si="56"/>
        <v>138</v>
      </c>
      <c r="V157">
        <f>($T$12*'10-day-rainfall'!X144+$T$13*'10-day-rainfall'!Y144+$T$14*'10-day-rainfall'!Z144+$T$15*'10-day-rainfall'!AA144)/12</f>
        <v>17.384535656734254</v>
      </c>
      <c r="Y157">
        <f t="shared" si="54"/>
        <v>190.21904578949216</v>
      </c>
      <c r="Z157">
        <f t="shared" si="55"/>
        <v>8.0673861877991726</v>
      </c>
      <c r="AA157">
        <f t="shared" si="57"/>
        <v>6.2779649726817599E-2</v>
      </c>
      <c r="AB157">
        <f t="shared" si="58"/>
        <v>550802.54205819208</v>
      </c>
      <c r="AC157">
        <f t="shared" si="59"/>
        <v>565210.83382672234</v>
      </c>
      <c r="AD157">
        <f t="shared" si="60"/>
        <v>190.37766615330929</v>
      </c>
      <c r="AE157">
        <f t="shared" si="61"/>
        <v>6.336070822110608E-2</v>
      </c>
      <c r="AF157">
        <f t="shared" si="62"/>
        <v>579617.03378467308</v>
      </c>
      <c r="AG157">
        <f t="shared" si="63"/>
        <v>0</v>
      </c>
    </row>
    <row r="158" spans="19:33" x14ac:dyDescent="0.25">
      <c r="S158">
        <f t="shared" si="52"/>
        <v>6</v>
      </c>
      <c r="T158">
        <f t="shared" si="53"/>
        <v>19</v>
      </c>
      <c r="U158">
        <f t="shared" si="56"/>
        <v>139</v>
      </c>
      <c r="V158">
        <f>($T$12*'10-day-rainfall'!X145+$T$13*'10-day-rainfall'!Y145+$T$14*'10-day-rainfall'!Z145+$T$15*'10-day-rainfall'!AA145)/12</f>
        <v>18.051261787957326</v>
      </c>
      <c r="Y158">
        <f t="shared" si="54"/>
        <v>190.534831185429</v>
      </c>
      <c r="Z158">
        <f t="shared" si="55"/>
        <v>5.9926085794990538</v>
      </c>
      <c r="AA158">
        <f t="shared" si="57"/>
        <v>6.3938623653988183E-2</v>
      </c>
      <c r="AB158">
        <f t="shared" si="58"/>
        <v>579617.03378467413</v>
      </c>
      <c r="AC158">
        <f t="shared" si="59"/>
        <v>590288.63970519521</v>
      </c>
      <c r="AD158">
        <f t="shared" si="60"/>
        <v>190.65039814301596</v>
      </c>
      <c r="AE158">
        <f t="shared" si="61"/>
        <v>6.4364892055176023E-2</v>
      </c>
      <c r="AF158">
        <f t="shared" si="62"/>
        <v>600958.71105947206</v>
      </c>
      <c r="AG158">
        <f t="shared" si="63"/>
        <v>0</v>
      </c>
    </row>
    <row r="159" spans="19:33" x14ac:dyDescent="0.25">
      <c r="S159">
        <f t="shared" si="52"/>
        <v>6</v>
      </c>
      <c r="T159">
        <f t="shared" si="53"/>
        <v>20</v>
      </c>
      <c r="U159">
        <f t="shared" si="56"/>
        <v>140</v>
      </c>
      <c r="V159">
        <f>($T$12*'10-day-rainfall'!X146+$T$13*'10-day-rainfall'!Y146+$T$14*'10-day-rainfall'!Z146+$T$15*'10-day-rainfall'!AA146)/12</f>
        <v>18.546518695353942</v>
      </c>
      <c r="Y159">
        <f t="shared" si="54"/>
        <v>190.76524000675704</v>
      </c>
      <c r="Z159">
        <f t="shared" si="55"/>
        <v>4.691622765188753</v>
      </c>
      <c r="AA159">
        <f t="shared" si="57"/>
        <v>6.4789579887120183E-2</v>
      </c>
      <c r="AB159">
        <f t="shared" si="58"/>
        <v>600958.71105947171</v>
      </c>
      <c r="AC159">
        <f t="shared" si="59"/>
        <v>609287.01079301466</v>
      </c>
      <c r="AD159">
        <f t="shared" si="60"/>
        <v>190.85413886795172</v>
      </c>
      <c r="AE159">
        <f t="shared" si="61"/>
        <v>6.5119473316756687E-2</v>
      </c>
      <c r="AF159">
        <f t="shared" si="62"/>
        <v>617614.12291021086</v>
      </c>
      <c r="AG159">
        <f t="shared" si="63"/>
        <v>0</v>
      </c>
    </row>
    <row r="160" spans="19:33" x14ac:dyDescent="0.25">
      <c r="S160">
        <f t="shared" si="52"/>
        <v>6</v>
      </c>
      <c r="T160">
        <f t="shared" si="53"/>
        <v>21</v>
      </c>
      <c r="U160">
        <f t="shared" si="56"/>
        <v>141</v>
      </c>
      <c r="V160">
        <f>($T$12*'10-day-rainfall'!X147+$T$13*'10-day-rainfall'!Y147+$T$14*'10-day-rainfall'!Z147+$T$15*'10-day-rainfall'!AA147)/12</f>
        <v>18.934256113964583</v>
      </c>
      <c r="Y160">
        <f t="shared" si="54"/>
        <v>190.94275368224604</v>
      </c>
      <c r="Z160">
        <f t="shared" si="55"/>
        <v>3.7973072448661278</v>
      </c>
      <c r="AA160">
        <f t="shared" si="57"/>
        <v>6.5448734839649275E-2</v>
      </c>
      <c r="AB160">
        <f t="shared" si="58"/>
        <v>617614.12291021121</v>
      </c>
      <c r="AC160">
        <f t="shared" si="59"/>
        <v>624331.46822825889</v>
      </c>
      <c r="AD160">
        <f t="shared" si="60"/>
        <v>191.01386752458799</v>
      </c>
      <c r="AE160">
        <f t="shared" si="61"/>
        <v>6.5713546692191746E-2</v>
      </c>
      <c r="AF160">
        <f t="shared" si="62"/>
        <v>631047.86022363743</v>
      </c>
      <c r="AG160">
        <f t="shared" si="63"/>
        <v>0</v>
      </c>
    </row>
    <row r="161" spans="19:33" x14ac:dyDescent="0.25">
      <c r="S161">
        <f t="shared" si="52"/>
        <v>6</v>
      </c>
      <c r="T161">
        <f t="shared" si="53"/>
        <v>22</v>
      </c>
      <c r="U161">
        <f t="shared" si="56"/>
        <v>142</v>
      </c>
      <c r="V161">
        <f>($T$12*'10-day-rainfall'!X148+$T$13*'10-day-rainfall'!Y148+$T$14*'10-day-rainfall'!Z148+$T$15*'10-day-rainfall'!AA148)/12</f>
        <v>19.248083158994842</v>
      </c>
      <c r="Y161">
        <f t="shared" si="54"/>
        <v>191.0847261649165</v>
      </c>
      <c r="Z161">
        <f t="shared" si="55"/>
        <v>3.1466970960102834</v>
      </c>
      <c r="AA161">
        <f t="shared" si="57"/>
        <v>6.5977791367436797E-2</v>
      </c>
      <c r="AB161">
        <f t="shared" si="58"/>
        <v>631047.86022363754</v>
      </c>
      <c r="AC161">
        <f t="shared" si="59"/>
        <v>636593.15497199469</v>
      </c>
      <c r="AD161">
        <f t="shared" si="60"/>
        <v>191.14295187275169</v>
      </c>
      <c r="AE161">
        <f t="shared" si="61"/>
        <v>6.619536118893346E-2</v>
      </c>
      <c r="AF161">
        <f t="shared" si="62"/>
        <v>642137.66646899446</v>
      </c>
      <c r="AG161">
        <f t="shared" si="63"/>
        <v>0</v>
      </c>
    </row>
    <row r="162" spans="19:33" x14ac:dyDescent="0.25">
      <c r="S162">
        <f t="shared" si="52"/>
        <v>6</v>
      </c>
      <c r="T162">
        <f t="shared" si="53"/>
        <v>23</v>
      </c>
      <c r="U162">
        <f t="shared" si="56"/>
        <v>143</v>
      </c>
      <c r="V162">
        <f>($T$12*'10-day-rainfall'!X149+$T$13*'10-day-rainfall'!Y149+$T$14*'10-day-rainfall'!Z149+$T$15*'10-day-rainfall'!AA149)/12</f>
        <v>19.508140770235361</v>
      </c>
      <c r="Y162">
        <f t="shared" si="54"/>
        <v>191.20115983832599</v>
      </c>
      <c r="Z162">
        <f t="shared" si="55"/>
        <v>2.654492226740194</v>
      </c>
      <c r="AA162">
        <f t="shared" si="57"/>
        <v>6.6412879662615734E-2</v>
      </c>
      <c r="AB162">
        <f t="shared" si="58"/>
        <v>642137.66646899329</v>
      </c>
      <c r="AC162">
        <f t="shared" si="59"/>
        <v>646796.20929373289</v>
      </c>
      <c r="AD162">
        <f t="shared" si="60"/>
        <v>191.24967648553024</v>
      </c>
      <c r="AE162">
        <f t="shared" si="61"/>
        <v>6.6594795326601924E-2</v>
      </c>
      <c r="AF162">
        <f t="shared" si="62"/>
        <v>651454.0972220822</v>
      </c>
      <c r="AG162">
        <f t="shared" si="63"/>
        <v>0</v>
      </c>
    </row>
    <row r="163" spans="19:33" x14ac:dyDescent="0.25">
      <c r="S163">
        <f t="shared" si="52"/>
        <v>6</v>
      </c>
      <c r="T163">
        <f t="shared" si="53"/>
        <v>24</v>
      </c>
      <c r="U163">
        <f t="shared" si="56"/>
        <v>144</v>
      </c>
      <c r="V163">
        <f>($T$12*'10-day-rainfall'!X150+$T$13*'10-day-rainfall'!Y150+$T$14*'10-day-rainfall'!Z150+$T$15*'10-day-rainfall'!AA150)/12</f>
        <v>19.727520293106451</v>
      </c>
      <c r="Y163">
        <f t="shared" si="54"/>
        <v>191.29818631228051</v>
      </c>
      <c r="Z163">
        <f t="shared" si="55"/>
        <v>0</v>
      </c>
      <c r="AA163">
        <f t="shared" si="57"/>
        <v>6.6776685416945092E-2</v>
      </c>
      <c r="AB163">
        <f t="shared" si="58"/>
        <v>651454.09722208267</v>
      </c>
      <c r="AC163">
        <f t="shared" si="59"/>
        <v>651333.89918833214</v>
      </c>
      <c r="AD163">
        <f t="shared" si="60"/>
        <v>191.29693450333133</v>
      </c>
      <c r="AE163">
        <f t="shared" si="61"/>
        <v>6.6771991694907482E-2</v>
      </c>
      <c r="AF163">
        <f t="shared" si="62"/>
        <v>651213.71805198095</v>
      </c>
      <c r="AG163">
        <f t="shared" si="63"/>
        <v>0</v>
      </c>
    </row>
    <row r="164" spans="19:33" x14ac:dyDescent="0.25">
      <c r="S164">
        <f t="shared" si="52"/>
        <v>7</v>
      </c>
      <c r="T164">
        <f t="shared" si="53"/>
        <v>1</v>
      </c>
      <c r="U164">
        <f t="shared" si="56"/>
        <v>145</v>
      </c>
      <c r="V164">
        <f>($T$12*'10-day-rainfall'!X151+$T$13*'10-day-rainfall'!Y151+$T$14*'10-day-rainfall'!Z151+$T$15*'10-day-rainfall'!AA151)/12</f>
        <v>19.727520293106451</v>
      </c>
      <c r="Y164">
        <f t="shared" si="54"/>
        <v>191.29568287036105</v>
      </c>
      <c r="Z164">
        <f t="shared" si="55"/>
        <v>0</v>
      </c>
      <c r="AA164">
        <f t="shared" si="57"/>
        <v>6.6767298632711802E-2</v>
      </c>
      <c r="AB164">
        <f t="shared" si="58"/>
        <v>651213.71805198165</v>
      </c>
      <c r="AC164">
        <f t="shared" si="59"/>
        <v>651093.53691444278</v>
      </c>
      <c r="AD164">
        <f t="shared" si="60"/>
        <v>191.29443123737838</v>
      </c>
      <c r="AE164">
        <f t="shared" si="61"/>
        <v>6.676260557046966E-2</v>
      </c>
      <c r="AF164">
        <f t="shared" si="62"/>
        <v>650973.37267192791</v>
      </c>
      <c r="AG164">
        <f t="shared" si="63"/>
        <v>0</v>
      </c>
    </row>
    <row r="165" spans="19:33" x14ac:dyDescent="0.25">
      <c r="S165">
        <f t="shared" si="52"/>
        <v>7</v>
      </c>
      <c r="T165">
        <f t="shared" si="53"/>
        <v>2</v>
      </c>
      <c r="U165">
        <f t="shared" si="56"/>
        <v>146</v>
      </c>
      <c r="V165">
        <f>($T$12*'10-day-rainfall'!X152+$T$13*'10-day-rainfall'!Y152+$T$14*'10-day-rainfall'!Z152+$T$15*'10-day-rainfall'!AA152)/12</f>
        <v>19.727520293106451</v>
      </c>
      <c r="Y165">
        <f t="shared" si="54"/>
        <v>191.29317978034987</v>
      </c>
      <c r="Z165">
        <f t="shared" si="55"/>
        <v>0</v>
      </c>
      <c r="AA165">
        <f t="shared" si="57"/>
        <v>6.6757913167976718E-2</v>
      </c>
      <c r="AB165">
        <f t="shared" si="58"/>
        <v>650973.37267192814</v>
      </c>
      <c r="AC165">
        <f t="shared" si="59"/>
        <v>650853.20842822583</v>
      </c>
      <c r="AD165">
        <f t="shared" si="60"/>
        <v>191.29192832330898</v>
      </c>
      <c r="AE165">
        <f t="shared" si="61"/>
        <v>6.6753220765437313E-2</v>
      </c>
      <c r="AF165">
        <f t="shared" si="62"/>
        <v>650733.06107717252</v>
      </c>
      <c r="AG165">
        <f t="shared" si="63"/>
        <v>0</v>
      </c>
    </row>
    <row r="166" spans="19:33" x14ac:dyDescent="0.25">
      <c r="S166">
        <f t="shared" si="52"/>
        <v>7</v>
      </c>
      <c r="T166">
        <f t="shared" si="53"/>
        <v>3</v>
      </c>
      <c r="U166">
        <f t="shared" si="56"/>
        <v>147</v>
      </c>
      <c r="V166">
        <f>($T$12*'10-day-rainfall'!X153+$T$13*'10-day-rainfall'!Y153+$T$14*'10-day-rainfall'!Z153+$T$15*'10-day-rainfall'!AA153)/12</f>
        <v>19.727520293106451</v>
      </c>
      <c r="Y166">
        <f t="shared" si="54"/>
        <v>191.29067704219753</v>
      </c>
      <c r="Z166">
        <f t="shared" si="55"/>
        <v>0</v>
      </c>
      <c r="AA166">
        <f t="shared" si="57"/>
        <v>6.6748529022554418E-2</v>
      </c>
      <c r="AB166">
        <f t="shared" si="58"/>
        <v>650733.06107717345</v>
      </c>
      <c r="AC166">
        <f t="shared" si="59"/>
        <v>650612.91372493282</v>
      </c>
      <c r="AD166">
        <f t="shared" si="60"/>
        <v>191.28942576107369</v>
      </c>
      <c r="AE166">
        <f t="shared" si="61"/>
        <v>6.6743837279625046E-2</v>
      </c>
      <c r="AF166">
        <f t="shared" si="62"/>
        <v>650492.78326296678</v>
      </c>
      <c r="AG166">
        <f t="shared" si="63"/>
        <v>0</v>
      </c>
    </row>
    <row r="167" spans="19:33" x14ac:dyDescent="0.25">
      <c r="S167">
        <f t="shared" si="52"/>
        <v>7</v>
      </c>
      <c r="T167">
        <f t="shared" si="53"/>
        <v>4</v>
      </c>
      <c r="U167">
        <f t="shared" si="56"/>
        <v>148</v>
      </c>
      <c r="V167">
        <f>($T$12*'10-day-rainfall'!X154+$T$13*'10-day-rainfall'!Y154+$T$14*'10-day-rainfall'!Z154+$T$15*'10-day-rainfall'!AA154)/12</f>
        <v>19.727520293106451</v>
      </c>
      <c r="Y167">
        <f t="shared" si="54"/>
        <v>191.28817465585453</v>
      </c>
      <c r="Z167">
        <f t="shared" si="55"/>
        <v>0</v>
      </c>
      <c r="AA167">
        <f t="shared" si="57"/>
        <v>6.6739146196259355E-2</v>
      </c>
      <c r="AB167">
        <f t="shared" si="58"/>
        <v>650492.78326296643</v>
      </c>
      <c r="AC167">
        <f t="shared" si="59"/>
        <v>650372.65279981319</v>
      </c>
      <c r="AD167">
        <f t="shared" si="60"/>
        <v>191.28692355062302</v>
      </c>
      <c r="AE167">
        <f t="shared" si="61"/>
        <v>6.6734455112847299E-2</v>
      </c>
      <c r="AF167">
        <f t="shared" si="62"/>
        <v>650252.53922456014</v>
      </c>
      <c r="AG167">
        <f t="shared" si="63"/>
        <v>0</v>
      </c>
    </row>
    <row r="168" spans="19:33" x14ac:dyDescent="0.25">
      <c r="S168">
        <f t="shared" si="52"/>
        <v>7</v>
      </c>
      <c r="T168">
        <f t="shared" si="53"/>
        <v>5</v>
      </c>
      <c r="U168">
        <f t="shared" si="56"/>
        <v>149</v>
      </c>
      <c r="V168">
        <f>($T$12*'10-day-rainfall'!X155+$T$13*'10-day-rainfall'!Y155+$T$14*'10-day-rainfall'!Z155+$T$15*'10-day-rainfall'!AA155)/12</f>
        <v>19.727520293106451</v>
      </c>
      <c r="Y168">
        <f t="shared" si="54"/>
        <v>191.28567262127146</v>
      </c>
      <c r="Z168">
        <f t="shared" si="55"/>
        <v>0</v>
      </c>
      <c r="AA168">
        <f t="shared" si="57"/>
        <v>6.6729764688906221E-2</v>
      </c>
      <c r="AB168">
        <f t="shared" si="58"/>
        <v>650252.5392245613</v>
      </c>
      <c r="AC168">
        <f t="shared" si="59"/>
        <v>650132.42564812128</v>
      </c>
      <c r="AD168">
        <f t="shared" si="60"/>
        <v>191.28442169190754</v>
      </c>
      <c r="AE168">
        <f t="shared" si="61"/>
        <v>6.6725074264918777E-2</v>
      </c>
      <c r="AF168">
        <f t="shared" si="62"/>
        <v>650012.32895720762</v>
      </c>
      <c r="AG168">
        <f t="shared" si="63"/>
        <v>0</v>
      </c>
    </row>
    <row r="169" spans="19:33" x14ac:dyDescent="0.25">
      <c r="S169">
        <f t="shared" si="52"/>
        <v>7</v>
      </c>
      <c r="T169">
        <f t="shared" si="53"/>
        <v>6</v>
      </c>
      <c r="U169">
        <f t="shared" si="56"/>
        <v>150</v>
      </c>
      <c r="V169">
        <f>($T$12*'10-day-rainfall'!X156+$T$13*'10-day-rainfall'!Y156+$T$14*'10-day-rainfall'!Z156+$T$15*'10-day-rainfall'!AA156)/12</f>
        <v>19.727520293106451</v>
      </c>
      <c r="Y169">
        <f t="shared" si="54"/>
        <v>191.28317093839883</v>
      </c>
      <c r="Z169">
        <f t="shared" si="55"/>
        <v>0</v>
      </c>
      <c r="AA169">
        <f t="shared" si="57"/>
        <v>6.6720384500309468E-2</v>
      </c>
      <c r="AB169">
        <f t="shared" si="58"/>
        <v>650012.3289572068</v>
      </c>
      <c r="AC169">
        <f t="shared" si="59"/>
        <v>649892.23226510629</v>
      </c>
      <c r="AD169">
        <f t="shared" si="60"/>
        <v>191.28192018487778</v>
      </c>
      <c r="AE169">
        <f t="shared" si="61"/>
        <v>6.6715694735653905E-2</v>
      </c>
      <c r="AF169">
        <f t="shared" si="62"/>
        <v>649772.15245615842</v>
      </c>
      <c r="AG169">
        <f t="shared" si="63"/>
        <v>0</v>
      </c>
    </row>
    <row r="170" spans="19:33" x14ac:dyDescent="0.25">
      <c r="S170">
        <f t="shared" si="52"/>
        <v>7</v>
      </c>
      <c r="T170">
        <f t="shared" si="53"/>
        <v>7</v>
      </c>
      <c r="U170">
        <f t="shared" si="56"/>
        <v>151</v>
      </c>
      <c r="V170">
        <f>($T$12*'10-day-rainfall'!X157+$T$13*'10-day-rainfall'!Y157+$T$14*'10-day-rainfall'!Z157+$T$15*'10-day-rainfall'!AA157)/12</f>
        <v>19.727520293106451</v>
      </c>
      <c r="Y170">
        <f t="shared" si="54"/>
        <v>191.28066960718721</v>
      </c>
      <c r="Z170">
        <f t="shared" si="55"/>
        <v>0</v>
      </c>
      <c r="AA170">
        <f t="shared" si="57"/>
        <v>6.6711005630283773E-2</v>
      </c>
      <c r="AB170">
        <f t="shared" si="58"/>
        <v>649772.15245615703</v>
      </c>
      <c r="AC170">
        <f t="shared" si="59"/>
        <v>649652.07264602254</v>
      </c>
      <c r="AD170">
        <f t="shared" si="60"/>
        <v>191.2794190294843</v>
      </c>
      <c r="AE170">
        <f t="shared" si="61"/>
        <v>6.6706316524867387E-2</v>
      </c>
      <c r="AF170">
        <f t="shared" si="62"/>
        <v>649532.00971666747</v>
      </c>
      <c r="AG170">
        <f t="shared" si="63"/>
        <v>0</v>
      </c>
    </row>
    <row r="171" spans="19:33" x14ac:dyDescent="0.25">
      <c r="S171">
        <f t="shared" si="52"/>
        <v>7</v>
      </c>
      <c r="T171">
        <f t="shared" si="53"/>
        <v>8</v>
      </c>
      <c r="U171">
        <f t="shared" si="56"/>
        <v>152</v>
      </c>
      <c r="V171">
        <f>($T$12*'10-day-rainfall'!X158+$T$13*'10-day-rainfall'!Y158+$T$14*'10-day-rainfall'!Z158+$T$15*'10-day-rainfall'!AA158)/12</f>
        <v>19.727520293106451</v>
      </c>
      <c r="Y171">
        <f t="shared" si="54"/>
        <v>191.27816862758718</v>
      </c>
      <c r="Z171">
        <f t="shared" si="55"/>
        <v>0</v>
      </c>
      <c r="AA171">
        <f t="shared" si="57"/>
        <v>6.6701628078643826E-2</v>
      </c>
      <c r="AB171">
        <f t="shared" si="58"/>
        <v>649532.00971666642</v>
      </c>
      <c r="AC171">
        <f t="shared" si="59"/>
        <v>649411.94678612484</v>
      </c>
      <c r="AD171">
        <f t="shared" si="60"/>
        <v>191.27691822567772</v>
      </c>
      <c r="AE171">
        <f t="shared" si="61"/>
        <v>6.6696939632373997E-2</v>
      </c>
      <c r="AF171">
        <f t="shared" si="62"/>
        <v>649291.9007339899</v>
      </c>
      <c r="AG171">
        <f t="shared" si="63"/>
        <v>0</v>
      </c>
    </row>
    <row r="172" spans="19:33" x14ac:dyDescent="0.25">
      <c r="S172">
        <f t="shared" si="52"/>
        <v>7</v>
      </c>
      <c r="T172">
        <f t="shared" si="53"/>
        <v>9</v>
      </c>
      <c r="U172">
        <f t="shared" si="56"/>
        <v>153</v>
      </c>
      <c r="V172">
        <f>($T$12*'10-day-rainfall'!X159+$T$13*'10-day-rainfall'!Y159+$T$14*'10-day-rainfall'!Z159+$T$15*'10-day-rainfall'!AA159)/12</f>
        <v>19.727520293106451</v>
      </c>
      <c r="Y172">
        <f t="shared" si="54"/>
        <v>191.27566799954931</v>
      </c>
      <c r="Z172">
        <f t="shared" si="55"/>
        <v>0</v>
      </c>
      <c r="AA172">
        <f t="shared" si="57"/>
        <v>6.669225184520429E-2</v>
      </c>
      <c r="AB172">
        <f t="shared" si="58"/>
        <v>649291.90073398896</v>
      </c>
      <c r="AC172">
        <f t="shared" si="59"/>
        <v>649171.85468066763</v>
      </c>
      <c r="AD172">
        <f t="shared" si="60"/>
        <v>191.27441777340857</v>
      </c>
      <c r="AE172">
        <f t="shared" si="61"/>
        <v>6.6687564057988313E-2</v>
      </c>
      <c r="AF172">
        <f t="shared" si="62"/>
        <v>649051.82550338015</v>
      </c>
      <c r="AG172">
        <f t="shared" si="63"/>
        <v>0</v>
      </c>
    </row>
    <row r="173" spans="19:33" x14ac:dyDescent="0.25">
      <c r="S173">
        <f t="shared" ref="S173:S236" si="64">S149+1</f>
        <v>7</v>
      </c>
      <c r="T173">
        <f t="shared" ref="T173:T236" si="65">T149</f>
        <v>10</v>
      </c>
      <c r="U173">
        <f t="shared" si="56"/>
        <v>154</v>
      </c>
      <c r="V173">
        <f>($T$12*'10-day-rainfall'!X160+$T$13*'10-day-rainfall'!Y160+$T$14*'10-day-rainfall'!Z160+$T$15*'10-day-rainfall'!AA160)/12</f>
        <v>19.727520293106451</v>
      </c>
      <c r="Y173">
        <f t="shared" si="54"/>
        <v>191.27316772302419</v>
      </c>
      <c r="Z173">
        <f t="shared" si="55"/>
        <v>1.9532716756497591E-3</v>
      </c>
      <c r="AA173">
        <f t="shared" si="57"/>
        <v>6.6682876929779838E-2</v>
      </c>
      <c r="AB173">
        <f t="shared" si="58"/>
        <v>649051.82550337887</v>
      </c>
      <c r="AC173">
        <f t="shared" si="59"/>
        <v>648935.31221392145</v>
      </c>
      <c r="AD173">
        <f t="shared" si="60"/>
        <v>191.27195428904454</v>
      </c>
      <c r="AE173">
        <f t="shared" si="61"/>
        <v>6.66783270966642E-2</v>
      </c>
      <c r="AF173">
        <f t="shared" si="62"/>
        <v>648818.81530386326</v>
      </c>
      <c r="AG173">
        <f t="shared" si="63"/>
        <v>0</v>
      </c>
    </row>
    <row r="174" spans="19:33" x14ac:dyDescent="0.25">
      <c r="S174">
        <f t="shared" si="64"/>
        <v>7</v>
      </c>
      <c r="T174">
        <f t="shared" si="65"/>
        <v>11</v>
      </c>
      <c r="U174">
        <f t="shared" si="56"/>
        <v>155</v>
      </c>
      <c r="V174">
        <f>($T$12*'10-day-rainfall'!X161+$T$13*'10-day-rainfall'!Y161+$T$14*'10-day-rainfall'!Z161+$T$15*'10-day-rainfall'!AA161)/12</f>
        <v>19.727681720517662</v>
      </c>
      <c r="Y174">
        <f t="shared" si="54"/>
        <v>191.27074102564902</v>
      </c>
      <c r="Z174">
        <f t="shared" si="55"/>
        <v>2.7981199468083418E-2</v>
      </c>
      <c r="AA174">
        <f t="shared" si="57"/>
        <v>6.6673777903162465E-2</v>
      </c>
      <c r="AB174">
        <f t="shared" si="58"/>
        <v>648818.81530386279</v>
      </c>
      <c r="AC174">
        <f t="shared" si="59"/>
        <v>648749.16866267961</v>
      </c>
      <c r="AD174">
        <f t="shared" si="60"/>
        <v>191.27001568692265</v>
      </c>
      <c r="AE174">
        <f t="shared" si="61"/>
        <v>6.6671058208302533E-2</v>
      </c>
      <c r="AF174">
        <f t="shared" si="62"/>
        <v>648679.531812398</v>
      </c>
      <c r="AG174">
        <f t="shared" si="63"/>
        <v>0</v>
      </c>
    </row>
    <row r="175" spans="19:33" x14ac:dyDescent="0.25">
      <c r="S175">
        <f t="shared" si="64"/>
        <v>7</v>
      </c>
      <c r="T175">
        <f t="shared" si="65"/>
        <v>12</v>
      </c>
      <c r="U175">
        <f t="shared" si="56"/>
        <v>156</v>
      </c>
      <c r="V175">
        <f>($T$12*'10-day-rainfall'!X162+$T$13*'10-day-rainfall'!Y162+$T$14*'10-day-rainfall'!Z162+$T$15*'10-day-rainfall'!AA162)/12</f>
        <v>19.729994216341471</v>
      </c>
      <c r="Y175">
        <f t="shared" si="54"/>
        <v>191.26929045016414</v>
      </c>
      <c r="Z175">
        <f t="shared" si="55"/>
        <v>7.5103757986881445E-2</v>
      </c>
      <c r="AA175">
        <f t="shared" si="57"/>
        <v>6.6668338895776322E-2</v>
      </c>
      <c r="AB175">
        <f t="shared" si="58"/>
        <v>648679.53181239672</v>
      </c>
      <c r="AC175">
        <f t="shared" si="59"/>
        <v>648694.71556676074</v>
      </c>
      <c r="AD175">
        <f t="shared" si="60"/>
        <v>191.26944858219844</v>
      </c>
      <c r="AE175">
        <f t="shared" si="61"/>
        <v>6.6668931819971938E-2</v>
      </c>
      <c r="AF175">
        <f t="shared" si="62"/>
        <v>648709.89718659758</v>
      </c>
      <c r="AG175">
        <f t="shared" si="63"/>
        <v>0</v>
      </c>
    </row>
    <row r="176" spans="19:33" x14ac:dyDescent="0.25">
      <c r="S176">
        <f t="shared" si="64"/>
        <v>7</v>
      </c>
      <c r="T176">
        <f t="shared" si="65"/>
        <v>13</v>
      </c>
      <c r="U176">
        <f t="shared" si="56"/>
        <v>157</v>
      </c>
      <c r="V176">
        <f>($T$12*'10-day-rainfall'!X163+$T$13*'10-day-rainfall'!Y163+$T$14*'10-day-rainfall'!Z163+$T$15*'10-day-rainfall'!AA163)/12</f>
        <v>19.736201138489147</v>
      </c>
      <c r="Y176">
        <f t="shared" si="54"/>
        <v>191.26960669200258</v>
      </c>
      <c r="Z176">
        <f t="shared" si="55"/>
        <v>0.15387279490969946</v>
      </c>
      <c r="AA176">
        <f t="shared" si="57"/>
        <v>6.6669524660814439E-2</v>
      </c>
      <c r="AB176">
        <f t="shared" si="58"/>
        <v>648709.89718659874</v>
      </c>
      <c r="AC176">
        <f t="shared" si="59"/>
        <v>648866.86307304678</v>
      </c>
      <c r="AD176">
        <f t="shared" si="60"/>
        <v>191.27124142175015</v>
      </c>
      <c r="AE176">
        <f t="shared" si="61"/>
        <v>6.6675654164079876E-2</v>
      </c>
      <c r="AF176">
        <f t="shared" si="62"/>
        <v>649023.80689328292</v>
      </c>
      <c r="AG176">
        <f t="shared" si="63"/>
        <v>0</v>
      </c>
    </row>
    <row r="177" spans="19:33" x14ac:dyDescent="0.25">
      <c r="S177">
        <f t="shared" si="64"/>
        <v>7</v>
      </c>
      <c r="T177">
        <f t="shared" si="65"/>
        <v>14</v>
      </c>
      <c r="U177">
        <f t="shared" si="56"/>
        <v>158</v>
      </c>
      <c r="V177">
        <f>($T$12*'10-day-rainfall'!X164+$T$13*'10-day-rainfall'!Y164+$T$14*'10-day-rainfall'!Z164+$T$15*'10-day-rainfall'!AA164)/12</f>
        <v>19.748917898399039</v>
      </c>
      <c r="Y177">
        <f t="shared" si="54"/>
        <v>191.27287592168796</v>
      </c>
      <c r="Z177">
        <f t="shared" si="55"/>
        <v>0.31277543912001921</v>
      </c>
      <c r="AA177">
        <f t="shared" si="57"/>
        <v>6.6681782805661796E-2</v>
      </c>
      <c r="AB177">
        <f t="shared" si="58"/>
        <v>649023.8068932835</v>
      </c>
      <c r="AC177">
        <f t="shared" si="59"/>
        <v>649466.77547464939</v>
      </c>
      <c r="AD177">
        <f t="shared" si="60"/>
        <v>191.27748924203152</v>
      </c>
      <c r="AE177">
        <f t="shared" si="61"/>
        <v>6.6699080687560933E-2</v>
      </c>
      <c r="AF177">
        <f t="shared" si="62"/>
        <v>649909.68178364041</v>
      </c>
      <c r="AG177">
        <f t="shared" si="63"/>
        <v>0</v>
      </c>
    </row>
    <row r="178" spans="19:33" x14ac:dyDescent="0.25">
      <c r="S178">
        <f t="shared" si="64"/>
        <v>7</v>
      </c>
      <c r="T178">
        <f t="shared" si="65"/>
        <v>15</v>
      </c>
      <c r="U178">
        <f t="shared" si="56"/>
        <v>159</v>
      </c>
      <c r="V178">
        <f>($T$12*'10-day-rainfall'!X165+$T$13*'10-day-rainfall'!Y165+$T$14*'10-day-rainfall'!Z165+$T$15*'10-day-rainfall'!AA165)/12</f>
        <v>19.774767108243669</v>
      </c>
      <c r="Y178">
        <f t="shared" si="54"/>
        <v>191.28210191383604</v>
      </c>
      <c r="Z178">
        <f t="shared" si="55"/>
        <v>1.4368472199064712</v>
      </c>
      <c r="AA178">
        <f t="shared" si="57"/>
        <v>6.6716376137729558E-2</v>
      </c>
      <c r="AB178">
        <f t="shared" si="58"/>
        <v>649909.68178364076</v>
      </c>
      <c r="AC178">
        <f t="shared" si="59"/>
        <v>652375.91730242444</v>
      </c>
      <c r="AD178">
        <f t="shared" si="60"/>
        <v>191.30778665756148</v>
      </c>
      <c r="AE178">
        <f t="shared" si="61"/>
        <v>6.681268240533822E-2</v>
      </c>
      <c r="AF178">
        <f t="shared" si="62"/>
        <v>654841.80611864489</v>
      </c>
      <c r="AG178">
        <f t="shared" si="63"/>
        <v>0</v>
      </c>
    </row>
    <row r="179" spans="19:33" x14ac:dyDescent="0.25">
      <c r="S179">
        <f t="shared" si="64"/>
        <v>7</v>
      </c>
      <c r="T179">
        <f t="shared" si="65"/>
        <v>16</v>
      </c>
      <c r="U179">
        <f t="shared" si="56"/>
        <v>160</v>
      </c>
      <c r="V179">
        <f>($T$12*'10-day-rainfall'!X166+$T$13*'10-day-rainfall'!Y166+$T$14*'10-day-rainfall'!Z166+$T$15*'10-day-rainfall'!AA166)/12</f>
        <v>19.893514812368171</v>
      </c>
      <c r="Y179">
        <f t="shared" si="54"/>
        <v>191.33346779053426</v>
      </c>
      <c r="Z179">
        <f t="shared" si="55"/>
        <v>0.90794957433017698</v>
      </c>
      <c r="AA179">
        <f t="shared" si="57"/>
        <v>6.6908975134244084E-2</v>
      </c>
      <c r="AB179">
        <f t="shared" si="58"/>
        <v>654841.80611864419</v>
      </c>
      <c r="AC179">
        <f t="shared" si="59"/>
        <v>656355.67919719685</v>
      </c>
      <c r="AD179">
        <f t="shared" si="60"/>
        <v>191.3491998014556</v>
      </c>
      <c r="AE179">
        <f t="shared" si="61"/>
        <v>6.6968017249092099E-2</v>
      </c>
      <c r="AF179">
        <f t="shared" si="62"/>
        <v>657869.33972413605</v>
      </c>
      <c r="AG179">
        <f t="shared" si="63"/>
        <v>0</v>
      </c>
    </row>
    <row r="180" spans="19:33" x14ac:dyDescent="0.25">
      <c r="S180">
        <f t="shared" si="64"/>
        <v>7</v>
      </c>
      <c r="T180">
        <f t="shared" si="65"/>
        <v>17</v>
      </c>
      <c r="U180">
        <f t="shared" si="56"/>
        <v>161</v>
      </c>
      <c r="V180">
        <f>($T$12*'10-day-rainfall'!X167+$T$13*'10-day-rainfall'!Y167+$T$14*'10-day-rainfall'!Z167+$T$15*'10-day-rainfall'!AA167)/12</f>
        <v>19.968551967271491</v>
      </c>
      <c r="Y180">
        <f t="shared" si="54"/>
        <v>191.36483618885356</v>
      </c>
      <c r="Z180">
        <f t="shared" si="55"/>
        <v>0.39518557036095708</v>
      </c>
      <c r="AA180">
        <f t="shared" si="57"/>
        <v>6.7026848223506602E-2</v>
      </c>
      <c r="AB180">
        <f t="shared" si="58"/>
        <v>657869.33972413617</v>
      </c>
      <c r="AC180">
        <f t="shared" si="59"/>
        <v>658460.02542398358</v>
      </c>
      <c r="AD180">
        <f t="shared" si="60"/>
        <v>191.37093807911816</v>
      </c>
      <c r="AE180">
        <f t="shared" si="61"/>
        <v>6.7049806221469985E-2</v>
      </c>
      <c r="AF180">
        <f t="shared" si="62"/>
        <v>659050.62847503833</v>
      </c>
      <c r="AG180">
        <f t="shared" si="63"/>
        <v>0</v>
      </c>
    </row>
    <row r="181" spans="19:33" x14ac:dyDescent="0.25">
      <c r="S181">
        <f t="shared" si="64"/>
        <v>7</v>
      </c>
      <c r="T181">
        <f t="shared" si="65"/>
        <v>18</v>
      </c>
      <c r="U181">
        <f t="shared" si="56"/>
        <v>162</v>
      </c>
      <c r="V181">
        <f>($T$12*'10-day-rainfall'!X168+$T$13*'10-day-rainfall'!Y168+$T$14*'10-day-rainfall'!Z168+$T$15*'10-day-rainfall'!AA168)/12</f>
        <v>20.001211931764132</v>
      </c>
      <c r="Y181">
        <f t="shared" si="54"/>
        <v>191.37703911560578</v>
      </c>
      <c r="Z181">
        <f t="shared" si="55"/>
        <v>0.27041426720099365</v>
      </c>
      <c r="AA181">
        <f t="shared" si="57"/>
        <v>6.7072761007148415E-2</v>
      </c>
      <c r="AB181">
        <f t="shared" si="58"/>
        <v>659050.62847503845</v>
      </c>
      <c r="AC181">
        <f t="shared" si="59"/>
        <v>659416.64318618737</v>
      </c>
      <c r="AD181">
        <f t="shared" si="60"/>
        <v>191.38082011386464</v>
      </c>
      <c r="AE181">
        <f t="shared" si="61"/>
        <v>6.7086986787449648E-2</v>
      </c>
      <c r="AF181">
        <f t="shared" si="62"/>
        <v>659782.60668452724</v>
      </c>
      <c r="AG181">
        <f t="shared" si="63"/>
        <v>0</v>
      </c>
    </row>
    <row r="182" spans="19:33" x14ac:dyDescent="0.25">
      <c r="S182">
        <f t="shared" si="64"/>
        <v>7</v>
      </c>
      <c r="T182">
        <f t="shared" si="65"/>
        <v>19</v>
      </c>
      <c r="U182">
        <f t="shared" si="56"/>
        <v>163</v>
      </c>
      <c r="V182">
        <f>($T$12*'10-day-rainfall'!X169+$T$13*'10-day-rainfall'!Y169+$T$14*'10-day-rainfall'!Z169+$T$15*'10-day-rainfall'!AA169)/12</f>
        <v>20.023560218309669</v>
      </c>
      <c r="Y182">
        <f t="shared" si="54"/>
        <v>191.38460058308593</v>
      </c>
      <c r="Z182">
        <f t="shared" si="55"/>
        <v>0.20359835884849212</v>
      </c>
      <c r="AA182">
        <f t="shared" si="57"/>
        <v>6.7101210577278567E-2</v>
      </c>
      <c r="AB182">
        <f t="shared" si="58"/>
        <v>659782.60668452654</v>
      </c>
      <c r="AC182">
        <f t="shared" si="59"/>
        <v>660028.30155141477</v>
      </c>
      <c r="AD182">
        <f t="shared" si="60"/>
        <v>191.38713865556122</v>
      </c>
      <c r="AE182">
        <f t="shared" si="61"/>
        <v>6.7110759923496174E-2</v>
      </c>
      <c r="AF182">
        <f t="shared" si="62"/>
        <v>660273.96204065648</v>
      </c>
      <c r="AG182">
        <f t="shared" si="63"/>
        <v>0</v>
      </c>
    </row>
    <row r="183" spans="19:33" x14ac:dyDescent="0.25">
      <c r="S183">
        <f t="shared" si="64"/>
        <v>7</v>
      </c>
      <c r="T183">
        <f t="shared" si="65"/>
        <v>20</v>
      </c>
      <c r="U183">
        <f t="shared" si="56"/>
        <v>164</v>
      </c>
      <c r="V183">
        <f>($T$12*'10-day-rainfall'!X170+$T$13*'10-day-rainfall'!Y170+$T$14*'10-day-rainfall'!Z170+$T$15*'10-day-rainfall'!AA170)/12</f>
        <v>20.040386528958305</v>
      </c>
      <c r="Y183">
        <f t="shared" si="54"/>
        <v>191.38967637290918</v>
      </c>
      <c r="Z183">
        <f t="shared" si="55"/>
        <v>0.16092850097536945</v>
      </c>
      <c r="AA183">
        <f t="shared" si="57"/>
        <v>6.7120307933568421E-2</v>
      </c>
      <c r="AB183">
        <f t="shared" si="58"/>
        <v>660273.96204065531</v>
      </c>
      <c r="AC183">
        <f t="shared" si="59"/>
        <v>660442.81678813056</v>
      </c>
      <c r="AD183">
        <f t="shared" si="60"/>
        <v>191.39142067303362</v>
      </c>
      <c r="AE183">
        <f t="shared" si="61"/>
        <v>6.712687075868784E-2</v>
      </c>
      <c r="AF183">
        <f t="shared" si="62"/>
        <v>660611.64790943533</v>
      </c>
      <c r="AG183">
        <f t="shared" si="63"/>
        <v>0</v>
      </c>
    </row>
    <row r="184" spans="19:33" x14ac:dyDescent="0.25">
      <c r="S184">
        <f t="shared" si="64"/>
        <v>7</v>
      </c>
      <c r="T184">
        <f t="shared" si="65"/>
        <v>21</v>
      </c>
      <c r="U184">
        <f t="shared" si="56"/>
        <v>165</v>
      </c>
      <c r="V184">
        <f>($T$12*'10-day-rainfall'!X171+$T$13*'10-day-rainfall'!Y171+$T$14*'10-day-rainfall'!Z171+$T$15*'10-day-rainfall'!AA171)/12</f>
        <v>20.053686405071971</v>
      </c>
      <c r="Y184">
        <f t="shared" si="54"/>
        <v>191.39316472909545</v>
      </c>
      <c r="Z184">
        <f t="shared" si="55"/>
        <v>0.13119419529964346</v>
      </c>
      <c r="AA184">
        <f t="shared" si="57"/>
        <v>6.713343266553623E-2</v>
      </c>
      <c r="AB184">
        <f t="shared" si="58"/>
        <v>660611.64790943486</v>
      </c>
      <c r="AC184">
        <f t="shared" si="59"/>
        <v>660726.95728217624</v>
      </c>
      <c r="AD184">
        <f t="shared" si="60"/>
        <v>191.39435589580074</v>
      </c>
      <c r="AE184">
        <f t="shared" si="61"/>
        <v>6.7137914359176779E-2</v>
      </c>
      <c r="AF184">
        <f t="shared" si="62"/>
        <v>660842.2505208205</v>
      </c>
      <c r="AG184">
        <f t="shared" si="63"/>
        <v>0</v>
      </c>
    </row>
    <row r="185" spans="19:33" x14ac:dyDescent="0.25">
      <c r="S185">
        <f t="shared" si="64"/>
        <v>7</v>
      </c>
      <c r="T185">
        <f t="shared" si="65"/>
        <v>22</v>
      </c>
      <c r="U185">
        <f t="shared" si="56"/>
        <v>166</v>
      </c>
      <c r="V185">
        <f>($T$12*'10-day-rainfall'!X172+$T$13*'10-day-rainfall'!Y172+$T$14*'10-day-rainfall'!Z172+$T$15*'10-day-rainfall'!AA172)/12</f>
        <v>20.064528900551281</v>
      </c>
      <c r="Y185">
        <f>VLOOKUP($AF184,$H$20:$I$120,2)+($AF184-VLOOKUP(VLOOKUP($AF184,$H$20:$N$120,7),$A$20:$H$120,8,FALSE))*(VLOOKUP(VLOOKUP($AF184,$H$20:$N$120,7)+1,$A$20:$I$120,9,FALSE)-VLOOKUP($AF184,$H$20:$I$120,2))/(VLOOKUP(VLOOKUP($AF184,$H$20:$N$120,7)+1,$A$20:$H$120,8,FALSE)-VLOOKUP(VLOOKUP($AF184,$H$20:$N$120,7),$A$20:$H$120,8,FALSE))</f>
        <v>191.39554689583787</v>
      </c>
      <c r="Z185">
        <f>(V186-V185)*43560/3600</f>
        <v>0.10933254546545221</v>
      </c>
      <c r="AA185">
        <f t="shared" si="57"/>
        <v>6.7142395425738285E-2</v>
      </c>
      <c r="AB185">
        <f t="shared" si="58"/>
        <v>660842.25052081933</v>
      </c>
      <c r="AC185">
        <f t="shared" si="59"/>
        <v>660918.19279089081</v>
      </c>
      <c r="AD185">
        <f t="shared" si="60"/>
        <v>191.39633139324241</v>
      </c>
      <c r="AE185">
        <f t="shared" si="61"/>
        <v>6.7145347050404522E-2</v>
      </c>
      <c r="AF185">
        <f t="shared" si="62"/>
        <v>660994.12443511351</v>
      </c>
      <c r="AG185">
        <f t="shared" si="63"/>
        <v>0</v>
      </c>
    </row>
    <row r="186" spans="19:33" x14ac:dyDescent="0.25">
      <c r="S186">
        <f t="shared" si="64"/>
        <v>7</v>
      </c>
      <c r="T186">
        <f t="shared" si="65"/>
        <v>23</v>
      </c>
      <c r="U186">
        <f t="shared" si="56"/>
        <v>167</v>
      </c>
      <c r="V186">
        <f>($T$12*'10-day-rainfall'!X173+$T$13*'10-day-rainfall'!Y173+$T$14*'10-day-rainfall'!Z173+$T$15*'10-day-rainfall'!AA173)/12</f>
        <v>20.073564648110409</v>
      </c>
      <c r="Y186">
        <f t="shared" ref="Y186:Y196" si="66">VLOOKUP($AF185,$H$20:$I$120,2)+($AF185-VLOOKUP(VLOOKUP($AF185,$H$20:$N$120,7),$A$20:$H$120,8,FALSE))*(VLOOKUP(VLOOKUP($AF185,$H$20:$N$120,7)+1,$A$20:$I$120,9,FALSE)-VLOOKUP($AF185,$H$20:$I$120,2))/(VLOOKUP(VLOOKUP($AF185,$H$20:$N$120,7)+1,$A$20:$H$120,8,FALSE)-VLOOKUP(VLOOKUP($AF185,$H$20:$N$120,7),$A$20:$H$120,8,FALSE))</f>
        <v>191.39711578087997</v>
      </c>
      <c r="Z186">
        <f t="shared" ref="Z186:Z196" si="67">(V187-V186)*43560/3600</f>
        <v>9.2653050174961754E-2</v>
      </c>
      <c r="AA186">
        <f t="shared" si="57"/>
        <v>6.7148298262079076E-2</v>
      </c>
      <c r="AB186">
        <f t="shared" si="58"/>
        <v>660994.1244351127</v>
      </c>
      <c r="AC186">
        <f t="shared" si="59"/>
        <v>661040.03298855585</v>
      </c>
      <c r="AD186">
        <f t="shared" si="60"/>
        <v>191.39759002455202</v>
      </c>
      <c r="AE186">
        <f t="shared" si="61"/>
        <v>6.715008257559256E-2</v>
      </c>
      <c r="AF186">
        <f t="shared" si="62"/>
        <v>661085.93511847046</v>
      </c>
      <c r="AG186">
        <f t="shared" si="63"/>
        <v>0</v>
      </c>
    </row>
    <row r="187" spans="19:33" x14ac:dyDescent="0.25">
      <c r="S187">
        <f t="shared" si="64"/>
        <v>7</v>
      </c>
      <c r="T187">
        <f t="shared" si="65"/>
        <v>24</v>
      </c>
      <c r="U187">
        <f t="shared" si="56"/>
        <v>168</v>
      </c>
      <c r="V187">
        <f>($T$12*'10-day-rainfall'!X174+$T$13*'10-day-rainfall'!Y174+$T$14*'10-day-rainfall'!Z174+$T$15*'10-day-rainfall'!AA174)/12</f>
        <v>20.081221924984373</v>
      </c>
      <c r="Y187">
        <f t="shared" si="66"/>
        <v>191.39806420186784</v>
      </c>
      <c r="Z187">
        <f t="shared" si="67"/>
        <v>0</v>
      </c>
      <c r="AA187">
        <f t="shared" si="57"/>
        <v>6.7151866639444724E-2</v>
      </c>
      <c r="AB187">
        <f t="shared" si="58"/>
        <v>661085.93511847069</v>
      </c>
      <c r="AC187">
        <f t="shared" si="59"/>
        <v>660965.06175851973</v>
      </c>
      <c r="AD187">
        <f t="shared" si="60"/>
        <v>191.39681555816694</v>
      </c>
      <c r="AE187">
        <f t="shared" si="61"/>
        <v>6.7147168692038392E-2</v>
      </c>
      <c r="AF187">
        <f t="shared" si="62"/>
        <v>660844.20531117939</v>
      </c>
      <c r="AG187">
        <f t="shared" si="63"/>
        <v>0</v>
      </c>
    </row>
    <row r="188" spans="19:33" x14ac:dyDescent="0.25">
      <c r="S188">
        <f t="shared" si="64"/>
        <v>8</v>
      </c>
      <c r="T188">
        <f t="shared" si="65"/>
        <v>1</v>
      </c>
      <c r="U188">
        <f t="shared" si="56"/>
        <v>169</v>
      </c>
      <c r="V188">
        <f>($T$12*'10-day-rainfall'!X175+$T$13*'10-day-rainfall'!Y175+$T$14*'10-day-rainfall'!Z175+$T$15*'10-day-rainfall'!AA175)/12</f>
        <v>20.081221924984373</v>
      </c>
      <c r="Y188">
        <f t="shared" si="66"/>
        <v>191.39556708917635</v>
      </c>
      <c r="Z188">
        <f t="shared" si="67"/>
        <v>0</v>
      </c>
      <c r="AA188">
        <f t="shared" si="57"/>
        <v>1.0750865883841996</v>
      </c>
      <c r="AB188">
        <f t="shared" si="58"/>
        <v>660844.20531118067</v>
      </c>
      <c r="AC188">
        <f t="shared" si="59"/>
        <v>658909.04945208912</v>
      </c>
      <c r="AD188">
        <f t="shared" si="60"/>
        <v>191.37557657865588</v>
      </c>
      <c r="AE188">
        <f t="shared" si="61"/>
        <v>1.0749148693685306</v>
      </c>
      <c r="AF188">
        <f t="shared" si="62"/>
        <v>656974.51178145397</v>
      </c>
      <c r="AG188">
        <f t="shared" si="63"/>
        <v>0</v>
      </c>
    </row>
    <row r="189" spans="19:33" x14ac:dyDescent="0.25">
      <c r="S189">
        <f t="shared" si="64"/>
        <v>8</v>
      </c>
      <c r="T189">
        <f t="shared" si="65"/>
        <v>2</v>
      </c>
      <c r="U189">
        <f t="shared" si="56"/>
        <v>170</v>
      </c>
      <c r="V189">
        <f>($T$12*'10-day-rainfall'!X176+$T$13*'10-day-rainfall'!Y176+$T$14*'10-day-rainfall'!Z176+$T$15*'10-day-rainfall'!AA176)/12</f>
        <v>20.081221924984373</v>
      </c>
      <c r="Y189">
        <f t="shared" si="66"/>
        <v>191.35559245413413</v>
      </c>
      <c r="Z189">
        <f t="shared" si="67"/>
        <v>0</v>
      </c>
      <c r="AA189">
        <f t="shared" si="57"/>
        <v>1.07474320520876</v>
      </c>
      <c r="AB189">
        <f t="shared" si="58"/>
        <v>656974.5117814542</v>
      </c>
      <c r="AC189">
        <f t="shared" si="59"/>
        <v>655039.97401207848</v>
      </c>
      <c r="AD189">
        <f t="shared" si="60"/>
        <v>191.33553162082083</v>
      </c>
      <c r="AE189">
        <f t="shared" si="61"/>
        <v>1.0745710041553225</v>
      </c>
      <c r="AF189">
        <f t="shared" si="62"/>
        <v>653106.05616649508</v>
      </c>
      <c r="AG189">
        <f t="shared" si="63"/>
        <v>0</v>
      </c>
    </row>
    <row r="190" spans="19:33" x14ac:dyDescent="0.25">
      <c r="S190">
        <f t="shared" si="64"/>
        <v>8</v>
      </c>
      <c r="T190">
        <f t="shared" si="65"/>
        <v>3</v>
      </c>
      <c r="U190">
        <f t="shared" si="56"/>
        <v>171</v>
      </c>
      <c r="V190">
        <f>($T$12*'10-day-rainfall'!X177+$T$13*'10-day-rainfall'!Y177+$T$14*'10-day-rainfall'!Z177+$T$15*'10-day-rainfall'!AA177)/12</f>
        <v>20.081221924984373</v>
      </c>
      <c r="Y190">
        <f t="shared" si="66"/>
        <v>191.31539072840744</v>
      </c>
      <c r="Z190">
        <f t="shared" si="67"/>
        <v>0</v>
      </c>
      <c r="AA190">
        <f t="shared" si="57"/>
        <v>1.0743982529489287</v>
      </c>
      <c r="AB190">
        <f t="shared" si="58"/>
        <v>653106.05616649427</v>
      </c>
      <c r="AC190">
        <f t="shared" si="59"/>
        <v>651172.13931118615</v>
      </c>
      <c r="AD190">
        <f t="shared" si="60"/>
        <v>191.29524984630734</v>
      </c>
      <c r="AE190">
        <f t="shared" si="61"/>
        <v>1.0742255018309932</v>
      </c>
      <c r="AF190">
        <f t="shared" si="62"/>
        <v>649238.84435990267</v>
      </c>
      <c r="AG190">
        <f t="shared" si="63"/>
        <v>0</v>
      </c>
    </row>
    <row r="191" spans="19:33" x14ac:dyDescent="0.25">
      <c r="S191">
        <f t="shared" si="64"/>
        <v>8</v>
      </c>
      <c r="T191">
        <f t="shared" si="65"/>
        <v>4</v>
      </c>
      <c r="U191">
        <f t="shared" si="56"/>
        <v>172</v>
      </c>
      <c r="V191">
        <f>($T$12*'10-day-rainfall'!X178+$T$13*'10-day-rainfall'!Y178+$T$14*'10-day-rainfall'!Z178+$T$15*'10-day-rainfall'!AA178)/12</f>
        <v>20.081221924984373</v>
      </c>
      <c r="Y191">
        <f t="shared" si="66"/>
        <v>191.27511544106045</v>
      </c>
      <c r="Z191">
        <f t="shared" si="67"/>
        <v>0</v>
      </c>
      <c r="AA191">
        <f t="shared" si="57"/>
        <v>1.0740528062659194</v>
      </c>
      <c r="AB191">
        <f t="shared" si="58"/>
        <v>649238.84435990138</v>
      </c>
      <c r="AC191">
        <f t="shared" si="59"/>
        <v>647305.54930862272</v>
      </c>
      <c r="AD191">
        <f t="shared" si="60"/>
        <v>191.25498103477219</v>
      </c>
      <c r="AE191">
        <f t="shared" si="61"/>
        <v>1.0738801106919134</v>
      </c>
      <c r="AF191">
        <f t="shared" si="62"/>
        <v>645372.87596141046</v>
      </c>
      <c r="AG191">
        <f t="shared" si="63"/>
        <v>0</v>
      </c>
    </row>
    <row r="192" spans="19:33" x14ac:dyDescent="0.25">
      <c r="S192">
        <f t="shared" si="64"/>
        <v>8</v>
      </c>
      <c r="T192">
        <f t="shared" si="65"/>
        <v>5</v>
      </c>
      <c r="U192">
        <f t="shared" si="56"/>
        <v>173</v>
      </c>
      <c r="V192">
        <f>($T$12*'10-day-rainfall'!X179+$T$13*'10-day-rainfall'!Y179+$T$14*'10-day-rainfall'!Z179+$T$15*'10-day-rainfall'!AA179)/12</f>
        <v>20.081221924984373</v>
      </c>
      <c r="Y192">
        <f t="shared" si="66"/>
        <v>191.23485310325466</v>
      </c>
      <c r="Z192">
        <f t="shared" si="67"/>
        <v>0</v>
      </c>
      <c r="AA192">
        <f t="shared" si="57"/>
        <v>1.0737074706529073</v>
      </c>
      <c r="AB192">
        <f t="shared" si="58"/>
        <v>645372.87596141105</v>
      </c>
      <c r="AC192">
        <f t="shared" si="59"/>
        <v>643440.20251423586</v>
      </c>
      <c r="AD192">
        <f t="shared" si="60"/>
        <v>191.21472517069608</v>
      </c>
      <c r="AE192">
        <f t="shared" si="61"/>
        <v>1.0735348306049719</v>
      </c>
      <c r="AF192">
        <f t="shared" si="62"/>
        <v>641508.15057123313</v>
      </c>
      <c r="AG192">
        <f t="shared" si="63"/>
        <v>0</v>
      </c>
    </row>
    <row r="193" spans="19:33" x14ac:dyDescent="0.25">
      <c r="S193">
        <f t="shared" si="64"/>
        <v>8</v>
      </c>
      <c r="T193">
        <f t="shared" si="65"/>
        <v>6</v>
      </c>
      <c r="U193">
        <f t="shared" si="56"/>
        <v>174</v>
      </c>
      <c r="V193">
        <f>($T$12*'10-day-rainfall'!X180+$T$13*'10-day-rainfall'!Y180+$T$14*'10-day-rainfall'!Z180+$T$15*'10-day-rainfall'!AA180)/12</f>
        <v>20.081221924984373</v>
      </c>
      <c r="Y193">
        <f t="shared" si="66"/>
        <v>191.19455942667969</v>
      </c>
      <c r="Z193">
        <f t="shared" si="67"/>
        <v>0</v>
      </c>
      <c r="AA193">
        <f t="shared" si="57"/>
        <v>1.0733619363659035</v>
      </c>
      <c r="AB193">
        <f t="shared" si="58"/>
        <v>641508.15057123185</v>
      </c>
      <c r="AC193">
        <f t="shared" si="59"/>
        <v>639576.09908577322</v>
      </c>
      <c r="AD193">
        <f t="shared" si="60"/>
        <v>191.17427284671959</v>
      </c>
      <c r="AE193">
        <f t="shared" si="61"/>
        <v>1.0731881970488444</v>
      </c>
      <c r="AF193">
        <f t="shared" si="62"/>
        <v>637644.67306185595</v>
      </c>
      <c r="AG193">
        <f t="shared" si="63"/>
        <v>0</v>
      </c>
    </row>
    <row r="194" spans="19:33" x14ac:dyDescent="0.25">
      <c r="S194">
        <f t="shared" si="64"/>
        <v>8</v>
      </c>
      <c r="T194">
        <f t="shared" si="65"/>
        <v>7</v>
      </c>
      <c r="U194">
        <f t="shared" si="56"/>
        <v>175</v>
      </c>
      <c r="V194">
        <f>($T$12*'10-day-rainfall'!X181+$T$13*'10-day-rainfall'!Y181+$T$14*'10-day-rainfall'!Z181+$T$15*'10-day-rainfall'!AA181)/12</f>
        <v>20.081221924984373</v>
      </c>
      <c r="Y194">
        <f t="shared" si="66"/>
        <v>191.15399283411841</v>
      </c>
      <c r="Z194">
        <f t="shared" si="67"/>
        <v>0</v>
      </c>
      <c r="AA194">
        <f t="shared" si="57"/>
        <v>1.0730145139762806</v>
      </c>
      <c r="AB194">
        <f t="shared" si="58"/>
        <v>637644.67306185549</v>
      </c>
      <c r="AC194">
        <f t="shared" si="59"/>
        <v>635713.24693669821</v>
      </c>
      <c r="AD194">
        <f t="shared" si="60"/>
        <v>191.13371282045421</v>
      </c>
      <c r="AE194">
        <f t="shared" si="61"/>
        <v>1.0728408308946127</v>
      </c>
      <c r="AF194">
        <f t="shared" si="62"/>
        <v>633782.44607063488</v>
      </c>
      <c r="AG194">
        <f t="shared" si="63"/>
        <v>0</v>
      </c>
    </row>
    <row r="195" spans="19:33" x14ac:dyDescent="0.25">
      <c r="S195">
        <f t="shared" si="64"/>
        <v>8</v>
      </c>
      <c r="T195">
        <f t="shared" si="65"/>
        <v>8</v>
      </c>
      <c r="U195">
        <f t="shared" si="56"/>
        <v>176</v>
      </c>
      <c r="V195">
        <f>($T$12*'10-day-rainfall'!X182+$T$13*'10-day-rainfall'!Y182+$T$14*'10-day-rainfall'!Z182+$T$15*'10-day-rainfall'!AA182)/12</f>
        <v>20.081221924984373</v>
      </c>
      <c r="Y195">
        <f t="shared" si="66"/>
        <v>191.11343937202324</v>
      </c>
      <c r="Z195">
        <f t="shared" si="67"/>
        <v>0</v>
      </c>
      <c r="AA195">
        <f t="shared" si="57"/>
        <v>1.0726672040392353</v>
      </c>
      <c r="AB195">
        <f t="shared" si="58"/>
        <v>633782.44607063371</v>
      </c>
      <c r="AC195">
        <f t="shared" si="59"/>
        <v>631851.64510336309</v>
      </c>
      <c r="AD195">
        <f t="shared" si="60"/>
        <v>191.09316592252958</v>
      </c>
      <c r="AE195">
        <f t="shared" si="61"/>
        <v>1.072493577174757</v>
      </c>
      <c r="AF195">
        <f t="shared" si="62"/>
        <v>629921.46919280454</v>
      </c>
      <c r="AG195">
        <f t="shared" si="63"/>
        <v>0</v>
      </c>
    </row>
    <row r="196" spans="19:33" x14ac:dyDescent="0.25">
      <c r="S196">
        <f t="shared" si="64"/>
        <v>8</v>
      </c>
      <c r="T196">
        <f t="shared" si="65"/>
        <v>9</v>
      </c>
      <c r="U196">
        <f t="shared" si="56"/>
        <v>177</v>
      </c>
      <c r="V196">
        <f>($T$12*'10-day-rainfall'!X183+$T$13*'10-day-rainfall'!Y183+$T$14*'10-day-rainfall'!Z183+$T$15*'10-day-rainfall'!AA183)/12</f>
        <v>20.081221924984373</v>
      </c>
      <c r="Y196">
        <f t="shared" si="66"/>
        <v>191.07289903614415</v>
      </c>
      <c r="Z196">
        <f t="shared" si="67"/>
        <v>0</v>
      </c>
      <c r="AA196">
        <f t="shared" si="57"/>
        <v>1.07232000651837</v>
      </c>
      <c r="AB196">
        <f t="shared" si="58"/>
        <v>629921.46919280442</v>
      </c>
      <c r="AC196">
        <f t="shared" si="59"/>
        <v>627991.29318107141</v>
      </c>
      <c r="AD196">
        <f t="shared" si="60"/>
        <v>191.05261262438125</v>
      </c>
      <c r="AE196">
        <f t="shared" si="61"/>
        <v>1.0721462994124125</v>
      </c>
      <c r="AF196">
        <f t="shared" si="62"/>
        <v>626061.74251491972</v>
      </c>
      <c r="AG196">
        <f t="shared" si="63"/>
        <v>0</v>
      </c>
    </row>
    <row r="197" spans="19:33" x14ac:dyDescent="0.25">
      <c r="S197">
        <f t="shared" si="64"/>
        <v>8</v>
      </c>
      <c r="T197">
        <f t="shared" si="65"/>
        <v>10</v>
      </c>
      <c r="U197">
        <f t="shared" si="56"/>
        <v>178</v>
      </c>
      <c r="V197">
        <f>($T$12*'10-day-rainfall'!X184+$T$13*'10-day-rainfall'!Y184+$T$14*'10-day-rainfall'!Z184+$T$15*'10-day-rainfall'!AA184)/12</f>
        <v>20.081221924984373</v>
      </c>
      <c r="Y197">
        <f>VLOOKUP($AF196,$H$20:$I$120,2)+($AF196-VLOOKUP(VLOOKUP($AF196,$H$20:$N$120,7),$A$20:$H$120,8,FALSE))*(VLOOKUP(VLOOKUP($AF196,$H$20:$N$120,7)+1,$A$20:$I$120,9,FALSE)-VLOOKUP($AF196,$H$20:$I$120,2))/(VLOOKUP(VLOOKUP($AF196,$H$20:$N$120,7)+1,$A$20:$H$120,8,FALSE)-VLOOKUP(VLOOKUP($AF196,$H$20:$N$120,7),$A$20:$H$120,8,FALSE))</f>
        <v>191.03218524490816</v>
      </c>
      <c r="Z197">
        <f>(V198-V197)*43560/3600</f>
        <v>0</v>
      </c>
      <c r="AA197">
        <f t="shared" si="57"/>
        <v>1.0719716175395246</v>
      </c>
      <c r="AB197">
        <f t="shared" si="58"/>
        <v>626061.74251491961</v>
      </c>
      <c r="AC197">
        <f t="shared" si="59"/>
        <v>624132.19360334845</v>
      </c>
      <c r="AD197">
        <f t="shared" si="60"/>
        <v>191.01175788401011</v>
      </c>
      <c r="AE197">
        <f t="shared" si="61"/>
        <v>1.0717969358254784</v>
      </c>
      <c r="AF197">
        <f t="shared" si="62"/>
        <v>622203.27354594786</v>
      </c>
      <c r="AG197">
        <f t="shared" si="63"/>
        <v>0</v>
      </c>
    </row>
    <row r="198" spans="19:33" x14ac:dyDescent="0.25">
      <c r="S198">
        <f t="shared" si="64"/>
        <v>8</v>
      </c>
      <c r="T198">
        <f t="shared" si="65"/>
        <v>11</v>
      </c>
      <c r="U198">
        <f t="shared" si="56"/>
        <v>179</v>
      </c>
      <c r="V198">
        <f>($T$12*'10-day-rainfall'!X185+$T$13*'10-day-rainfall'!Y185+$T$14*'10-day-rainfall'!Z185+$T$15*'10-day-rainfall'!AA185)/12</f>
        <v>20.081221924984373</v>
      </c>
      <c r="Y198">
        <f t="shared" ref="Y198:Y261" si="68">VLOOKUP($AF197,$H$20:$I$120,2)+($AF197-VLOOKUP(VLOOKUP($AF197,$H$20:$N$120,7),$A$20:$H$120,8,FALSE))*(VLOOKUP(VLOOKUP($AF197,$H$20:$N$120,7)+1,$A$20:$I$120,9,FALSE)-VLOOKUP($AF197,$H$20:$I$120,2))/(VLOOKUP(VLOOKUP($AF197,$H$20:$N$120,7)+1,$A$20:$H$120,8,FALSE)-VLOOKUP(VLOOKUP($AF197,$H$20:$N$120,7),$A$20:$H$120,8,FALSE))</f>
        <v>190.99133718053909</v>
      </c>
      <c r="Z198">
        <f t="shared" ref="Z198:Z259" si="69">(V199-V198)*43560/3600</f>
        <v>0</v>
      </c>
      <c r="AA198">
        <f t="shared" si="57"/>
        <v>1.0716223110414864</v>
      </c>
      <c r="AB198">
        <f t="shared" si="58"/>
        <v>622203.27354594681</v>
      </c>
      <c r="AC198">
        <f t="shared" si="59"/>
        <v>620274.35338607209</v>
      </c>
      <c r="AD198">
        <f t="shared" si="60"/>
        <v>190.97091647598322</v>
      </c>
      <c r="AE198">
        <f t="shared" si="61"/>
        <v>1.0714476862482176</v>
      </c>
      <c r="AF198">
        <f t="shared" si="62"/>
        <v>618346.06187545322</v>
      </c>
      <c r="AG198">
        <f t="shared" si="63"/>
        <v>0</v>
      </c>
    </row>
    <row r="199" spans="19:33" x14ac:dyDescent="0.25">
      <c r="S199">
        <f t="shared" si="64"/>
        <v>8</v>
      </c>
      <c r="T199">
        <f t="shared" si="65"/>
        <v>12</v>
      </c>
      <c r="U199">
        <f t="shared" si="56"/>
        <v>180</v>
      </c>
      <c r="V199">
        <f>($T$12*'10-day-rainfall'!X186+$T$13*'10-day-rainfall'!Y186+$T$14*'10-day-rainfall'!Z186+$T$15*'10-day-rainfall'!AA186)/12</f>
        <v>20.081221924984373</v>
      </c>
      <c r="Y199">
        <f t="shared" si="68"/>
        <v>190.95050242668506</v>
      </c>
      <c r="Z199">
        <f t="shared" si="69"/>
        <v>0</v>
      </c>
      <c r="AA199">
        <f t="shared" si="57"/>
        <v>1.0712731183664526</v>
      </c>
      <c r="AB199">
        <f t="shared" si="58"/>
        <v>618346.06187545438</v>
      </c>
      <c r="AC199">
        <f t="shared" si="59"/>
        <v>616417.7702623948</v>
      </c>
      <c r="AD199">
        <f t="shared" si="60"/>
        <v>190.93008837630239</v>
      </c>
      <c r="AE199">
        <f t="shared" si="61"/>
        <v>1.0710985504754134</v>
      </c>
      <c r="AF199">
        <f t="shared" si="62"/>
        <v>614490.10709374293</v>
      </c>
      <c r="AG199">
        <f t="shared" si="63"/>
        <v>0</v>
      </c>
    </row>
    <row r="200" spans="19:33" x14ac:dyDescent="0.25">
      <c r="S200">
        <f t="shared" si="64"/>
        <v>8</v>
      </c>
      <c r="T200">
        <f t="shared" si="65"/>
        <v>13</v>
      </c>
      <c r="U200">
        <f t="shared" si="56"/>
        <v>181</v>
      </c>
      <c r="V200">
        <f>($T$12*'10-day-rainfall'!X187+$T$13*'10-day-rainfall'!Y187+$T$14*'10-day-rainfall'!Z187+$T$15*'10-day-rainfall'!AA187)/12</f>
        <v>20.081221924984373</v>
      </c>
      <c r="Y200">
        <f t="shared" si="68"/>
        <v>190.90967833586475</v>
      </c>
      <c r="Z200">
        <f t="shared" si="69"/>
        <v>0</v>
      </c>
      <c r="AA200">
        <f t="shared" si="57"/>
        <v>1.0709240210207505</v>
      </c>
      <c r="AB200">
        <f t="shared" si="58"/>
        <v>614490.10709374386</v>
      </c>
      <c r="AC200">
        <f t="shared" si="59"/>
        <v>612562.44385590649</v>
      </c>
      <c r="AD200">
        <f t="shared" si="60"/>
        <v>190.88910185902154</v>
      </c>
      <c r="AE200">
        <f t="shared" si="61"/>
        <v>1.07074832937052</v>
      </c>
      <c r="AF200">
        <f t="shared" si="62"/>
        <v>610635.41310800996</v>
      </c>
      <c r="AG200">
        <f t="shared" si="63"/>
        <v>0</v>
      </c>
    </row>
    <row r="201" spans="19:33" x14ac:dyDescent="0.25">
      <c r="S201">
        <f t="shared" si="64"/>
        <v>8</v>
      </c>
      <c r="T201">
        <f t="shared" si="65"/>
        <v>14</v>
      </c>
      <c r="U201">
        <f t="shared" si="56"/>
        <v>182</v>
      </c>
      <c r="V201">
        <f>($T$12*'10-day-rainfall'!X188+$T$13*'10-day-rainfall'!Y188+$T$14*'10-day-rainfall'!Z188+$T$15*'10-day-rainfall'!AA188)/12</f>
        <v>20.081221924984373</v>
      </c>
      <c r="Y201">
        <f t="shared" si="68"/>
        <v>190.86853213357264</v>
      </c>
      <c r="Z201">
        <f t="shared" si="69"/>
        <v>0</v>
      </c>
      <c r="AA201">
        <f t="shared" si="57"/>
        <v>1.0705726953668739</v>
      </c>
      <c r="AB201">
        <f t="shared" si="58"/>
        <v>610635.41310801078</v>
      </c>
      <c r="AC201">
        <f t="shared" si="59"/>
        <v>608708.38225635036</v>
      </c>
      <c r="AD201">
        <f t="shared" si="60"/>
        <v>190.84796240701613</v>
      </c>
      <c r="AE201">
        <f t="shared" si="61"/>
        <v>1.0703970613537706</v>
      </c>
      <c r="AF201">
        <f t="shared" si="62"/>
        <v>606781.98368713725</v>
      </c>
      <c r="AG201">
        <f t="shared" si="63"/>
        <v>0</v>
      </c>
    </row>
    <row r="202" spans="19:33" x14ac:dyDescent="0.25">
      <c r="S202">
        <f t="shared" si="64"/>
        <v>8</v>
      </c>
      <c r="T202">
        <f t="shared" si="65"/>
        <v>15</v>
      </c>
      <c r="U202">
        <f t="shared" si="56"/>
        <v>183</v>
      </c>
      <c r="V202">
        <f>($T$12*'10-day-rainfall'!X189+$T$13*'10-day-rainfall'!Y189+$T$14*'10-day-rainfall'!Z189+$T$15*'10-day-rainfall'!AA189)/12</f>
        <v>20.081221924984373</v>
      </c>
      <c r="Y202">
        <f t="shared" si="68"/>
        <v>190.82739942963909</v>
      </c>
      <c r="Z202">
        <f t="shared" si="69"/>
        <v>0</v>
      </c>
      <c r="AA202">
        <f t="shared" si="57"/>
        <v>1.0702214849683402</v>
      </c>
      <c r="AB202">
        <f t="shared" si="58"/>
        <v>606781.98368713772</v>
      </c>
      <c r="AC202">
        <f t="shared" si="59"/>
        <v>604855.58501419472</v>
      </c>
      <c r="AD202">
        <f t="shared" si="60"/>
        <v>190.80683645115479</v>
      </c>
      <c r="AE202">
        <f t="shared" si="61"/>
        <v>1.0700459085734555</v>
      </c>
      <c r="AF202">
        <f t="shared" si="62"/>
        <v>602929.81841627322</v>
      </c>
      <c r="AG202">
        <f t="shared" si="63"/>
        <v>0</v>
      </c>
    </row>
    <row r="203" spans="19:33" x14ac:dyDescent="0.25">
      <c r="S203">
        <f t="shared" si="64"/>
        <v>8</v>
      </c>
      <c r="T203">
        <f t="shared" si="65"/>
        <v>16</v>
      </c>
      <c r="U203">
        <f t="shared" si="56"/>
        <v>184</v>
      </c>
      <c r="V203">
        <f>($T$12*'10-day-rainfall'!X190+$T$13*'10-day-rainfall'!Y190+$T$14*'10-day-rainfall'!Z190+$T$15*'10-day-rainfall'!AA190)/12</f>
        <v>20.081221924984373</v>
      </c>
      <c r="Y203">
        <f t="shared" si="68"/>
        <v>190.78628021963584</v>
      </c>
      <c r="Z203">
        <f t="shared" si="69"/>
        <v>0</v>
      </c>
      <c r="AA203">
        <f t="shared" si="57"/>
        <v>1.0698703897873387</v>
      </c>
      <c r="AB203">
        <f t="shared" si="58"/>
        <v>602929.81841627404</v>
      </c>
      <c r="AC203">
        <f t="shared" si="59"/>
        <v>601004.05171465687</v>
      </c>
      <c r="AD203">
        <f t="shared" si="60"/>
        <v>190.76572398701001</v>
      </c>
      <c r="AE203">
        <f t="shared" si="61"/>
        <v>1.0696948709917706</v>
      </c>
      <c r="AF203">
        <f t="shared" si="62"/>
        <v>599078.91688070365</v>
      </c>
      <c r="AG203">
        <f t="shared" si="63"/>
        <v>0</v>
      </c>
    </row>
    <row r="204" spans="19:33" x14ac:dyDescent="0.25">
      <c r="S204">
        <f t="shared" si="64"/>
        <v>8</v>
      </c>
      <c r="T204">
        <f t="shared" si="65"/>
        <v>17</v>
      </c>
      <c r="U204">
        <f t="shared" si="56"/>
        <v>185</v>
      </c>
      <c r="V204">
        <f>($T$12*'10-day-rainfall'!X191+$T$13*'10-day-rainfall'!Y191+$T$14*'10-day-rainfall'!Z191+$T$15*'10-day-rainfall'!AA191)/12</f>
        <v>20.081221924984373</v>
      </c>
      <c r="Y204">
        <f t="shared" si="68"/>
        <v>190.74500944822384</v>
      </c>
      <c r="Z204">
        <f t="shared" si="69"/>
        <v>0</v>
      </c>
      <c r="AA204">
        <f t="shared" si="57"/>
        <v>1.0695182581596485</v>
      </c>
      <c r="AB204">
        <f t="shared" si="58"/>
        <v>599078.91688070388</v>
      </c>
      <c r="AC204">
        <f t="shared" si="59"/>
        <v>597153.78401601652</v>
      </c>
      <c r="AD204">
        <f t="shared" si="60"/>
        <v>190.72428890330926</v>
      </c>
      <c r="AE204">
        <f t="shared" si="61"/>
        <v>1.069341603453174</v>
      </c>
      <c r="AF204">
        <f t="shared" si="62"/>
        <v>595229.28710827243</v>
      </c>
      <c r="AG204">
        <f t="shared" si="63"/>
        <v>0</v>
      </c>
    </row>
    <row r="205" spans="19:33" x14ac:dyDescent="0.25">
      <c r="S205">
        <f t="shared" si="64"/>
        <v>8</v>
      </c>
      <c r="T205">
        <f t="shared" si="65"/>
        <v>18</v>
      </c>
      <c r="U205">
        <f t="shared" si="56"/>
        <v>186</v>
      </c>
      <c r="V205">
        <f>($T$12*'10-day-rainfall'!X192+$T$13*'10-day-rainfall'!Y192+$T$14*'10-day-rainfall'!Z192+$T$15*'10-day-rainfall'!AA192)/12</f>
        <v>20.081221924984373</v>
      </c>
      <c r="Y205">
        <f t="shared" si="68"/>
        <v>190.70357520331154</v>
      </c>
      <c r="Z205">
        <f t="shared" si="69"/>
        <v>0</v>
      </c>
      <c r="AA205">
        <f t="shared" si="57"/>
        <v>1.0691650071035999</v>
      </c>
      <c r="AB205">
        <f t="shared" si="58"/>
        <v>595229.28710827138</v>
      </c>
      <c r="AC205">
        <f t="shared" si="59"/>
        <v>593304.79009548493</v>
      </c>
      <c r="AD205">
        <f t="shared" si="60"/>
        <v>190.68286150218324</v>
      </c>
      <c r="AE205">
        <f t="shared" si="61"/>
        <v>1.068988410744387</v>
      </c>
      <c r="AF205">
        <f t="shared" si="62"/>
        <v>591380.9288295916</v>
      </c>
      <c r="AG205">
        <f t="shared" si="63"/>
        <v>0</v>
      </c>
    </row>
    <row r="206" spans="19:33" x14ac:dyDescent="0.25">
      <c r="S206">
        <f t="shared" si="64"/>
        <v>8</v>
      </c>
      <c r="T206">
        <f t="shared" si="65"/>
        <v>19</v>
      </c>
      <c r="U206">
        <f t="shared" si="56"/>
        <v>187</v>
      </c>
      <c r="V206">
        <f>($T$12*'10-day-rainfall'!X193+$T$13*'10-day-rainfall'!Y193+$T$14*'10-day-rainfall'!Z193+$T$15*'10-day-rainfall'!AA193)/12</f>
        <v>20.081221924984373</v>
      </c>
      <c r="Y206">
        <f t="shared" si="68"/>
        <v>190.66215464371101</v>
      </c>
      <c r="Z206">
        <f t="shared" si="69"/>
        <v>0</v>
      </c>
      <c r="AA206">
        <f t="shared" si="57"/>
        <v>1.0688118727227998</v>
      </c>
      <c r="AB206">
        <f t="shared" si="58"/>
        <v>591380.92882959219</v>
      </c>
      <c r="AC206">
        <f t="shared" si="59"/>
        <v>589457.06745869119</v>
      </c>
      <c r="AD206">
        <f t="shared" si="60"/>
        <v>190.64144778410855</v>
      </c>
      <c r="AE206">
        <f t="shared" si="61"/>
        <v>1.0686353346915771</v>
      </c>
      <c r="AF206">
        <f t="shared" si="62"/>
        <v>587533.84162470256</v>
      </c>
      <c r="AG206">
        <f t="shared" si="63"/>
        <v>0</v>
      </c>
    </row>
    <row r="207" spans="19:33" x14ac:dyDescent="0.25">
      <c r="S207">
        <f t="shared" si="64"/>
        <v>8</v>
      </c>
      <c r="T207">
        <f t="shared" si="65"/>
        <v>20</v>
      </c>
      <c r="U207">
        <f t="shared" si="56"/>
        <v>188</v>
      </c>
      <c r="V207">
        <f>($T$12*'10-day-rainfall'!X194+$T$13*'10-day-rainfall'!Y194+$T$14*'10-day-rainfall'!Z194+$T$15*'10-day-rainfall'!AA194)/12</f>
        <v>20.081221924984373</v>
      </c>
      <c r="Y207">
        <f t="shared" si="68"/>
        <v>190.62074776490206</v>
      </c>
      <c r="Z207">
        <f t="shared" si="69"/>
        <v>0</v>
      </c>
      <c r="AA207">
        <f t="shared" si="57"/>
        <v>1.0684588549787115</v>
      </c>
      <c r="AB207">
        <f t="shared" si="58"/>
        <v>587533.84162470128</v>
      </c>
      <c r="AC207">
        <f t="shared" si="59"/>
        <v>585610.61568573955</v>
      </c>
      <c r="AD207">
        <f t="shared" si="60"/>
        <v>190.59988083158555</v>
      </c>
      <c r="AE207">
        <f t="shared" si="61"/>
        <v>1.0682812115396263</v>
      </c>
      <c r="AF207">
        <f t="shared" si="62"/>
        <v>583688.02926315868</v>
      </c>
      <c r="AG207">
        <f t="shared" si="63"/>
        <v>0</v>
      </c>
    </row>
    <row r="208" spans="19:33" x14ac:dyDescent="0.25">
      <c r="S208">
        <f t="shared" si="64"/>
        <v>8</v>
      </c>
      <c r="T208">
        <f t="shared" si="65"/>
        <v>21</v>
      </c>
      <c r="U208">
        <f t="shared" si="56"/>
        <v>189</v>
      </c>
      <c r="V208">
        <f>($T$12*'10-day-rainfall'!X195+$T$13*'10-day-rainfall'!Y195+$T$14*'10-day-rainfall'!Z195+$T$15*'10-day-rainfall'!AA195)/12</f>
        <v>20.081221924984373</v>
      </c>
      <c r="Y208">
        <f t="shared" si="68"/>
        <v>190.57901458356247</v>
      </c>
      <c r="Z208">
        <f t="shared" si="69"/>
        <v>0</v>
      </c>
      <c r="AA208">
        <f t="shared" si="57"/>
        <v>1.0681035835720927</v>
      </c>
      <c r="AB208">
        <f t="shared" si="58"/>
        <v>583688.02926315798</v>
      </c>
      <c r="AC208">
        <f t="shared" si="59"/>
        <v>581765.44281272823</v>
      </c>
      <c r="AD208">
        <f t="shared" si="60"/>
        <v>190.55814833523715</v>
      </c>
      <c r="AE208">
        <f t="shared" si="61"/>
        <v>1.0679259556019862</v>
      </c>
      <c r="AF208">
        <f t="shared" si="62"/>
        <v>579843.49582299078</v>
      </c>
      <c r="AG208">
        <f t="shared" si="63"/>
        <v>0</v>
      </c>
    </row>
    <row r="209" spans="19:33" x14ac:dyDescent="0.25">
      <c r="S209">
        <f t="shared" si="64"/>
        <v>8</v>
      </c>
      <c r="T209">
        <f t="shared" si="65"/>
        <v>22</v>
      </c>
      <c r="U209">
        <f t="shared" si="56"/>
        <v>190</v>
      </c>
      <c r="V209">
        <f>($T$12*'10-day-rainfall'!X196+$T$13*'10-day-rainfall'!Y196+$T$14*'10-day-rainfall'!Z196+$T$15*'10-day-rainfall'!AA196)/12</f>
        <v>20.081221924984373</v>
      </c>
      <c r="Y209">
        <f t="shared" si="68"/>
        <v>190.53728902711759</v>
      </c>
      <c r="Z209">
        <f t="shared" si="69"/>
        <v>0</v>
      </c>
      <c r="AA209">
        <f t="shared" si="57"/>
        <v>1.0677483867117219</v>
      </c>
      <c r="AB209">
        <f t="shared" si="58"/>
        <v>579843.49582299171</v>
      </c>
      <c r="AC209">
        <f t="shared" si="59"/>
        <v>577921.54872691061</v>
      </c>
      <c r="AD209">
        <f t="shared" si="60"/>
        <v>190.51642971784386</v>
      </c>
      <c r="AE209">
        <f t="shared" si="61"/>
        <v>1.0675708178116325</v>
      </c>
      <c r="AF209">
        <f t="shared" si="62"/>
        <v>576000.24087886978</v>
      </c>
      <c r="AG209">
        <f t="shared" si="63"/>
        <v>0</v>
      </c>
    </row>
    <row r="210" spans="19:33" x14ac:dyDescent="0.25">
      <c r="S210">
        <f t="shared" si="64"/>
        <v>8</v>
      </c>
      <c r="T210">
        <f t="shared" si="65"/>
        <v>23</v>
      </c>
      <c r="U210">
        <f t="shared" si="56"/>
        <v>191</v>
      </c>
      <c r="V210">
        <f>($T$12*'10-day-rainfall'!X197+$T$13*'10-day-rainfall'!Y197+$T$14*'10-day-rainfall'!Z197+$T$15*'10-day-rainfall'!AA197)/12</f>
        <v>20.081221924984373</v>
      </c>
      <c r="Y210">
        <f t="shared" si="68"/>
        <v>190.49557734646797</v>
      </c>
      <c r="Z210">
        <f t="shared" si="69"/>
        <v>0</v>
      </c>
      <c r="AA210">
        <f t="shared" si="57"/>
        <v>1.067393307971739</v>
      </c>
      <c r="AB210">
        <f t="shared" si="58"/>
        <v>576000.24087886908</v>
      </c>
      <c r="AC210">
        <f t="shared" si="59"/>
        <v>574078.93292451999</v>
      </c>
      <c r="AD210">
        <f t="shared" si="60"/>
        <v>190.47472266193404</v>
      </c>
      <c r="AE210">
        <f t="shared" si="61"/>
        <v>1.0672157820152202</v>
      </c>
      <c r="AF210">
        <f t="shared" si="62"/>
        <v>572158.2640636143</v>
      </c>
      <c r="AG210">
        <f t="shared" si="63"/>
        <v>0</v>
      </c>
    </row>
    <row r="211" spans="19:33" x14ac:dyDescent="0.25">
      <c r="S211">
        <f t="shared" si="64"/>
        <v>8</v>
      </c>
      <c r="T211">
        <f t="shared" si="65"/>
        <v>24</v>
      </c>
      <c r="U211">
        <f t="shared" si="56"/>
        <v>192</v>
      </c>
      <c r="V211">
        <f>($T$12*'10-day-rainfall'!X198+$T$13*'10-day-rainfall'!Y198+$T$14*'10-day-rainfall'!Z198+$T$15*'10-day-rainfall'!AA198)/12</f>
        <v>20.081221924984373</v>
      </c>
      <c r="Y211">
        <f t="shared" si="68"/>
        <v>190.45370198864114</v>
      </c>
      <c r="Z211">
        <f t="shared" si="69"/>
        <v>0</v>
      </c>
      <c r="AA211">
        <f t="shared" si="57"/>
        <v>1.0670371104058656</v>
      </c>
      <c r="AB211">
        <f t="shared" si="58"/>
        <v>572158.26406361419</v>
      </c>
      <c r="AC211">
        <f t="shared" si="59"/>
        <v>570237.59726488357</v>
      </c>
      <c r="AD211">
        <f t="shared" si="60"/>
        <v>190.43268133791764</v>
      </c>
      <c r="AE211">
        <f t="shared" si="61"/>
        <v>1.0668584389883466</v>
      </c>
      <c r="AF211">
        <f t="shared" si="62"/>
        <v>568317.57368325617</v>
      </c>
      <c r="AG211">
        <f t="shared" si="63"/>
        <v>0</v>
      </c>
    </row>
    <row r="212" spans="19:33" x14ac:dyDescent="0.25">
      <c r="S212">
        <f t="shared" si="64"/>
        <v>9</v>
      </c>
      <c r="T212">
        <f t="shared" si="65"/>
        <v>1</v>
      </c>
      <c r="U212">
        <f t="shared" si="56"/>
        <v>193</v>
      </c>
      <c r="V212">
        <f>($T$12*'10-day-rainfall'!X199+$T$13*'10-day-rainfall'!Y199+$T$14*'10-day-rainfall'!Z199+$T$15*'10-day-rainfall'!AA199)/12</f>
        <v>20.081221924984373</v>
      </c>
      <c r="Y212">
        <f t="shared" si="68"/>
        <v>190.41166772685457</v>
      </c>
      <c r="Z212">
        <f t="shared" si="69"/>
        <v>0</v>
      </c>
      <c r="AA212">
        <f t="shared" si="57"/>
        <v>1.0666798274065634</v>
      </c>
      <c r="AB212">
        <f t="shared" si="58"/>
        <v>568317.57368325733</v>
      </c>
      <c r="AC212">
        <f t="shared" si="59"/>
        <v>566397.5499939255</v>
      </c>
      <c r="AD212">
        <f t="shared" si="60"/>
        <v>190.39065411461274</v>
      </c>
      <c r="AE212">
        <f t="shared" si="61"/>
        <v>1.0665012158147611</v>
      </c>
      <c r="AF212">
        <f t="shared" si="62"/>
        <v>564478.16930632421</v>
      </c>
      <c r="AG212">
        <f t="shared" si="63"/>
        <v>0</v>
      </c>
    </row>
    <row r="213" spans="19:33" x14ac:dyDescent="0.25">
      <c r="S213">
        <f t="shared" si="64"/>
        <v>9</v>
      </c>
      <c r="T213">
        <f t="shared" si="65"/>
        <v>2</v>
      </c>
      <c r="U213">
        <f t="shared" ref="U213:U259" si="70">(S213-1)*24+T213</f>
        <v>194</v>
      </c>
      <c r="V213">
        <f>($T$12*'10-day-rainfall'!X200+$T$13*'10-day-rainfall'!Y200+$T$14*'10-day-rainfall'!Z200+$T$15*'10-day-rainfall'!AA200)/12</f>
        <v>20.081221924984373</v>
      </c>
      <c r="Y213">
        <f t="shared" si="68"/>
        <v>190.36964753967419</v>
      </c>
      <c r="Z213">
        <f t="shared" si="69"/>
        <v>0</v>
      </c>
      <c r="AA213">
        <f t="shared" ref="AA213:AA276" si="71">IF(AND(U213&gt;=$G$16,U213&lt;=$H$16),VLOOKUP($Y213,$C$20:$M$120,9)+($Y213-VLOOKUP(VLOOKUP($Y213,$C$20:$N$120,12),$A$20:$C$120,3,FALSE))*(VLOOKUP(VLOOKUP($Y213,$C$20:$N$120,12)+1,$A$20:$M$120,11,FALSE)-VLOOKUP($Y213,$C$20:$M$120,9))/(VLOOKUP(VLOOKUP($Y213,$C$20:$N$120,12)+1,$A$20:$C$120,3,FALSE)-VLOOKUP(VLOOKUP($Y213,$C$20:$N$120,12),$A$20:$C$120,3,FALSE)),VLOOKUP($Y213,$C$20:$M$120,11)+($Y213-VLOOKUP(VLOOKUP($Y213,$C$20:$N$120,12),$A$20:$C$120,3,FALSE))*(VLOOKUP(VLOOKUP($Y213,$C$20:$N$120,12)+1,$A$20:$M$120,13,FALSE)-VLOOKUP($Y213,$C$20:$M$120,11))/(VLOOKUP(VLOOKUP($Y213,$C$20:$N$120,12)+1,$A$20:$C$120,3,FALSE)-VLOOKUP(VLOOKUP($Y213,$C$20:$N$120,12),$A$20:$C$120,3,FALSE)))</f>
        <v>1.0663226640386596</v>
      </c>
      <c r="AB213">
        <f t="shared" ref="AB213:AB276" si="72">VLOOKUP($Y213,$C$20:$H$120,6)+($Y213-VLOOKUP(VLOOKUP($Y213,$C$20:$N$120,12),$A$20:$C$120,3,FALSE))*(VLOOKUP(VLOOKUP($Y213,$C$20:$N$120,12)+1,$A$20:$H$120,8,FALSE)-VLOOKUP($Y213,$C$20:$H$120,6))/(VLOOKUP(VLOOKUP($Y213,$C$20:$N$120,12)+1,$A$20:$C$120,3,FALSE)-VLOOKUP(VLOOKUP($Y213,$C$20:$N$120,12),$A$20:$C$120,3,FALSE))</f>
        <v>564478.16930632445</v>
      </c>
      <c r="AC213">
        <f t="shared" ref="AC213:AC276" si="73">MAX(0,AB213+(Z213-AA213)*1800)</f>
        <v>562558.78851105482</v>
      </c>
      <c r="AD213">
        <f t="shared" ref="AD213:AD276" si="74">VLOOKUP($AC213,$H$20:$I$120,2)+($AC213-VLOOKUP(VLOOKUP($AC213,$H$20:$N$120,7),$A$20:$H$120,8,FALSE))*(VLOOKUP(VLOOKUP($AC213,$H$20:$N$120,7)+1,$A$20:$I$120,9,FALSE)-VLOOKUP($AC213,$H$20:$I$120,2))/(VLOOKUP(VLOOKUP($AC213,$H$20:$N$120,7)+1,$A$20:$H$120,8,FALSE)-VLOOKUP(VLOOKUP($AC213,$H$20:$N$120,7),$A$20:$H$120,8,FALSE))</f>
        <v>190.34864096355727</v>
      </c>
      <c r="AE213">
        <f t="shared" ref="AE213:AE276" si="75">IF(AND(U213&gt;=$G$16,U213&lt;=$H$16),VLOOKUP($AD213,$C$20:$M$120,9)+($AD213-VLOOKUP(VLOOKUP($AD213,$C$20:$N$120,12),$A$20:$C$120,3,FALSE))*(VLOOKUP(VLOOKUP($AD213,$C$20:$N$120,12)+1,$A$20:$M$120,11,FALSE)-VLOOKUP($AD213,$C$20:$M$120,9))/(VLOOKUP(VLOOKUP($AD213,$C$20:$N$120,12)+1,$A$20:$C$120,3,FALSE)-VLOOKUP(VLOOKUP($AD213,$C$20:$N$120,12),$A$20:$C$120,3,FALSE)),VLOOKUP($AD213,$C$20:$M$120,11)+($AD213-VLOOKUP(VLOOKUP($AD213,$C$20:$N$120,12),$A$20:$C$120,3,FALSE))*(VLOOKUP(VLOOKUP($AD213,$C$20:$N$120,12)+1,$A$20:$M$120,13,FALSE)-VLOOKUP($AD213,$C$20:$M$120,11))/(VLOOKUP(VLOOKUP($AD213,$C$20:$N$120,12)+1,$A$20:$C$120,3,FALSE)-VLOOKUP(VLOOKUP($AD213,$C$20:$N$120,12),$A$20:$C$120,3,FALSE)))</f>
        <v>1.0661441122525421</v>
      </c>
      <c r="AF213">
        <f t="shared" ref="AF213:AF276" si="76">MAX(0,AB213+(Z213-AE213)*3600)</f>
        <v>560640.05050221528</v>
      </c>
      <c r="AG213">
        <f t="shared" ref="AG213:AG276" si="77">IF(AND(U213&gt;=$G$16,U213&lt;=$H$16),0,VLOOKUP($Y213,$C$20:$M$120,8)+($Y213-VLOOKUP(VLOOKUP($Y213,$C$20:$N$120,12),$A$20:$C$120,3,FALSE))*(VLOOKUP(VLOOKUP($Y213,$C$20:$N$120,12)+1,$A$20:$M$120,10,FALSE)-VLOOKUP($Y213,$C$20:$M$120,8))/(VLOOKUP(VLOOKUP($Y213,$C$20:$N$120,12)+1,$A$20:$C$120,3,FALSE)-VLOOKUP(VLOOKUP($Y213,$C$20:$N$120,12),$A$20:$C$120,3,FALSE)))</f>
        <v>0</v>
      </c>
    </row>
    <row r="214" spans="19:33" x14ac:dyDescent="0.25">
      <c r="S214">
        <f t="shared" si="64"/>
        <v>9</v>
      </c>
      <c r="T214">
        <f t="shared" si="65"/>
        <v>3</v>
      </c>
      <c r="U214">
        <f t="shared" si="70"/>
        <v>195</v>
      </c>
      <c r="V214">
        <f>($T$12*'10-day-rainfall'!X201+$T$13*'10-day-rainfall'!Y201+$T$14*'10-day-rainfall'!Z201+$T$15*'10-day-rainfall'!AA201)/12</f>
        <v>20.081221924984373</v>
      </c>
      <c r="Y214">
        <f t="shared" si="68"/>
        <v>190.32762149758256</v>
      </c>
      <c r="Z214">
        <f t="shared" si="69"/>
        <v>0</v>
      </c>
      <c r="AA214">
        <f t="shared" si="71"/>
        <v>1.065965481561409</v>
      </c>
      <c r="AB214">
        <f t="shared" si="72"/>
        <v>560640.05050221493</v>
      </c>
      <c r="AC214">
        <f t="shared" si="73"/>
        <v>558721.31263540441</v>
      </c>
      <c r="AD214">
        <f t="shared" si="74"/>
        <v>190.30644455794237</v>
      </c>
      <c r="AE214">
        <f t="shared" si="75"/>
        <v>1.0657857546659051</v>
      </c>
      <c r="AF214">
        <f t="shared" si="76"/>
        <v>556803.22178541764</v>
      </c>
      <c r="AG214">
        <f t="shared" si="77"/>
        <v>0</v>
      </c>
    </row>
    <row r="215" spans="19:33" x14ac:dyDescent="0.25">
      <c r="S215">
        <f t="shared" si="64"/>
        <v>9</v>
      </c>
      <c r="T215">
        <f t="shared" si="65"/>
        <v>4</v>
      </c>
      <c r="U215">
        <f t="shared" si="70"/>
        <v>196</v>
      </c>
      <c r="V215">
        <f>($T$12*'10-day-rainfall'!X202+$T$13*'10-day-rainfall'!Y202+$T$14*'10-day-rainfall'!Z202+$T$15*'10-day-rainfall'!AA202)/12</f>
        <v>20.081221924984373</v>
      </c>
      <c r="Y215">
        <f t="shared" si="68"/>
        <v>190.28527475936949</v>
      </c>
      <c r="Z215">
        <f t="shared" si="69"/>
        <v>1.4858986915593064E-2</v>
      </c>
      <c r="AA215">
        <f t="shared" si="71"/>
        <v>1.0656060883760354</v>
      </c>
      <c r="AB215">
        <f t="shared" si="72"/>
        <v>556803.22178541718</v>
      </c>
      <c r="AC215">
        <f t="shared" si="73"/>
        <v>554911.87700278836</v>
      </c>
      <c r="AD215">
        <f t="shared" si="74"/>
        <v>190.26440015476959</v>
      </c>
      <c r="AE215">
        <f t="shared" si="75"/>
        <v>1.0654289273724458</v>
      </c>
      <c r="AF215">
        <f t="shared" si="76"/>
        <v>553021.16999977245</v>
      </c>
      <c r="AG215">
        <f t="shared" si="77"/>
        <v>0</v>
      </c>
    </row>
    <row r="216" spans="19:33" x14ac:dyDescent="0.25">
      <c r="S216">
        <f t="shared" si="64"/>
        <v>9</v>
      </c>
      <c r="T216">
        <f t="shared" si="65"/>
        <v>5</v>
      </c>
      <c r="U216">
        <f t="shared" si="70"/>
        <v>197</v>
      </c>
      <c r="V216">
        <f>($T$12*'10-day-rainfall'!X203+$T$13*'10-day-rainfall'!Y203+$T$14*'10-day-rainfall'!Z203+$T$15*'10-day-rainfall'!AA203)/12</f>
        <v>20.082449940431943</v>
      </c>
      <c r="Y216">
        <f t="shared" si="68"/>
        <v>190.24353258928673</v>
      </c>
      <c r="Z216">
        <f t="shared" si="69"/>
        <v>8.6943502167794409E-2</v>
      </c>
      <c r="AA216">
        <f t="shared" si="71"/>
        <v>1.065251826109247</v>
      </c>
      <c r="AB216">
        <f t="shared" si="72"/>
        <v>553021.16999977222</v>
      </c>
      <c r="AC216">
        <f t="shared" si="73"/>
        <v>551260.21501667763</v>
      </c>
      <c r="AD216">
        <f t="shared" si="74"/>
        <v>190.22409708533849</v>
      </c>
      <c r="AE216">
        <f t="shared" si="75"/>
        <v>1.0650868786311636</v>
      </c>
      <c r="AF216">
        <f t="shared" si="76"/>
        <v>549499.8538445041</v>
      </c>
      <c r="AG216">
        <f t="shared" si="77"/>
        <v>0</v>
      </c>
    </row>
    <row r="217" spans="19:33" x14ac:dyDescent="0.25">
      <c r="S217">
        <f t="shared" si="64"/>
        <v>9</v>
      </c>
      <c r="T217">
        <f t="shared" si="65"/>
        <v>6</v>
      </c>
      <c r="U217">
        <f t="shared" si="70"/>
        <v>198</v>
      </c>
      <c r="V217">
        <f>($T$12*'10-day-rainfall'!X204+$T$13*'10-day-rainfall'!Y204+$T$14*'10-day-rainfall'!Z204+$T$15*'10-day-rainfall'!AA204)/12</f>
        <v>20.08963535383424</v>
      </c>
      <c r="Y217">
        <f t="shared" si="68"/>
        <v>190.20466813522867</v>
      </c>
      <c r="Z217">
        <f t="shared" si="69"/>
        <v>0.17495280741900707</v>
      </c>
      <c r="AA217">
        <f t="shared" si="71"/>
        <v>1.0649219867749524</v>
      </c>
      <c r="AB217">
        <f t="shared" si="72"/>
        <v>549499.85384450341</v>
      </c>
      <c r="AC217">
        <f t="shared" si="73"/>
        <v>547897.90932166274</v>
      </c>
      <c r="AD217">
        <f t="shared" si="74"/>
        <v>190.1869876156257</v>
      </c>
      <c r="AE217">
        <f t="shared" si="75"/>
        <v>1.0647719337005646</v>
      </c>
      <c r="AF217">
        <f t="shared" si="76"/>
        <v>546296.5049898898</v>
      </c>
      <c r="AG217">
        <f t="shared" si="77"/>
        <v>0</v>
      </c>
    </row>
    <row r="218" spans="19:33" x14ac:dyDescent="0.25">
      <c r="S218">
        <f t="shared" si="64"/>
        <v>9</v>
      </c>
      <c r="T218">
        <f t="shared" si="65"/>
        <v>7</v>
      </c>
      <c r="U218">
        <f t="shared" si="70"/>
        <v>199</v>
      </c>
      <c r="V218">
        <f>($T$12*'10-day-rainfall'!X205+$T$13*'10-day-rainfall'!Y205+$T$14*'10-day-rainfall'!Z205+$T$15*'10-day-rainfall'!AA205)/12</f>
        <v>20.10409426353829</v>
      </c>
      <c r="Y218">
        <f t="shared" si="68"/>
        <v>190.16917988268753</v>
      </c>
      <c r="Z218">
        <f t="shared" si="69"/>
        <v>0.27774172422659898</v>
      </c>
      <c r="AA218">
        <f t="shared" si="71"/>
        <v>1.0646210048810951</v>
      </c>
      <c r="AB218">
        <f t="shared" si="72"/>
        <v>546296.50498988945</v>
      </c>
      <c r="AC218">
        <f t="shared" si="73"/>
        <v>544880.12228471134</v>
      </c>
      <c r="AD218">
        <f t="shared" si="74"/>
        <v>190.15341467930139</v>
      </c>
      <c r="AE218">
        <f t="shared" si="75"/>
        <v>1.0644874101293895</v>
      </c>
      <c r="AF218">
        <f t="shared" si="76"/>
        <v>543464.22052063944</v>
      </c>
      <c r="AG218">
        <f t="shared" si="77"/>
        <v>0</v>
      </c>
    </row>
    <row r="219" spans="19:33" x14ac:dyDescent="0.25">
      <c r="S219">
        <f t="shared" si="64"/>
        <v>9</v>
      </c>
      <c r="T219">
        <f t="shared" si="65"/>
        <v>8</v>
      </c>
      <c r="U219">
        <f t="shared" si="70"/>
        <v>200</v>
      </c>
      <c r="V219">
        <f>($T$12*'10-day-rainfall'!X206+$T$13*'10-day-rainfall'!Y206+$T$14*'10-day-rainfall'!Z206+$T$15*'10-day-rainfall'!AA206)/12</f>
        <v>20.12704812504462</v>
      </c>
      <c r="Y219">
        <f t="shared" si="68"/>
        <v>190.13765482908312</v>
      </c>
      <c r="Z219">
        <f t="shared" si="69"/>
        <v>0.40006964486329866</v>
      </c>
      <c r="AA219">
        <f t="shared" si="71"/>
        <v>1.0643538607405707</v>
      </c>
      <c r="AB219">
        <f t="shared" si="72"/>
        <v>543464.22052064049</v>
      </c>
      <c r="AC219">
        <f t="shared" si="73"/>
        <v>542268.50893206138</v>
      </c>
      <c r="AD219">
        <f t="shared" si="74"/>
        <v>190.12434582981604</v>
      </c>
      <c r="AE219">
        <f t="shared" si="75"/>
        <v>1.0642410799277271</v>
      </c>
      <c r="AF219">
        <f t="shared" si="76"/>
        <v>541073.2033544085</v>
      </c>
      <c r="AG219">
        <f t="shared" si="77"/>
        <v>0</v>
      </c>
    </row>
    <row r="220" spans="19:33" x14ac:dyDescent="0.25">
      <c r="S220">
        <f t="shared" si="64"/>
        <v>9</v>
      </c>
      <c r="T220">
        <f t="shared" si="65"/>
        <v>9</v>
      </c>
      <c r="U220">
        <f t="shared" si="70"/>
        <v>201</v>
      </c>
      <c r="V220">
        <f>($T$12*'10-day-rainfall'!X207+$T$13*'10-day-rainfall'!Y207+$T$14*'10-day-rainfall'!Z207+$T$15*'10-day-rainfall'!AA207)/12</f>
        <v>20.160111732058116</v>
      </c>
      <c r="Y220">
        <f t="shared" si="68"/>
        <v>190.11104134969821</v>
      </c>
      <c r="Z220">
        <f t="shared" si="69"/>
        <v>0.5490806592170081</v>
      </c>
      <c r="AA220">
        <f t="shared" si="71"/>
        <v>1.0641283374102741</v>
      </c>
      <c r="AB220">
        <f t="shared" si="72"/>
        <v>541073.20335440803</v>
      </c>
      <c r="AC220">
        <f t="shared" si="73"/>
        <v>540146.11753366014</v>
      </c>
      <c r="AD220">
        <f t="shared" si="74"/>
        <v>190.10072231906682</v>
      </c>
      <c r="AE220">
        <f t="shared" si="75"/>
        <v>1.0640408936709658</v>
      </c>
      <c r="AF220">
        <f t="shared" si="76"/>
        <v>539219.34651037375</v>
      </c>
      <c r="AG220">
        <f t="shared" si="77"/>
        <v>0</v>
      </c>
    </row>
    <row r="221" spans="19:33" x14ac:dyDescent="0.25">
      <c r="S221">
        <f t="shared" si="64"/>
        <v>9</v>
      </c>
      <c r="T221">
        <f t="shared" si="65"/>
        <v>10</v>
      </c>
      <c r="U221">
        <f t="shared" si="70"/>
        <v>202</v>
      </c>
      <c r="V221">
        <f>($T$12*'10-day-rainfall'!X208+$T$13*'10-day-rainfall'!Y208+$T$14*'10-day-rainfall'!Z208+$T$15*'10-day-rainfall'!AA208)/12</f>
        <v>20.205490298935555</v>
      </c>
      <c r="Y221">
        <f t="shared" si="68"/>
        <v>190.09040679232319</v>
      </c>
      <c r="Z221">
        <f t="shared" si="69"/>
        <v>0.7361356744632338</v>
      </c>
      <c r="AA221">
        <f t="shared" si="71"/>
        <v>1.0639534796236951</v>
      </c>
      <c r="AB221">
        <f t="shared" si="72"/>
        <v>539219.34651037364</v>
      </c>
      <c r="AC221">
        <f t="shared" si="73"/>
        <v>538629.27446108486</v>
      </c>
      <c r="AD221">
        <f t="shared" si="74"/>
        <v>190.08383893051897</v>
      </c>
      <c r="AE221">
        <f t="shared" si="75"/>
        <v>1.0638978233885372</v>
      </c>
      <c r="AF221">
        <f t="shared" si="76"/>
        <v>538039.40277424257</v>
      </c>
      <c r="AG221">
        <f t="shared" si="77"/>
        <v>0</v>
      </c>
    </row>
    <row r="222" spans="19:33" x14ac:dyDescent="0.25">
      <c r="S222">
        <f t="shared" si="64"/>
        <v>9</v>
      </c>
      <c r="T222">
        <f t="shared" si="65"/>
        <v>11</v>
      </c>
      <c r="U222">
        <f t="shared" si="70"/>
        <v>203</v>
      </c>
      <c r="V222">
        <f>($T$12*'10-day-rainfall'!X209+$T$13*'10-day-rainfall'!Y209+$T$14*'10-day-rainfall'!Z209+$T$15*'10-day-rainfall'!AA209)/12</f>
        <v>20.266327957982103</v>
      </c>
      <c r="Y222">
        <f t="shared" si="68"/>
        <v>190.07727329887098</v>
      </c>
      <c r="Z222">
        <f t="shared" si="69"/>
        <v>0.98077593216969627</v>
      </c>
      <c r="AA222">
        <f t="shared" si="71"/>
        <v>1.0638421860517826</v>
      </c>
      <c r="AB222">
        <f t="shared" si="72"/>
        <v>538039.40277424338</v>
      </c>
      <c r="AC222">
        <f t="shared" si="73"/>
        <v>537889.88351725566</v>
      </c>
      <c r="AD222">
        <f t="shared" si="74"/>
        <v>190.0756090583462</v>
      </c>
      <c r="AE222">
        <f t="shared" si="75"/>
        <v>1.0638280832334275</v>
      </c>
      <c r="AF222">
        <f t="shared" si="76"/>
        <v>537740.41503041401</v>
      </c>
      <c r="AG222">
        <f t="shared" si="77"/>
        <v>0</v>
      </c>
    </row>
    <row r="223" spans="19:33" x14ac:dyDescent="0.25">
      <c r="S223">
        <f t="shared" si="64"/>
        <v>9</v>
      </c>
      <c r="T223">
        <f t="shared" si="65"/>
        <v>12</v>
      </c>
      <c r="U223">
        <f t="shared" si="70"/>
        <v>204</v>
      </c>
      <c r="V223">
        <f>($T$12*'10-day-rainfall'!X210+$T$13*'10-day-rainfall'!Y210+$T$14*'10-day-rainfall'!Z210+$T$15*'10-day-rainfall'!AA210)/12</f>
        <v>20.347383820144888</v>
      </c>
      <c r="Y223">
        <f t="shared" si="68"/>
        <v>190.07394538292411</v>
      </c>
      <c r="Z223">
        <f t="shared" si="69"/>
        <v>1.3206317694122085</v>
      </c>
      <c r="AA223">
        <f t="shared" si="71"/>
        <v>1.0638139852037676</v>
      </c>
      <c r="AB223">
        <f t="shared" si="72"/>
        <v>537740.41503041401</v>
      </c>
      <c r="AC223">
        <f t="shared" si="73"/>
        <v>538202.68704198918</v>
      </c>
      <c r="AD223">
        <f t="shared" si="74"/>
        <v>190.07909075236103</v>
      </c>
      <c r="AE223">
        <f t="shared" si="75"/>
        <v>1.0638575872008698</v>
      </c>
      <c r="AF223">
        <f t="shared" si="76"/>
        <v>538664.80208637484</v>
      </c>
      <c r="AG223">
        <f t="shared" si="77"/>
        <v>0</v>
      </c>
    </row>
    <row r="224" spans="19:33" x14ac:dyDescent="0.25">
      <c r="S224">
        <f t="shared" si="64"/>
        <v>9</v>
      </c>
      <c r="T224">
        <f t="shared" si="65"/>
        <v>13</v>
      </c>
      <c r="U224">
        <f t="shared" si="70"/>
        <v>205</v>
      </c>
      <c r="V224">
        <f>($T$12*'10-day-rainfall'!X211+$T$13*'10-day-rainfall'!Y211+$T$14*'10-day-rainfall'!Z211+$T$15*'10-day-rainfall'!AA211)/12</f>
        <v>20.456526941583913</v>
      </c>
      <c r="Y224">
        <f t="shared" si="68"/>
        <v>190.0842343746574</v>
      </c>
      <c r="Z224">
        <f t="shared" si="69"/>
        <v>1.8422806935815708</v>
      </c>
      <c r="AA224">
        <f t="shared" si="71"/>
        <v>1.0639011743926565</v>
      </c>
      <c r="AB224">
        <f t="shared" si="72"/>
        <v>538664.80208637612</v>
      </c>
      <c r="AC224">
        <f t="shared" si="73"/>
        <v>540065.88522091613</v>
      </c>
      <c r="AD224">
        <f t="shared" si="74"/>
        <v>190.09982928449085</v>
      </c>
      <c r="AE224">
        <f t="shared" si="75"/>
        <v>1.064033326072279</v>
      </c>
      <c r="AF224">
        <f t="shared" si="76"/>
        <v>541466.49260940962</v>
      </c>
      <c r="AG224">
        <f t="shared" si="77"/>
        <v>0</v>
      </c>
    </row>
    <row r="225" spans="19:33" x14ac:dyDescent="0.25">
      <c r="S225">
        <f t="shared" si="64"/>
        <v>9</v>
      </c>
      <c r="T225">
        <f t="shared" si="65"/>
        <v>14</v>
      </c>
      <c r="U225">
        <f t="shared" si="70"/>
        <v>206</v>
      </c>
      <c r="V225">
        <f>($T$12*'10-day-rainfall'!X212+$T$13*'10-day-rainfall'!Y212+$T$14*'10-day-rainfall'!Z212+$T$15*'10-day-rainfall'!AA212)/12</f>
        <v>20.60878154435925</v>
      </c>
      <c r="Y225">
        <f t="shared" si="68"/>
        <v>190.11541889898064</v>
      </c>
      <c r="Z225">
        <f t="shared" si="69"/>
        <v>2.8239505214093481</v>
      </c>
      <c r="AA225">
        <f t="shared" si="71"/>
        <v>1.0641654328790189</v>
      </c>
      <c r="AB225">
        <f t="shared" si="72"/>
        <v>541466.4926094102</v>
      </c>
      <c r="AC225">
        <f t="shared" si="73"/>
        <v>544634.10576876474</v>
      </c>
      <c r="AD225">
        <f t="shared" si="74"/>
        <v>190.15067636542898</v>
      </c>
      <c r="AE225">
        <f t="shared" si="75"/>
        <v>1.0644642055849942</v>
      </c>
      <c r="AF225">
        <f t="shared" si="76"/>
        <v>547800.64334637788</v>
      </c>
      <c r="AG225">
        <f t="shared" si="77"/>
        <v>0</v>
      </c>
    </row>
    <row r="226" spans="19:33" x14ac:dyDescent="0.25">
      <c r="S226">
        <f t="shared" si="64"/>
        <v>9</v>
      </c>
      <c r="T226">
        <f t="shared" si="65"/>
        <v>15</v>
      </c>
      <c r="U226">
        <f t="shared" si="70"/>
        <v>207</v>
      </c>
      <c r="V226">
        <f>($T$12*'10-day-rainfall'!X213+$T$13*'10-day-rainfall'!Y213+$T$14*'10-day-rainfall'!Z213+$T$15*'10-day-rainfall'!AA213)/12</f>
        <v>20.842165884971593</v>
      </c>
      <c r="Y226">
        <f t="shared" si="68"/>
        <v>190.18591409968417</v>
      </c>
      <c r="Z226">
        <f t="shared" si="69"/>
        <v>9.3724419261440008</v>
      </c>
      <c r="AA226">
        <f t="shared" si="71"/>
        <v>1.0647628228615706</v>
      </c>
      <c r="AB226">
        <f t="shared" si="72"/>
        <v>547800.64334637846</v>
      </c>
      <c r="AC226">
        <f t="shared" si="73"/>
        <v>562754.4657322868</v>
      </c>
      <c r="AD226">
        <f t="shared" si="74"/>
        <v>190.35078254403587</v>
      </c>
      <c r="AE226">
        <f t="shared" si="75"/>
        <v>1.0661623152675141</v>
      </c>
      <c r="AF226">
        <f t="shared" si="76"/>
        <v>577703.24994553381</v>
      </c>
      <c r="AG226">
        <f t="shared" si="77"/>
        <v>0</v>
      </c>
    </row>
    <row r="227" spans="19:33" x14ac:dyDescent="0.25">
      <c r="S227">
        <f t="shared" si="64"/>
        <v>9</v>
      </c>
      <c r="T227">
        <f t="shared" si="65"/>
        <v>16</v>
      </c>
      <c r="U227">
        <f t="shared" si="70"/>
        <v>208</v>
      </c>
      <c r="V227">
        <f>($T$12*'10-day-rainfall'!X214+$T$13*'10-day-rainfall'!Y214+$T$14*'10-day-rainfall'!Z214+$T$15*'10-day-rainfall'!AA214)/12</f>
        <v>21.616747862338865</v>
      </c>
      <c r="Y227">
        <f t="shared" si="68"/>
        <v>190.51406047375588</v>
      </c>
      <c r="Z227">
        <f t="shared" si="69"/>
        <v>4.9125592440283246</v>
      </c>
      <c r="AA227">
        <f t="shared" si="71"/>
        <v>1.0675506491636095</v>
      </c>
      <c r="AB227">
        <f t="shared" si="72"/>
        <v>577703.24994553288</v>
      </c>
      <c r="AC227">
        <f t="shared" si="73"/>
        <v>584624.26541628933</v>
      </c>
      <c r="AD227">
        <f t="shared" si="74"/>
        <v>190.5891757578795</v>
      </c>
      <c r="AE227">
        <f t="shared" si="75"/>
        <v>1.068190082531546</v>
      </c>
      <c r="AF227">
        <f t="shared" si="76"/>
        <v>591542.97892692126</v>
      </c>
      <c r="AG227">
        <f t="shared" si="77"/>
        <v>0</v>
      </c>
    </row>
    <row r="228" spans="19:33" x14ac:dyDescent="0.25">
      <c r="S228">
        <f t="shared" si="64"/>
        <v>9</v>
      </c>
      <c r="T228">
        <f t="shared" si="65"/>
        <v>17</v>
      </c>
      <c r="U228">
        <f t="shared" si="70"/>
        <v>209</v>
      </c>
      <c r="V228">
        <f>($T$12*'10-day-rainfall'!X215+$T$13*'10-day-rainfall'!Y215+$T$14*'10-day-rainfall'!Z215+$T$15*'10-day-rainfall'!AA215)/12</f>
        <v>22.022744494076743</v>
      </c>
      <c r="Y228">
        <f t="shared" si="68"/>
        <v>190.66389881751931</v>
      </c>
      <c r="Z228">
        <f t="shared" si="69"/>
        <v>2.0212020107470523</v>
      </c>
      <c r="AA228">
        <f t="shared" si="71"/>
        <v>1.0688267428197697</v>
      </c>
      <c r="AB228">
        <f t="shared" si="72"/>
        <v>591542.97892692022</v>
      </c>
      <c r="AC228">
        <f t="shared" si="73"/>
        <v>593257.25440918934</v>
      </c>
      <c r="AD228">
        <f t="shared" si="74"/>
        <v>190.68234986719898</v>
      </c>
      <c r="AE228">
        <f t="shared" si="75"/>
        <v>1.068984048758332</v>
      </c>
      <c r="AF228">
        <f t="shared" si="76"/>
        <v>594970.96359007957</v>
      </c>
      <c r="AG228">
        <f t="shared" si="77"/>
        <v>0</v>
      </c>
    </row>
    <row r="229" spans="19:33" x14ac:dyDescent="0.25">
      <c r="S229">
        <f t="shared" si="64"/>
        <v>9</v>
      </c>
      <c r="T229">
        <f t="shared" si="65"/>
        <v>18</v>
      </c>
      <c r="U229">
        <f t="shared" si="70"/>
        <v>210</v>
      </c>
      <c r="V229">
        <f>($T$12*'10-day-rainfall'!X216+$T$13*'10-day-rainfall'!Y216+$T$14*'10-day-rainfall'!Z216+$T$15*'10-day-rainfall'!AA216)/12</f>
        <v>22.189785982568235</v>
      </c>
      <c r="Y229">
        <f t="shared" si="68"/>
        <v>190.70079482167694</v>
      </c>
      <c r="Z229">
        <f t="shared" si="69"/>
        <v>1.3520681423587106</v>
      </c>
      <c r="AA229">
        <f t="shared" si="71"/>
        <v>1.0691413027317518</v>
      </c>
      <c r="AB229">
        <f t="shared" si="72"/>
        <v>594970.96359008085</v>
      </c>
      <c r="AC229">
        <f t="shared" si="73"/>
        <v>595480.23190140934</v>
      </c>
      <c r="AD229">
        <f t="shared" si="74"/>
        <v>190.70627616642565</v>
      </c>
      <c r="AE229">
        <f t="shared" si="75"/>
        <v>1.0691880343863325</v>
      </c>
      <c r="AF229">
        <f t="shared" si="76"/>
        <v>595989.33197878138</v>
      </c>
      <c r="AG229">
        <f t="shared" si="77"/>
        <v>0</v>
      </c>
    </row>
    <row r="230" spans="19:33" x14ac:dyDescent="0.25">
      <c r="S230">
        <f t="shared" si="64"/>
        <v>9</v>
      </c>
      <c r="T230">
        <f t="shared" si="65"/>
        <v>19</v>
      </c>
      <c r="U230">
        <f t="shared" si="70"/>
        <v>211</v>
      </c>
      <c r="V230">
        <f>($T$12*'10-day-rainfall'!X217+$T$13*'10-day-rainfall'!Y217+$T$14*'10-day-rainfall'!Z217+$T$15*'10-day-rainfall'!AA217)/12</f>
        <v>22.301527151358211</v>
      </c>
      <c r="Y230">
        <f t="shared" si="68"/>
        <v>190.71175570044261</v>
      </c>
      <c r="Z230">
        <f t="shared" si="69"/>
        <v>1.0034027742531548</v>
      </c>
      <c r="AA230">
        <f t="shared" si="71"/>
        <v>1.0692347506033708</v>
      </c>
      <c r="AB230">
        <f t="shared" si="72"/>
        <v>595989.33197878138</v>
      </c>
      <c r="AC230">
        <f t="shared" si="73"/>
        <v>595870.83442135097</v>
      </c>
      <c r="AD230">
        <f t="shared" si="74"/>
        <v>190.71048029031064</v>
      </c>
      <c r="AE230">
        <f t="shared" si="75"/>
        <v>1.0692238769896012</v>
      </c>
      <c r="AF230">
        <f t="shared" si="76"/>
        <v>595752.37600893015</v>
      </c>
      <c r="AG230">
        <f t="shared" si="77"/>
        <v>0</v>
      </c>
    </row>
    <row r="231" spans="19:33" x14ac:dyDescent="0.25">
      <c r="S231">
        <f t="shared" si="64"/>
        <v>9</v>
      </c>
      <c r="T231">
        <f t="shared" si="65"/>
        <v>20</v>
      </c>
      <c r="U231">
        <f t="shared" si="70"/>
        <v>212</v>
      </c>
      <c r="V231">
        <f>($T$12*'10-day-rainfall'!X218+$T$13*'10-day-rainfall'!Y218+$T$14*'10-day-rainfall'!Z218+$T$15*'10-day-rainfall'!AA218)/12</f>
        <v>22.384453000470042</v>
      </c>
      <c r="Y231">
        <f t="shared" si="68"/>
        <v>190.70920530150332</v>
      </c>
      <c r="Z231">
        <f t="shared" si="69"/>
        <v>0.78527783060074507</v>
      </c>
      <c r="AA231">
        <f t="shared" si="71"/>
        <v>1.0692130069678694</v>
      </c>
      <c r="AB231">
        <f t="shared" si="72"/>
        <v>595752.37600892934</v>
      </c>
      <c r="AC231">
        <f t="shared" si="73"/>
        <v>595241.29269146849</v>
      </c>
      <c r="AD231">
        <f t="shared" si="74"/>
        <v>190.70370442152313</v>
      </c>
      <c r="AE231">
        <f t="shared" si="75"/>
        <v>1.0691661087640694</v>
      </c>
      <c r="AF231">
        <f t="shared" si="76"/>
        <v>594730.37820754142</v>
      </c>
      <c r="AG231">
        <f t="shared" si="77"/>
        <v>0</v>
      </c>
    </row>
    <row r="232" spans="19:33" x14ac:dyDescent="0.25">
      <c r="S232">
        <f t="shared" si="64"/>
        <v>9</v>
      </c>
      <c r="T232">
        <f t="shared" si="65"/>
        <v>21</v>
      </c>
      <c r="U232">
        <f t="shared" si="70"/>
        <v>213</v>
      </c>
      <c r="V232">
        <f>($T$12*'10-day-rainfall'!X219+$T$13*'10-day-rainfall'!Y219+$T$14*'10-day-rainfall'!Z219+$T$15*'10-day-rainfall'!AA219)/12</f>
        <v>22.449351994734567</v>
      </c>
      <c r="Y232">
        <f t="shared" si="68"/>
        <v>190.6982053587281</v>
      </c>
      <c r="Z232">
        <f t="shared" si="69"/>
        <v>0.63695904461821484</v>
      </c>
      <c r="AA232">
        <f t="shared" si="71"/>
        <v>1.0691192260528306</v>
      </c>
      <c r="AB232">
        <f t="shared" si="72"/>
        <v>594730.37820754177</v>
      </c>
      <c r="AC232">
        <f t="shared" si="73"/>
        <v>593952.4898809595</v>
      </c>
      <c r="AD232">
        <f t="shared" si="74"/>
        <v>190.68983280932898</v>
      </c>
      <c r="AE232">
        <f t="shared" si="75"/>
        <v>1.069047845195684</v>
      </c>
      <c r="AF232">
        <f t="shared" si="76"/>
        <v>593174.85852546291</v>
      </c>
      <c r="AG232">
        <f t="shared" si="77"/>
        <v>0</v>
      </c>
    </row>
    <row r="233" spans="19:33" x14ac:dyDescent="0.25">
      <c r="S233">
        <f t="shared" si="64"/>
        <v>9</v>
      </c>
      <c r="T233">
        <f t="shared" si="65"/>
        <v>22</v>
      </c>
      <c r="U233">
        <f t="shared" si="70"/>
        <v>214</v>
      </c>
      <c r="V233">
        <f>($T$12*'10-day-rainfall'!X220+$T$13*'10-day-rainfall'!Y220+$T$14*'10-day-rainfall'!Z220+$T$15*'10-day-rainfall'!AA220)/12</f>
        <v>22.501993238091444</v>
      </c>
      <c r="Y233">
        <f t="shared" si="68"/>
        <v>190.68146302575502</v>
      </c>
      <c r="Z233">
        <f t="shared" si="69"/>
        <v>0.52897778096340609</v>
      </c>
      <c r="AA233">
        <f t="shared" si="71"/>
        <v>1.0689764879188068</v>
      </c>
      <c r="AB233">
        <f t="shared" si="72"/>
        <v>593174.85852546291</v>
      </c>
      <c r="AC233">
        <f t="shared" si="73"/>
        <v>592202.86085294315</v>
      </c>
      <c r="AD233">
        <f t="shared" si="74"/>
        <v>190.67100124319458</v>
      </c>
      <c r="AE233">
        <f t="shared" si="75"/>
        <v>1.068887295132853</v>
      </c>
      <c r="AF233">
        <f t="shared" si="76"/>
        <v>591231.18427445285</v>
      </c>
      <c r="AG233">
        <f t="shared" si="77"/>
        <v>0</v>
      </c>
    </row>
    <row r="234" spans="19:33" x14ac:dyDescent="0.25">
      <c r="S234">
        <f t="shared" si="64"/>
        <v>9</v>
      </c>
      <c r="T234">
        <f t="shared" si="65"/>
        <v>23</v>
      </c>
      <c r="U234">
        <f t="shared" si="70"/>
        <v>215</v>
      </c>
      <c r="V234">
        <f>($T$12*'10-day-rainfall'!X221+$T$13*'10-day-rainfall'!Y221+$T$14*'10-day-rainfall'!Z221+$T$15*'10-day-rainfall'!AA221)/12</f>
        <v>22.545710410071891</v>
      </c>
      <c r="Y234">
        <f t="shared" si="68"/>
        <v>190.66054291662587</v>
      </c>
      <c r="Z234">
        <f t="shared" si="69"/>
        <v>0.44703315430775736</v>
      </c>
      <c r="AA234">
        <f t="shared" si="71"/>
        <v>1.0687981318112401</v>
      </c>
      <c r="AB234">
        <f t="shared" si="72"/>
        <v>591231.18427445192</v>
      </c>
      <c r="AC234">
        <f t="shared" si="73"/>
        <v>590112.00731494569</v>
      </c>
      <c r="AD234">
        <f t="shared" si="74"/>
        <v>190.64849701741434</v>
      </c>
      <c r="AE234">
        <f t="shared" si="75"/>
        <v>1.0686954335087482</v>
      </c>
      <c r="AF234">
        <f t="shared" si="76"/>
        <v>588993.2000693283</v>
      </c>
      <c r="AG234">
        <f t="shared" si="77"/>
        <v>0</v>
      </c>
    </row>
    <row r="235" spans="19:33" x14ac:dyDescent="0.25">
      <c r="S235">
        <f t="shared" si="64"/>
        <v>9</v>
      </c>
      <c r="T235">
        <f t="shared" si="65"/>
        <v>24</v>
      </c>
      <c r="U235">
        <f t="shared" si="70"/>
        <v>216</v>
      </c>
      <c r="V235">
        <f>($T$12*'10-day-rainfall'!X222+$T$13*'10-day-rainfall'!Y222+$T$14*'10-day-rainfall'!Z222+$T$15*'10-day-rainfall'!AA222)/12</f>
        <v>22.582655298857656</v>
      </c>
      <c r="Y235">
        <f t="shared" si="68"/>
        <v>190.6364550974987</v>
      </c>
      <c r="Z235">
        <f t="shared" si="69"/>
        <v>0</v>
      </c>
      <c r="AA235">
        <f t="shared" si="71"/>
        <v>1.0685927691320698</v>
      </c>
      <c r="AB235">
        <f t="shared" si="72"/>
        <v>588993.2000693283</v>
      </c>
      <c r="AC235">
        <f t="shared" si="73"/>
        <v>587069.73308489053</v>
      </c>
      <c r="AD235">
        <f t="shared" si="74"/>
        <v>190.61571694963357</v>
      </c>
      <c r="AE235">
        <f t="shared" si="75"/>
        <v>1.0684160195539556</v>
      </c>
      <c r="AF235">
        <f t="shared" si="76"/>
        <v>585146.90239893412</v>
      </c>
      <c r="AG235">
        <f t="shared" si="77"/>
        <v>0</v>
      </c>
    </row>
    <row r="236" spans="19:33" x14ac:dyDescent="0.25">
      <c r="S236">
        <f t="shared" si="64"/>
        <v>10</v>
      </c>
      <c r="T236">
        <f t="shared" si="65"/>
        <v>1</v>
      </c>
      <c r="U236">
        <f t="shared" si="70"/>
        <v>217</v>
      </c>
      <c r="V236">
        <f>($T$12*'10-day-rainfall'!X223+$T$13*'10-day-rainfall'!Y223+$T$14*'10-day-rainfall'!Z223+$T$15*'10-day-rainfall'!AA223)/12</f>
        <v>22.582655298857656</v>
      </c>
      <c r="Y236">
        <f t="shared" si="68"/>
        <v>190.59484805056701</v>
      </c>
      <c r="Z236">
        <f t="shared" si="69"/>
        <v>0</v>
      </c>
      <c r="AA236">
        <f t="shared" si="71"/>
        <v>1.0682383690189021</v>
      </c>
      <c r="AB236">
        <f t="shared" si="72"/>
        <v>585146.90239893389</v>
      </c>
      <c r="AC236">
        <f t="shared" si="73"/>
        <v>583224.07333469985</v>
      </c>
      <c r="AD236">
        <f t="shared" si="74"/>
        <v>190.57397916910136</v>
      </c>
      <c r="AE236">
        <f t="shared" si="75"/>
        <v>1.0680607186336799</v>
      </c>
      <c r="AF236">
        <f t="shared" si="76"/>
        <v>581301.88381185266</v>
      </c>
      <c r="AG236">
        <f t="shared" si="77"/>
        <v>0</v>
      </c>
    </row>
    <row r="237" spans="19:33" x14ac:dyDescent="0.25">
      <c r="S237">
        <f t="shared" ref="S237:S300" si="78">S213+1</f>
        <v>10</v>
      </c>
      <c r="T237">
        <f t="shared" ref="T237:T300" si="79">T213</f>
        <v>2</v>
      </c>
      <c r="U237">
        <f t="shared" si="70"/>
        <v>218</v>
      </c>
      <c r="V237">
        <f>($T$12*'10-day-rainfall'!X224+$T$13*'10-day-rainfall'!Y224+$T$14*'10-day-rainfall'!Z224+$T$15*'10-day-rainfall'!AA224)/12</f>
        <v>22.582655298857656</v>
      </c>
      <c r="Y237">
        <f t="shared" si="68"/>
        <v>190.5531172287173</v>
      </c>
      <c r="Z237">
        <f t="shared" si="69"/>
        <v>0</v>
      </c>
      <c r="AA237">
        <f t="shared" si="71"/>
        <v>1.0678831273357554</v>
      </c>
      <c r="AB237">
        <f t="shared" si="72"/>
        <v>581301.88381185289</v>
      </c>
      <c r="AC237">
        <f t="shared" si="73"/>
        <v>579379.69418264856</v>
      </c>
      <c r="AD237">
        <f t="shared" si="74"/>
        <v>190.53225528717891</v>
      </c>
      <c r="AE237">
        <f t="shared" si="75"/>
        <v>1.0677055360280048</v>
      </c>
      <c r="AF237">
        <f t="shared" si="76"/>
        <v>577458.14388215204</v>
      </c>
      <c r="AG237">
        <f t="shared" si="77"/>
        <v>0</v>
      </c>
    </row>
    <row r="238" spans="19:33" x14ac:dyDescent="0.25">
      <c r="S238">
        <f t="shared" si="78"/>
        <v>10</v>
      </c>
      <c r="T238">
        <f t="shared" si="79"/>
        <v>3</v>
      </c>
      <c r="U238">
        <f t="shared" si="70"/>
        <v>219</v>
      </c>
      <c r="V238">
        <f>($T$12*'10-day-rainfall'!X225+$T$13*'10-day-rainfall'!Y225+$T$14*'10-day-rainfall'!Z225+$T$15*'10-day-rainfall'!AA225)/12</f>
        <v>22.582655298857656</v>
      </c>
      <c r="Y238">
        <f t="shared" si="68"/>
        <v>190.51140028441387</v>
      </c>
      <c r="Z238">
        <f t="shared" si="69"/>
        <v>0</v>
      </c>
      <c r="AA238">
        <f t="shared" si="71"/>
        <v>1.0675280037879027</v>
      </c>
      <c r="AB238">
        <f t="shared" si="72"/>
        <v>577458.14388215321</v>
      </c>
      <c r="AC238">
        <f t="shared" si="73"/>
        <v>575536.59347533493</v>
      </c>
      <c r="AD238">
        <f t="shared" si="74"/>
        <v>190.49054528049487</v>
      </c>
      <c r="AE238">
        <f t="shared" si="75"/>
        <v>1.0673504715379774</v>
      </c>
      <c r="AF238">
        <f t="shared" si="76"/>
        <v>573615.68218461645</v>
      </c>
      <c r="AG238">
        <f t="shared" si="77"/>
        <v>0</v>
      </c>
    </row>
    <row r="239" spans="19:33" x14ac:dyDescent="0.25">
      <c r="S239">
        <f t="shared" si="78"/>
        <v>10</v>
      </c>
      <c r="T239">
        <f t="shared" si="79"/>
        <v>4</v>
      </c>
      <c r="U239">
        <f t="shared" si="70"/>
        <v>220</v>
      </c>
      <c r="V239">
        <f>($T$12*'10-day-rainfall'!X226+$T$13*'10-day-rainfall'!Y226+$T$14*'10-day-rainfall'!Z226+$T$15*'10-day-rainfall'!AA226)/12</f>
        <v>22.582655298857656</v>
      </c>
      <c r="Y239">
        <f t="shared" si="68"/>
        <v>190.46965263520823</v>
      </c>
      <c r="Z239">
        <f t="shared" si="69"/>
        <v>0</v>
      </c>
      <c r="AA239">
        <f t="shared" si="71"/>
        <v>1.0671726877802283</v>
      </c>
      <c r="AB239">
        <f t="shared" si="72"/>
        <v>573615.68218461645</v>
      </c>
      <c r="AC239">
        <f t="shared" si="73"/>
        <v>571694.77134661202</v>
      </c>
      <c r="AD239">
        <f t="shared" si="74"/>
        <v>190.44862931360797</v>
      </c>
      <c r="AE239">
        <f t="shared" si="75"/>
        <v>1.0669939936607795</v>
      </c>
      <c r="AF239">
        <f t="shared" si="76"/>
        <v>569774.50380743761</v>
      </c>
      <c r="AG239">
        <f t="shared" si="77"/>
        <v>0</v>
      </c>
    </row>
    <row r="240" spans="19:33" x14ac:dyDescent="0.25">
      <c r="S240">
        <f t="shared" si="78"/>
        <v>10</v>
      </c>
      <c r="T240">
        <f t="shared" si="79"/>
        <v>5</v>
      </c>
      <c r="U240">
        <f t="shared" si="70"/>
        <v>221</v>
      </c>
      <c r="V240">
        <f>($T$12*'10-day-rainfall'!X227+$T$13*'10-day-rainfall'!Y227+$T$14*'10-day-rainfall'!Z227+$T$15*'10-day-rainfall'!AA227)/12</f>
        <v>22.582655298857656</v>
      </c>
      <c r="Y240">
        <f t="shared" si="68"/>
        <v>190.42761303256256</v>
      </c>
      <c r="Z240">
        <f t="shared" si="69"/>
        <v>0</v>
      </c>
      <c r="AA240">
        <f t="shared" si="71"/>
        <v>1.066815359384669</v>
      </c>
      <c r="AB240">
        <f t="shared" si="72"/>
        <v>569774.50380743726</v>
      </c>
      <c r="AC240">
        <f t="shared" si="73"/>
        <v>567854.23616054479</v>
      </c>
      <c r="AD240">
        <f t="shared" si="74"/>
        <v>190.40659675033825</v>
      </c>
      <c r="AE240">
        <f t="shared" si="75"/>
        <v>1.0666367250985382</v>
      </c>
      <c r="AF240">
        <f t="shared" si="76"/>
        <v>565934.61159708258</v>
      </c>
      <c r="AG240">
        <f t="shared" si="77"/>
        <v>0</v>
      </c>
    </row>
    <row r="241" spans="19:33" x14ac:dyDescent="0.25">
      <c r="S241">
        <f t="shared" si="78"/>
        <v>10</v>
      </c>
      <c r="T241">
        <f t="shared" si="79"/>
        <v>6</v>
      </c>
      <c r="U241">
        <f t="shared" si="70"/>
        <v>222</v>
      </c>
      <c r="V241">
        <f>($T$12*'10-day-rainfall'!X228+$T$13*'10-day-rainfall'!Y228+$T$14*'10-day-rainfall'!Z228+$T$15*'10-day-rainfall'!AA228)/12</f>
        <v>22.582655298857656</v>
      </c>
      <c r="Y241">
        <f t="shared" si="68"/>
        <v>190.3855875063114</v>
      </c>
      <c r="Z241">
        <f t="shared" si="69"/>
        <v>0</v>
      </c>
      <c r="AA241">
        <f t="shared" si="71"/>
        <v>1.0664581506357083</v>
      </c>
      <c r="AB241">
        <f t="shared" si="72"/>
        <v>565934.61159708176</v>
      </c>
      <c r="AC241">
        <f t="shared" si="73"/>
        <v>564014.98692593747</v>
      </c>
      <c r="AD241">
        <f t="shared" si="74"/>
        <v>190.36457826110603</v>
      </c>
      <c r="AE241">
        <f t="shared" si="75"/>
        <v>1.0662795761628614</v>
      </c>
      <c r="AF241">
        <f t="shared" si="76"/>
        <v>562096.00512289547</v>
      </c>
      <c r="AG241">
        <f t="shared" si="77"/>
        <v>0</v>
      </c>
    </row>
    <row r="242" spans="19:33" x14ac:dyDescent="0.25">
      <c r="S242">
        <f t="shared" si="78"/>
        <v>10</v>
      </c>
      <c r="T242">
        <f t="shared" si="79"/>
        <v>7</v>
      </c>
      <c r="U242">
        <f t="shared" si="70"/>
        <v>223</v>
      </c>
      <c r="V242">
        <f>($T$12*'10-day-rainfall'!X229+$T$13*'10-day-rainfall'!Y229+$T$14*'10-day-rainfall'!Z229+$T$15*'10-day-rainfall'!AA229)/12</f>
        <v>22.582655298857656</v>
      </c>
      <c r="Y242">
        <f t="shared" si="68"/>
        <v>190.34357605174145</v>
      </c>
      <c r="Z242">
        <f t="shared" si="69"/>
        <v>0</v>
      </c>
      <c r="AA242">
        <f t="shared" si="71"/>
        <v>1.0661010614932842</v>
      </c>
      <c r="AB242">
        <f t="shared" si="72"/>
        <v>562096.005122895</v>
      </c>
      <c r="AC242">
        <f t="shared" si="73"/>
        <v>560177.02321220713</v>
      </c>
      <c r="AD242">
        <f t="shared" si="74"/>
        <v>190.32251110645416</v>
      </c>
      <c r="AE242">
        <f t="shared" si="75"/>
        <v>1.0659221101041578</v>
      </c>
      <c r="AF242">
        <f t="shared" si="76"/>
        <v>558258.68552652001</v>
      </c>
      <c r="AG242">
        <f t="shared" si="77"/>
        <v>0</v>
      </c>
    </row>
    <row r="243" spans="19:33" x14ac:dyDescent="0.25">
      <c r="S243">
        <f t="shared" si="78"/>
        <v>10</v>
      </c>
      <c r="T243">
        <f t="shared" si="79"/>
        <v>8</v>
      </c>
      <c r="U243">
        <f t="shared" si="70"/>
        <v>224</v>
      </c>
      <c r="V243">
        <f>($T$12*'10-day-rainfall'!X230+$T$13*'10-day-rainfall'!Y230+$T$14*'10-day-rainfall'!Z230+$T$15*'10-day-rainfall'!AA230)/12</f>
        <v>22.582655298857656</v>
      </c>
      <c r="Y243">
        <f t="shared" si="68"/>
        <v>190.30133858357755</v>
      </c>
      <c r="Z243">
        <f t="shared" si="69"/>
        <v>0</v>
      </c>
      <c r="AA243">
        <f t="shared" si="71"/>
        <v>1.0657424206933528</v>
      </c>
      <c r="AB243">
        <f t="shared" si="72"/>
        <v>558258.68552651955</v>
      </c>
      <c r="AC243">
        <f t="shared" si="73"/>
        <v>556340.34916927153</v>
      </c>
      <c r="AD243">
        <f t="shared" si="74"/>
        <v>190.28016607536279</v>
      </c>
      <c r="AE243">
        <f t="shared" si="75"/>
        <v>1.0655627314069815</v>
      </c>
      <c r="AF243">
        <f t="shared" si="76"/>
        <v>554422.65969345439</v>
      </c>
      <c r="AG243">
        <f t="shared" si="77"/>
        <v>0</v>
      </c>
    </row>
    <row r="244" spans="19:33" x14ac:dyDescent="0.25">
      <c r="S244">
        <f t="shared" si="78"/>
        <v>10</v>
      </c>
      <c r="T244">
        <f t="shared" si="79"/>
        <v>9</v>
      </c>
      <c r="U244">
        <f t="shared" si="70"/>
        <v>225</v>
      </c>
      <c r="V244">
        <f>($T$12*'10-day-rainfall'!X231+$T$13*'10-day-rainfall'!Y231+$T$14*'10-day-rainfall'!Z231+$T$15*'10-day-rainfall'!AA231)/12</f>
        <v>22.582655298857656</v>
      </c>
      <c r="Y244">
        <f t="shared" si="68"/>
        <v>190.25900070672103</v>
      </c>
      <c r="Z244">
        <f t="shared" si="69"/>
        <v>0</v>
      </c>
      <c r="AA244">
        <f t="shared" si="71"/>
        <v>1.0653831027135623</v>
      </c>
      <c r="AB244">
        <f t="shared" si="72"/>
        <v>554422.65969345521</v>
      </c>
      <c r="AC244">
        <f t="shared" si="73"/>
        <v>552504.97010857076</v>
      </c>
      <c r="AD244">
        <f t="shared" si="74"/>
        <v>190.23783533687549</v>
      </c>
      <c r="AE244">
        <f t="shared" si="75"/>
        <v>1.065203474009927</v>
      </c>
      <c r="AF244">
        <f t="shared" si="76"/>
        <v>550587.92718701949</v>
      </c>
      <c r="AG244">
        <f t="shared" si="77"/>
        <v>0</v>
      </c>
    </row>
    <row r="245" spans="19:33" x14ac:dyDescent="0.25">
      <c r="S245">
        <f t="shared" si="78"/>
        <v>10</v>
      </c>
      <c r="T245">
        <f t="shared" si="79"/>
        <v>10</v>
      </c>
      <c r="U245">
        <f t="shared" si="70"/>
        <v>226</v>
      </c>
      <c r="V245">
        <f>($T$12*'10-day-rainfall'!X232+$T$13*'10-day-rainfall'!Y232+$T$14*'10-day-rainfall'!Z232+$T$15*'10-day-rainfall'!AA232)/12</f>
        <v>22.582655298857656</v>
      </c>
      <c r="Y245">
        <f t="shared" si="68"/>
        <v>190.21667710419578</v>
      </c>
      <c r="Z245">
        <f t="shared" si="69"/>
        <v>0</v>
      </c>
      <c r="AA245">
        <f t="shared" si="71"/>
        <v>1.0650239058788142</v>
      </c>
      <c r="AB245">
        <f t="shared" si="72"/>
        <v>550587.92718701926</v>
      </c>
      <c r="AC245">
        <f t="shared" si="73"/>
        <v>548670.88415643736</v>
      </c>
      <c r="AD245">
        <f t="shared" si="74"/>
        <v>190.19551887031272</v>
      </c>
      <c r="AE245">
        <f t="shared" si="75"/>
        <v>1.0648443377374888</v>
      </c>
      <c r="AF245">
        <f t="shared" si="76"/>
        <v>546754.48757116427</v>
      </c>
      <c r="AG245">
        <f t="shared" si="77"/>
        <v>0</v>
      </c>
    </row>
    <row r="246" spans="19:33" x14ac:dyDescent="0.25">
      <c r="S246">
        <f t="shared" si="78"/>
        <v>10</v>
      </c>
      <c r="T246">
        <f t="shared" si="79"/>
        <v>11</v>
      </c>
      <c r="U246">
        <f t="shared" si="70"/>
        <v>227</v>
      </c>
      <c r="V246">
        <f>($T$12*'10-day-rainfall'!X233+$T$13*'10-day-rainfall'!Y233+$T$14*'10-day-rainfall'!Z233+$T$15*'10-day-rainfall'!AA233)/12</f>
        <v>22.582655298857656</v>
      </c>
      <c r="Y246">
        <f t="shared" si="68"/>
        <v>190.174277508149</v>
      </c>
      <c r="Z246">
        <f t="shared" si="69"/>
        <v>0</v>
      </c>
      <c r="AA246">
        <f t="shared" si="71"/>
        <v>1.0646642022944828</v>
      </c>
      <c r="AB246">
        <f t="shared" si="72"/>
        <v>546754.4875711645</v>
      </c>
      <c r="AC246">
        <f t="shared" si="73"/>
        <v>544838.09200703446</v>
      </c>
      <c r="AD246">
        <f t="shared" si="74"/>
        <v>190.15294685667581</v>
      </c>
      <c r="AE246">
        <f t="shared" si="75"/>
        <v>1.0644834457880503</v>
      </c>
      <c r="AF246">
        <f t="shared" si="76"/>
        <v>542922.34716632753</v>
      </c>
      <c r="AG246">
        <f t="shared" si="77"/>
        <v>0</v>
      </c>
    </row>
    <row r="247" spans="19:33" x14ac:dyDescent="0.25">
      <c r="S247">
        <f t="shared" si="78"/>
        <v>10</v>
      </c>
      <c r="T247">
        <f t="shared" si="79"/>
        <v>12</v>
      </c>
      <c r="U247">
        <f t="shared" si="70"/>
        <v>228</v>
      </c>
      <c r="V247">
        <f>($T$12*'10-day-rainfall'!X234+$T$13*'10-day-rainfall'!Y234+$T$14*'10-day-rainfall'!Z234+$T$15*'10-day-rainfall'!AA234)/12</f>
        <v>22.582655298857656</v>
      </c>
      <c r="Y247">
        <f t="shared" si="68"/>
        <v>190.13162344815123</v>
      </c>
      <c r="Z247">
        <f t="shared" si="69"/>
        <v>0</v>
      </c>
      <c r="AA247">
        <f t="shared" si="71"/>
        <v>1.0643027506585565</v>
      </c>
      <c r="AB247">
        <f t="shared" si="72"/>
        <v>542922.34716632788</v>
      </c>
      <c r="AC247">
        <f t="shared" si="73"/>
        <v>541006.60221514245</v>
      </c>
      <c r="AD247">
        <f t="shared" si="74"/>
        <v>190.11030003839696</v>
      </c>
      <c r="AE247">
        <f t="shared" si="75"/>
        <v>1.0641220555186421</v>
      </c>
      <c r="AF247">
        <f t="shared" si="76"/>
        <v>539091.50776646077</v>
      </c>
      <c r="AG247">
        <f t="shared" si="77"/>
        <v>0</v>
      </c>
    </row>
    <row r="248" spans="19:33" x14ac:dyDescent="0.25">
      <c r="S248">
        <f t="shared" si="78"/>
        <v>10</v>
      </c>
      <c r="T248">
        <f t="shared" si="79"/>
        <v>13</v>
      </c>
      <c r="U248">
        <f t="shared" si="70"/>
        <v>229</v>
      </c>
      <c r="V248">
        <f>($T$12*'10-day-rainfall'!X235+$T$13*'10-day-rainfall'!Y235+$T$14*'10-day-rainfall'!Z235+$T$15*'10-day-rainfall'!AA235)/12</f>
        <v>22.582655298857656</v>
      </c>
      <c r="Y248">
        <f t="shared" si="68"/>
        <v>190.08898386913228</v>
      </c>
      <c r="Z248">
        <f t="shared" si="69"/>
        <v>0</v>
      </c>
      <c r="AA248">
        <f t="shared" si="71"/>
        <v>1.0639414217348289</v>
      </c>
      <c r="AB248">
        <f t="shared" si="72"/>
        <v>539091.507766461</v>
      </c>
      <c r="AC248">
        <f t="shared" si="73"/>
        <v>537176.41320733831</v>
      </c>
      <c r="AD248">
        <f t="shared" si="74"/>
        <v>190.06766769863833</v>
      </c>
      <c r="AE248">
        <f t="shared" si="75"/>
        <v>1.0637607879405986</v>
      </c>
      <c r="AF248">
        <f t="shared" si="76"/>
        <v>535261.96892987483</v>
      </c>
      <c r="AG248">
        <f t="shared" si="77"/>
        <v>0</v>
      </c>
    </row>
    <row r="249" spans="19:33" x14ac:dyDescent="0.25">
      <c r="S249">
        <f t="shared" si="78"/>
        <v>10</v>
      </c>
      <c r="T249">
        <f t="shared" si="79"/>
        <v>14</v>
      </c>
      <c r="U249">
        <f t="shared" si="70"/>
        <v>230</v>
      </c>
      <c r="V249">
        <f>($T$12*'10-day-rainfall'!X236+$T$13*'10-day-rainfall'!Y236+$T$14*'10-day-rainfall'!Z236+$T$15*'10-day-rainfall'!AA236)/12</f>
        <v>22.582655298857656</v>
      </c>
      <c r="Y249">
        <f t="shared" si="68"/>
        <v>190.04635876617587</v>
      </c>
      <c r="Z249">
        <f t="shared" si="69"/>
        <v>0</v>
      </c>
      <c r="AA249">
        <f t="shared" si="71"/>
        <v>1.0635802154816392</v>
      </c>
      <c r="AB249">
        <f t="shared" si="72"/>
        <v>535261.96892987436</v>
      </c>
      <c r="AC249">
        <f t="shared" si="73"/>
        <v>533347.52454200736</v>
      </c>
      <c r="AD249">
        <f t="shared" si="74"/>
        <v>190.02492228079456</v>
      </c>
      <c r="AE249">
        <f t="shared" si="75"/>
        <v>1.0633987564709093</v>
      </c>
      <c r="AF249">
        <f t="shared" si="76"/>
        <v>531433.73340657912</v>
      </c>
      <c r="AG249">
        <f t="shared" si="77"/>
        <v>0</v>
      </c>
    </row>
    <row r="250" spans="19:33" x14ac:dyDescent="0.25">
      <c r="S250">
        <f t="shared" si="78"/>
        <v>10</v>
      </c>
      <c r="T250">
        <f t="shared" si="79"/>
        <v>15</v>
      </c>
      <c r="U250">
        <f t="shared" si="70"/>
        <v>231</v>
      </c>
      <c r="V250">
        <f>($T$12*'10-day-rainfall'!X237+$T$13*'10-day-rainfall'!Y237+$T$14*'10-day-rainfall'!Z237+$T$15*'10-day-rainfall'!AA237)/12</f>
        <v>22.582655298857656</v>
      </c>
      <c r="Y250">
        <f t="shared" si="68"/>
        <v>190.00343887688896</v>
      </c>
      <c r="Z250">
        <f t="shared" si="69"/>
        <v>0</v>
      </c>
      <c r="AA250">
        <f t="shared" si="71"/>
        <v>1.0632169824335185</v>
      </c>
      <c r="AB250">
        <f t="shared" si="72"/>
        <v>531433.73340657842</v>
      </c>
      <c r="AC250">
        <f t="shared" si="73"/>
        <v>529519.94283819804</v>
      </c>
      <c r="AD250">
        <f t="shared" si="74"/>
        <v>189.98195547934884</v>
      </c>
      <c r="AE250">
        <f t="shared" si="75"/>
        <v>1.0630352084499866</v>
      </c>
      <c r="AF250">
        <f t="shared" si="76"/>
        <v>527606.80665615853</v>
      </c>
      <c r="AG250">
        <f t="shared" si="77"/>
        <v>0</v>
      </c>
    </row>
    <row r="251" spans="19:33" x14ac:dyDescent="0.25">
      <c r="S251">
        <f t="shared" si="78"/>
        <v>10</v>
      </c>
      <c r="T251">
        <f t="shared" si="79"/>
        <v>16</v>
      </c>
      <c r="U251">
        <f t="shared" si="70"/>
        <v>232</v>
      </c>
      <c r="V251">
        <f>($T$12*'10-day-rainfall'!X238+$T$13*'10-day-rainfall'!Y238+$T$14*'10-day-rainfall'!Z238+$T$15*'10-day-rainfall'!AA238)/12</f>
        <v>22.582655298857656</v>
      </c>
      <c r="Y251">
        <f t="shared" si="68"/>
        <v>189.96047942767095</v>
      </c>
      <c r="Z251">
        <f t="shared" si="69"/>
        <v>0</v>
      </c>
      <c r="AA251">
        <f t="shared" si="71"/>
        <v>1.0628534966208063</v>
      </c>
      <c r="AB251">
        <f t="shared" si="72"/>
        <v>527606.80665615783</v>
      </c>
      <c r="AC251">
        <f t="shared" si="73"/>
        <v>525693.6703622404</v>
      </c>
      <c r="AD251">
        <f t="shared" si="74"/>
        <v>189.93900337473718</v>
      </c>
      <c r="AE251">
        <f t="shared" si="75"/>
        <v>1.0626717847809999</v>
      </c>
      <c r="AF251">
        <f t="shared" si="76"/>
        <v>523781.18823094625</v>
      </c>
      <c r="AG251">
        <f t="shared" si="77"/>
        <v>0</v>
      </c>
    </row>
    <row r="252" spans="19:33" x14ac:dyDescent="0.25">
      <c r="S252">
        <f t="shared" si="78"/>
        <v>10</v>
      </c>
      <c r="T252">
        <f t="shared" si="79"/>
        <v>17</v>
      </c>
      <c r="U252">
        <f t="shared" si="70"/>
        <v>233</v>
      </c>
      <c r="V252">
        <f>($T$12*'10-day-rainfall'!X239+$T$13*'10-day-rainfall'!Y239+$T$14*'10-day-rainfall'!Z239+$T$15*'10-day-rainfall'!AA239)/12</f>
        <v>22.582655298857656</v>
      </c>
      <c r="Y252">
        <f t="shared" si="68"/>
        <v>189.91753466515431</v>
      </c>
      <c r="Z252">
        <f t="shared" si="69"/>
        <v>0</v>
      </c>
      <c r="AA252">
        <f t="shared" si="71"/>
        <v>1.0624901350742959</v>
      </c>
      <c r="AB252">
        <f t="shared" si="72"/>
        <v>523781.18823094625</v>
      </c>
      <c r="AC252">
        <f t="shared" si="73"/>
        <v>521868.70598781254</v>
      </c>
      <c r="AD252">
        <f t="shared" si="74"/>
        <v>189.89606595431599</v>
      </c>
      <c r="AE252">
        <f t="shared" si="75"/>
        <v>1.0623084853569695</v>
      </c>
      <c r="AF252">
        <f t="shared" si="76"/>
        <v>519956.87768366118</v>
      </c>
      <c r="AG252">
        <f t="shared" si="77"/>
        <v>0</v>
      </c>
    </row>
    <row r="253" spans="19:33" x14ac:dyDescent="0.25">
      <c r="S253">
        <f t="shared" si="78"/>
        <v>10</v>
      </c>
      <c r="T253">
        <f t="shared" si="79"/>
        <v>18</v>
      </c>
      <c r="U253">
        <f t="shared" si="70"/>
        <v>234</v>
      </c>
      <c r="V253">
        <f>($T$12*'10-day-rainfall'!X240+$T$13*'10-day-rainfall'!Y240+$T$14*'10-day-rainfall'!Z240+$T$15*'10-day-rainfall'!AA240)/12</f>
        <v>22.582655298857656</v>
      </c>
      <c r="Y253">
        <f t="shared" si="68"/>
        <v>189.87442970430743</v>
      </c>
      <c r="Z253">
        <f t="shared" si="69"/>
        <v>0</v>
      </c>
      <c r="AA253">
        <f t="shared" si="71"/>
        <v>1.0621256831959196</v>
      </c>
      <c r="AB253">
        <f t="shared" si="72"/>
        <v>519956.87768366223</v>
      </c>
      <c r="AC253">
        <f t="shared" si="73"/>
        <v>518045.05145390955</v>
      </c>
      <c r="AD253">
        <f t="shared" si="74"/>
        <v>189.85278433778473</v>
      </c>
      <c r="AE253">
        <f t="shared" si="75"/>
        <v>1.0619428177552572</v>
      </c>
      <c r="AF253">
        <f t="shared" si="76"/>
        <v>516133.88353974331</v>
      </c>
      <c r="AG253">
        <f t="shared" si="77"/>
        <v>0</v>
      </c>
    </row>
    <row r="254" spans="19:33" x14ac:dyDescent="0.25">
      <c r="S254">
        <f t="shared" si="78"/>
        <v>10</v>
      </c>
      <c r="T254">
        <f t="shared" si="79"/>
        <v>19</v>
      </c>
      <c r="U254">
        <f t="shared" si="70"/>
        <v>235</v>
      </c>
      <c r="V254">
        <f>($T$12*'10-day-rainfall'!X241+$T$13*'10-day-rainfall'!Y241+$T$14*'10-day-rainfall'!Z241+$T$15*'10-day-rainfall'!AA241)/12</f>
        <v>22.582655298857656</v>
      </c>
      <c r="Y254">
        <f t="shared" si="68"/>
        <v>189.83114642459745</v>
      </c>
      <c r="Z254">
        <f t="shared" si="69"/>
        <v>0</v>
      </c>
      <c r="AA254">
        <f t="shared" si="71"/>
        <v>1.0617600152822264</v>
      </c>
      <c r="AB254">
        <f t="shared" si="72"/>
        <v>516133.88353974395</v>
      </c>
      <c r="AC254">
        <f t="shared" si="73"/>
        <v>514222.71551223594</v>
      </c>
      <c r="AD254">
        <f t="shared" si="74"/>
        <v>189.80950851012693</v>
      </c>
      <c r="AE254">
        <f t="shared" si="75"/>
        <v>1.0615772127983545</v>
      </c>
      <c r="AF254">
        <f t="shared" si="76"/>
        <v>512312.20557366987</v>
      </c>
      <c r="AG254">
        <f t="shared" si="77"/>
        <v>0</v>
      </c>
    </row>
    <row r="255" spans="19:33" x14ac:dyDescent="0.25">
      <c r="S255">
        <f t="shared" si="78"/>
        <v>10</v>
      </c>
      <c r="T255">
        <f t="shared" si="79"/>
        <v>20</v>
      </c>
      <c r="U255">
        <f t="shared" si="70"/>
        <v>236</v>
      </c>
      <c r="V255">
        <f>($T$12*'10-day-rainfall'!X242+$T$13*'10-day-rainfall'!Y242+$T$14*'10-day-rainfall'!Z242+$T$15*'10-day-rainfall'!AA242)/12</f>
        <v>22.582655298857656</v>
      </c>
      <c r="Y255">
        <f t="shared" si="68"/>
        <v>189.78787804642579</v>
      </c>
      <c r="Z255">
        <f t="shared" si="69"/>
        <v>0</v>
      </c>
      <c r="AA255">
        <f t="shared" si="71"/>
        <v>1.0613944732604357</v>
      </c>
      <c r="AB255">
        <f t="shared" si="72"/>
        <v>512312.20557366894</v>
      </c>
      <c r="AC255">
        <f t="shared" si="73"/>
        <v>510401.69552180014</v>
      </c>
      <c r="AD255">
        <f t="shared" si="74"/>
        <v>189.76624758144186</v>
      </c>
      <c r="AE255">
        <f t="shared" si="75"/>
        <v>1.0612117337116795</v>
      </c>
      <c r="AF255">
        <f t="shared" si="76"/>
        <v>508491.84333230689</v>
      </c>
      <c r="AG255">
        <f t="shared" si="77"/>
        <v>0</v>
      </c>
    </row>
    <row r="256" spans="19:33" x14ac:dyDescent="0.25">
      <c r="S256">
        <f t="shared" si="78"/>
        <v>10</v>
      </c>
      <c r="T256">
        <f t="shared" si="79"/>
        <v>21</v>
      </c>
      <c r="U256">
        <f t="shared" si="70"/>
        <v>237</v>
      </c>
      <c r="V256">
        <f>($T$12*'10-day-rainfall'!X243+$T$13*'10-day-rainfall'!Y243+$T$14*'10-day-rainfall'!Z243+$T$15*'10-day-rainfall'!AA243)/12</f>
        <v>22.582655298857656</v>
      </c>
      <c r="Y256">
        <f t="shared" si="68"/>
        <v>189.74457824111542</v>
      </c>
      <c r="Z256">
        <f t="shared" si="69"/>
        <v>0</v>
      </c>
      <c r="AA256">
        <f t="shared" si="71"/>
        <v>1.0610287356148076</v>
      </c>
      <c r="AB256">
        <f t="shared" si="72"/>
        <v>508491.84333230701</v>
      </c>
      <c r="AC256">
        <f t="shared" si="73"/>
        <v>506581.99160820036</v>
      </c>
      <c r="AD256">
        <f t="shared" si="74"/>
        <v>189.72276889035558</v>
      </c>
      <c r="AE256">
        <f t="shared" si="75"/>
        <v>1.0608447658928173</v>
      </c>
      <c r="AF256">
        <f t="shared" si="76"/>
        <v>504672.80217509286</v>
      </c>
      <c r="AG256">
        <f t="shared" si="77"/>
        <v>0</v>
      </c>
    </row>
    <row r="257" spans="19:33" x14ac:dyDescent="0.25">
      <c r="S257">
        <f t="shared" si="78"/>
        <v>10</v>
      </c>
      <c r="T257">
        <f t="shared" si="79"/>
        <v>22</v>
      </c>
      <c r="U257">
        <f t="shared" si="70"/>
        <v>238</v>
      </c>
      <c r="V257">
        <f>($T$12*'10-day-rainfall'!X244+$T$13*'10-day-rainfall'!Y244+$T$14*'10-day-rainfall'!Z244+$T$15*'10-day-rainfall'!AA244)/12</f>
        <v>22.582655298857656</v>
      </c>
      <c r="Y257">
        <f t="shared" si="68"/>
        <v>189.70096710255808</v>
      </c>
      <c r="Z257">
        <f t="shared" si="69"/>
        <v>0</v>
      </c>
      <c r="AA257">
        <f t="shared" si="71"/>
        <v>1.0606608599671361</v>
      </c>
      <c r="AB257">
        <f t="shared" si="72"/>
        <v>504672.80217509327</v>
      </c>
      <c r="AC257">
        <f t="shared" si="73"/>
        <v>502763.61262715241</v>
      </c>
      <c r="AD257">
        <f t="shared" si="74"/>
        <v>189.67916531344926</v>
      </c>
      <c r="AE257">
        <f t="shared" si="75"/>
        <v>1.0604769540303933</v>
      </c>
      <c r="AF257">
        <f t="shared" si="76"/>
        <v>500855.08514058386</v>
      </c>
      <c r="AG257">
        <f t="shared" si="77"/>
        <v>0</v>
      </c>
    </row>
    <row r="258" spans="19:33" x14ac:dyDescent="0.25">
      <c r="S258">
        <f t="shared" si="78"/>
        <v>10</v>
      </c>
      <c r="T258">
        <f t="shared" si="79"/>
        <v>23</v>
      </c>
      <c r="U258">
        <f t="shared" si="70"/>
        <v>239</v>
      </c>
      <c r="V258">
        <f>($T$12*'10-day-rainfall'!X245+$T$13*'10-day-rainfall'!Y245+$T$14*'10-day-rainfall'!Z245+$T$15*'10-day-rainfall'!AA245)/12</f>
        <v>22.582655298857656</v>
      </c>
      <c r="Y258">
        <f t="shared" si="68"/>
        <v>189.65737108468062</v>
      </c>
      <c r="Z258">
        <f t="shared" si="69"/>
        <v>0</v>
      </c>
      <c r="AA258">
        <f t="shared" si="71"/>
        <v>1.0602931118678407</v>
      </c>
      <c r="AB258">
        <f t="shared" si="72"/>
        <v>500855.08514058485</v>
      </c>
      <c r="AC258">
        <f t="shared" si="73"/>
        <v>498946.55753922276</v>
      </c>
      <c r="AD258">
        <f t="shared" si="74"/>
        <v>189.63557685460108</v>
      </c>
      <c r="AE258">
        <f t="shared" si="75"/>
        <v>1.0601092696942302</v>
      </c>
      <c r="AF258">
        <f t="shared" si="76"/>
        <v>497038.6917696856</v>
      </c>
      <c r="AG258">
        <f t="shared" si="77"/>
        <v>0</v>
      </c>
    </row>
    <row r="259" spans="19:33" x14ac:dyDescent="0.25">
      <c r="S259">
        <f t="shared" si="78"/>
        <v>10</v>
      </c>
      <c r="T259">
        <f t="shared" si="79"/>
        <v>24</v>
      </c>
      <c r="U259">
        <f t="shared" si="70"/>
        <v>240</v>
      </c>
      <c r="V259">
        <f>($T$12*'10-day-rainfall'!X246+$T$13*'10-day-rainfall'!Y246+$T$14*'10-day-rainfall'!Z246+$T$15*'10-day-rainfall'!AA246)/12</f>
        <v>22.582655298857656</v>
      </c>
      <c r="Y259">
        <f t="shared" si="68"/>
        <v>189.61379018224042</v>
      </c>
      <c r="Z259">
        <f t="shared" si="69"/>
        <v>0</v>
      </c>
      <c r="AA259">
        <f t="shared" si="71"/>
        <v>1.0599254912726983</v>
      </c>
      <c r="AB259">
        <f t="shared" si="72"/>
        <v>497038.69176968472</v>
      </c>
      <c r="AC259">
        <f t="shared" si="73"/>
        <v>495130.82588539389</v>
      </c>
      <c r="AD259">
        <f t="shared" si="74"/>
        <v>189.59189094234316</v>
      </c>
      <c r="AE259">
        <f t="shared" si="75"/>
        <v>1.059740932264674</v>
      </c>
      <c r="AF259">
        <f t="shared" si="76"/>
        <v>493223.62441353191</v>
      </c>
      <c r="AG259">
        <f t="shared" si="77"/>
        <v>0</v>
      </c>
    </row>
    <row r="260" spans="19:33" x14ac:dyDescent="0.25">
      <c r="S260">
        <f t="shared" si="78"/>
        <v>11</v>
      </c>
      <c r="T260">
        <f t="shared" si="79"/>
        <v>1</v>
      </c>
      <c r="U260">
        <f t="shared" ref="U260:U271" si="80">(S260-1)*24+T260</f>
        <v>241</v>
      </c>
      <c r="V260">
        <f>V259</f>
        <v>22.582655298857656</v>
      </c>
      <c r="Y260">
        <f t="shared" si="68"/>
        <v>189.56992322113581</v>
      </c>
      <c r="Z260">
        <f t="shared" ref="Z260:Z271" si="81">(V261-V260)*43560/3600</f>
        <v>0</v>
      </c>
      <c r="AA260">
        <f t="shared" si="71"/>
        <v>1.0595559097704856</v>
      </c>
      <c r="AB260">
        <f t="shared" si="72"/>
        <v>493223.62441353133</v>
      </c>
      <c r="AC260">
        <f t="shared" si="73"/>
        <v>491316.42377594445</v>
      </c>
      <c r="AD260">
        <f t="shared" si="74"/>
        <v>189.5479555095379</v>
      </c>
      <c r="AE260">
        <f t="shared" si="75"/>
        <v>1.0593708873572323</v>
      </c>
      <c r="AF260">
        <f t="shared" si="76"/>
        <v>489409.88921904529</v>
      </c>
      <c r="AG260">
        <f t="shared" si="77"/>
        <v>0</v>
      </c>
    </row>
    <row r="261" spans="19:33" x14ac:dyDescent="0.25">
      <c r="S261">
        <f t="shared" si="78"/>
        <v>11</v>
      </c>
      <c r="T261">
        <f t="shared" si="79"/>
        <v>2</v>
      </c>
      <c r="U261">
        <f t="shared" si="80"/>
        <v>242</v>
      </c>
      <c r="V261">
        <f t="shared" ref="V261:V271" si="82">V260</f>
        <v>22.582655298857656</v>
      </c>
      <c r="Y261">
        <f t="shared" si="68"/>
        <v>189.52599547005804</v>
      </c>
      <c r="Z261">
        <f t="shared" si="81"/>
        <v>0</v>
      </c>
      <c r="AA261">
        <f t="shared" si="71"/>
        <v>1.0591859295621706</v>
      </c>
      <c r="AB261">
        <f t="shared" si="72"/>
        <v>489409.88921904605</v>
      </c>
      <c r="AC261">
        <f t="shared" si="73"/>
        <v>487503.35454583413</v>
      </c>
      <c r="AD261">
        <f t="shared" si="74"/>
        <v>189.50403542923846</v>
      </c>
      <c r="AE261">
        <f t="shared" si="75"/>
        <v>1.0590009717558253</v>
      </c>
      <c r="AF261">
        <f t="shared" si="76"/>
        <v>485597.48572072509</v>
      </c>
      <c r="AG261">
        <f t="shared" si="77"/>
        <v>0</v>
      </c>
    </row>
    <row r="262" spans="19:33" x14ac:dyDescent="0.25">
      <c r="S262">
        <f t="shared" si="78"/>
        <v>11</v>
      </c>
      <c r="T262">
        <f t="shared" si="79"/>
        <v>3</v>
      </c>
      <c r="U262">
        <f t="shared" si="80"/>
        <v>243</v>
      </c>
      <c r="V262">
        <f t="shared" si="82"/>
        <v>22.582655298857656</v>
      </c>
      <c r="Y262">
        <f t="shared" ref="Y262:Y325" si="83">VLOOKUP($AF261,$H$20:$I$120,2)+($AF261-VLOOKUP(VLOOKUP($AF261,$H$20:$N$120,7),$A$20:$H$120,8,FALSE))*(VLOOKUP(VLOOKUP($AF261,$H$20:$N$120,7)+1,$A$20:$I$120,9,FALSE)-VLOOKUP($AF261,$H$20:$I$120,2))/(VLOOKUP(VLOOKUP($AF261,$H$20:$N$120,7)+1,$A$20:$H$120,8,FALSE)-VLOOKUP(VLOOKUP($AF261,$H$20:$N$120,7),$A$20:$H$120,8,FALSE))</f>
        <v>189.48208305785792</v>
      </c>
      <c r="Z262">
        <f t="shared" si="81"/>
        <v>0</v>
      </c>
      <c r="AA262">
        <f t="shared" si="71"/>
        <v>1.0588160785451077</v>
      </c>
      <c r="AB262">
        <f t="shared" si="72"/>
        <v>485597.48572072404</v>
      </c>
      <c r="AC262">
        <f t="shared" si="73"/>
        <v>483691.61677934288</v>
      </c>
      <c r="AD262">
        <f t="shared" si="74"/>
        <v>189.46013068513815</v>
      </c>
      <c r="AE262">
        <f t="shared" si="75"/>
        <v>1.0586311853231103</v>
      </c>
      <c r="AF262">
        <f t="shared" si="76"/>
        <v>481786.41345356085</v>
      </c>
      <c r="AG262">
        <f t="shared" si="77"/>
        <v>0</v>
      </c>
    </row>
    <row r="263" spans="19:33" x14ac:dyDescent="0.25">
      <c r="S263">
        <f t="shared" si="78"/>
        <v>11</v>
      </c>
      <c r="T263">
        <f t="shared" si="79"/>
        <v>4</v>
      </c>
      <c r="U263">
        <f t="shared" si="80"/>
        <v>244</v>
      </c>
      <c r="V263">
        <f t="shared" si="82"/>
        <v>22.582655298857656</v>
      </c>
      <c r="Y263">
        <f t="shared" si="83"/>
        <v>189.43799607917992</v>
      </c>
      <c r="Z263">
        <f t="shared" si="81"/>
        <v>0</v>
      </c>
      <c r="AA263">
        <f t="shared" si="71"/>
        <v>1.0584450408530426</v>
      </c>
      <c r="AB263">
        <f t="shared" si="72"/>
        <v>481786.41345356125</v>
      </c>
      <c r="AC263">
        <f t="shared" si="73"/>
        <v>479881.21238002577</v>
      </c>
      <c r="AD263">
        <f t="shared" si="74"/>
        <v>189.41586036172185</v>
      </c>
      <c r="AE263">
        <f t="shared" si="75"/>
        <v>1.0582588887201119</v>
      </c>
      <c r="AF263">
        <f t="shared" si="76"/>
        <v>477976.68145416887</v>
      </c>
      <c r="AG263">
        <f t="shared" si="77"/>
        <v>0</v>
      </c>
    </row>
    <row r="264" spans="19:33" x14ac:dyDescent="0.25">
      <c r="S264">
        <f t="shared" si="78"/>
        <v>11</v>
      </c>
      <c r="T264">
        <f t="shared" si="79"/>
        <v>5</v>
      </c>
      <c r="U264">
        <f t="shared" si="80"/>
        <v>245</v>
      </c>
      <c r="V264">
        <f t="shared" si="82"/>
        <v>22.582655298857656</v>
      </c>
      <c r="Y264">
        <f t="shared" si="83"/>
        <v>189.3937324304234</v>
      </c>
      <c r="Z264">
        <f t="shared" si="81"/>
        <v>0</v>
      </c>
      <c r="AA264">
        <f t="shared" si="71"/>
        <v>1.0580728020655294</v>
      </c>
      <c r="AB264">
        <f t="shared" si="72"/>
        <v>477976.68145416887</v>
      </c>
      <c r="AC264">
        <f t="shared" si="73"/>
        <v>476072.15041045094</v>
      </c>
      <c r="AD264">
        <f t="shared" si="74"/>
        <v>189.37160449775556</v>
      </c>
      <c r="AE264">
        <f t="shared" si="75"/>
        <v>1.0578867153994311</v>
      </c>
      <c r="AF264">
        <f t="shared" si="76"/>
        <v>474168.28927873092</v>
      </c>
      <c r="AG264">
        <f t="shared" si="77"/>
        <v>0</v>
      </c>
    </row>
    <row r="265" spans="19:33" x14ac:dyDescent="0.25">
      <c r="S265">
        <f t="shared" si="78"/>
        <v>11</v>
      </c>
      <c r="T265">
        <f t="shared" si="79"/>
        <v>6</v>
      </c>
      <c r="U265">
        <f t="shared" si="80"/>
        <v>246</v>
      </c>
      <c r="V265">
        <f t="shared" si="82"/>
        <v>22.582655298857656</v>
      </c>
      <c r="Y265">
        <f t="shared" si="83"/>
        <v>189.34948434850909</v>
      </c>
      <c r="Z265">
        <f t="shared" si="81"/>
        <v>0</v>
      </c>
      <c r="AA265">
        <f t="shared" si="71"/>
        <v>1.0577006941886538</v>
      </c>
      <c r="AB265">
        <f t="shared" si="72"/>
        <v>474168.28927873156</v>
      </c>
      <c r="AC265">
        <f t="shared" si="73"/>
        <v>472264.42802919197</v>
      </c>
      <c r="AD265">
        <f t="shared" si="74"/>
        <v>189.32736419789373</v>
      </c>
      <c r="AE265">
        <f t="shared" si="75"/>
        <v>1.0575146729663645</v>
      </c>
      <c r="AF265">
        <f t="shared" si="76"/>
        <v>470361.23645605263</v>
      </c>
      <c r="AG265">
        <f t="shared" si="77"/>
        <v>0</v>
      </c>
    </row>
    <row r="266" spans="19:33" x14ac:dyDescent="0.25">
      <c r="S266">
        <f t="shared" si="78"/>
        <v>11</v>
      </c>
      <c r="T266">
        <f t="shared" si="79"/>
        <v>7</v>
      </c>
      <c r="U266">
        <f t="shared" si="80"/>
        <v>247</v>
      </c>
      <c r="V266">
        <f t="shared" si="82"/>
        <v>22.582655298857656</v>
      </c>
      <c r="Y266">
        <f t="shared" si="83"/>
        <v>189.30516653105278</v>
      </c>
      <c r="Z266">
        <f t="shared" si="81"/>
        <v>0</v>
      </c>
      <c r="AA266">
        <f t="shared" si="71"/>
        <v>1.0573281266075021</v>
      </c>
      <c r="AB266">
        <f t="shared" si="72"/>
        <v>470361.23645605368</v>
      </c>
      <c r="AC266">
        <f t="shared" si="73"/>
        <v>468458.04582816019</v>
      </c>
      <c r="AD266">
        <f t="shared" si="74"/>
        <v>189.28286068804599</v>
      </c>
      <c r="AE266">
        <f t="shared" si="75"/>
        <v>1.0571408312873369</v>
      </c>
      <c r="AF266">
        <f t="shared" si="76"/>
        <v>466555.52946341928</v>
      </c>
      <c r="AG266">
        <f t="shared" si="77"/>
        <v>0</v>
      </c>
    </row>
    <row r="267" spans="19:33" x14ac:dyDescent="0.25">
      <c r="S267">
        <f t="shared" si="78"/>
        <v>11</v>
      </c>
      <c r="T267">
        <f t="shared" si="79"/>
        <v>8</v>
      </c>
      <c r="U267">
        <f t="shared" si="80"/>
        <v>248</v>
      </c>
      <c r="V267">
        <f t="shared" si="82"/>
        <v>22.582655298857656</v>
      </c>
      <c r="Y267">
        <f t="shared" si="83"/>
        <v>189.26056274756235</v>
      </c>
      <c r="Z267">
        <f t="shared" si="81"/>
        <v>0</v>
      </c>
      <c r="AA267">
        <f t="shared" si="71"/>
        <v>1.0569536023222343</v>
      </c>
      <c r="AB267">
        <f t="shared" si="72"/>
        <v>466555.52946341899</v>
      </c>
      <c r="AC267">
        <f t="shared" si="73"/>
        <v>464653.01297923899</v>
      </c>
      <c r="AD267">
        <f t="shared" si="74"/>
        <v>189.23826480567885</v>
      </c>
      <c r="AE267">
        <f t="shared" si="75"/>
        <v>1.0567663733453776</v>
      </c>
      <c r="AF267">
        <f t="shared" si="76"/>
        <v>462751.17051937565</v>
      </c>
      <c r="AG267">
        <f t="shared" si="77"/>
        <v>0</v>
      </c>
    </row>
    <row r="268" spans="19:33" x14ac:dyDescent="0.25">
      <c r="S268">
        <f t="shared" si="78"/>
        <v>11</v>
      </c>
      <c r="T268">
        <f t="shared" si="79"/>
        <v>9</v>
      </c>
      <c r="U268">
        <f t="shared" si="80"/>
        <v>249</v>
      </c>
      <c r="V268">
        <f t="shared" si="82"/>
        <v>22.582655298857656</v>
      </c>
      <c r="Y268">
        <f t="shared" si="83"/>
        <v>189.21597476351934</v>
      </c>
      <c r="Z268">
        <f t="shared" si="81"/>
        <v>0</v>
      </c>
      <c r="AA268">
        <f t="shared" si="71"/>
        <v>1.0565792107000793</v>
      </c>
      <c r="AB268">
        <f t="shared" si="72"/>
        <v>462751.17051937664</v>
      </c>
      <c r="AC268">
        <f t="shared" si="73"/>
        <v>460849.32794011652</v>
      </c>
      <c r="AD268">
        <f t="shared" si="74"/>
        <v>189.19368471996046</v>
      </c>
      <c r="AE268">
        <f t="shared" si="75"/>
        <v>1.0563920480430311</v>
      </c>
      <c r="AF268">
        <f t="shared" si="76"/>
        <v>458948.15914642171</v>
      </c>
      <c r="AG268">
        <f t="shared" si="77"/>
        <v>0</v>
      </c>
    </row>
    <row r="269" spans="19:33" x14ac:dyDescent="0.25">
      <c r="S269">
        <f t="shared" si="78"/>
        <v>11</v>
      </c>
      <c r="T269">
        <f t="shared" si="79"/>
        <v>10</v>
      </c>
      <c r="U269">
        <f t="shared" si="80"/>
        <v>250</v>
      </c>
      <c r="V269">
        <f t="shared" si="82"/>
        <v>22.582655298857656</v>
      </c>
      <c r="Y269">
        <f t="shared" si="83"/>
        <v>189.1714025733273</v>
      </c>
      <c r="Z269">
        <f t="shared" si="81"/>
        <v>0</v>
      </c>
      <c r="AA269">
        <f t="shared" si="71"/>
        <v>1.0562049516940453</v>
      </c>
      <c r="AB269">
        <f t="shared" si="72"/>
        <v>458948.15914642229</v>
      </c>
      <c r="AC269">
        <f t="shared" si="73"/>
        <v>457046.99023337301</v>
      </c>
      <c r="AD269">
        <f t="shared" si="74"/>
        <v>189.1489367856602</v>
      </c>
      <c r="AE269">
        <f t="shared" si="75"/>
        <v>1.0560165848490688</v>
      </c>
      <c r="AF269">
        <f t="shared" si="76"/>
        <v>455146.49944096565</v>
      </c>
      <c r="AG269">
        <f t="shared" si="77"/>
        <v>0</v>
      </c>
    </row>
    <row r="270" spans="19:33" x14ac:dyDescent="0.25">
      <c r="S270">
        <f t="shared" si="78"/>
        <v>11</v>
      </c>
      <c r="T270">
        <f t="shared" si="79"/>
        <v>11</v>
      </c>
      <c r="U270">
        <f t="shared" si="80"/>
        <v>251</v>
      </c>
      <c r="V270">
        <f t="shared" si="82"/>
        <v>22.582655298857656</v>
      </c>
      <c r="Y270">
        <f t="shared" si="83"/>
        <v>189.12646667974266</v>
      </c>
      <c r="Z270">
        <f t="shared" si="81"/>
        <v>0</v>
      </c>
      <c r="AA270">
        <f t="shared" si="71"/>
        <v>1.0558281998783376</v>
      </c>
      <c r="AB270">
        <f t="shared" si="72"/>
        <v>455146.49944096518</v>
      </c>
      <c r="AC270">
        <f t="shared" si="73"/>
        <v>453246.0086811842</v>
      </c>
      <c r="AD270">
        <f t="shared" si="74"/>
        <v>189.1039965742109</v>
      </c>
      <c r="AE270">
        <f t="shared" si="75"/>
        <v>1.0556398149108406</v>
      </c>
      <c r="AF270">
        <f t="shared" si="76"/>
        <v>451346.19610728614</v>
      </c>
      <c r="AG270">
        <f t="shared" si="77"/>
        <v>0</v>
      </c>
    </row>
    <row r="271" spans="19:33" x14ac:dyDescent="0.25">
      <c r="S271">
        <f t="shared" si="78"/>
        <v>11</v>
      </c>
      <c r="T271">
        <f t="shared" si="79"/>
        <v>12</v>
      </c>
      <c r="U271">
        <f t="shared" si="80"/>
        <v>252</v>
      </c>
      <c r="V271">
        <f t="shared" si="82"/>
        <v>22.582655298857656</v>
      </c>
      <c r="Y271">
        <f t="shared" si="83"/>
        <v>189.08153448708609</v>
      </c>
      <c r="Z271">
        <f t="shared" si="81"/>
        <v>0</v>
      </c>
      <c r="AA271">
        <f t="shared" si="71"/>
        <v>1.0554514971680982</v>
      </c>
      <c r="AB271">
        <f t="shared" si="72"/>
        <v>451346.19610728673</v>
      </c>
      <c r="AC271">
        <f t="shared" si="73"/>
        <v>449446.38341238414</v>
      </c>
      <c r="AD271">
        <f t="shared" si="74"/>
        <v>189.05907239853062</v>
      </c>
      <c r="AE271">
        <f t="shared" si="75"/>
        <v>1.0552631794133616</v>
      </c>
      <c r="AF271">
        <f t="shared" si="76"/>
        <v>447547.2486613986</v>
      </c>
      <c r="AG271">
        <f t="shared" si="77"/>
        <v>0</v>
      </c>
    </row>
    <row r="272" spans="19:33" x14ac:dyDescent="0.25">
      <c r="S272">
        <f t="shared" si="78"/>
        <v>11</v>
      </c>
      <c r="T272">
        <f t="shared" si="79"/>
        <v>13</v>
      </c>
      <c r="U272">
        <f t="shared" ref="U272:U307" si="84">(S272-1)*24+T272</f>
        <v>253</v>
      </c>
      <c r="V272">
        <f t="shared" ref="V272:V307" si="85">V271</f>
        <v>22.582655298857656</v>
      </c>
      <c r="Y272">
        <f t="shared" si="83"/>
        <v>189.03661832552126</v>
      </c>
      <c r="Z272">
        <f t="shared" ref="Z272:Z307" si="86">(V273-V272)*43560/3600</f>
        <v>0</v>
      </c>
      <c r="AA272">
        <f t="shared" si="71"/>
        <v>1.055074928859395</v>
      </c>
      <c r="AB272">
        <f t="shared" si="72"/>
        <v>447547.24866139836</v>
      </c>
      <c r="AC272">
        <f t="shared" si="73"/>
        <v>445648.11378945142</v>
      </c>
      <c r="AD272">
        <f t="shared" si="74"/>
        <v>189.01406845398702</v>
      </c>
      <c r="AE272">
        <f t="shared" si="75"/>
        <v>1.054886016044825</v>
      </c>
      <c r="AF272">
        <f t="shared" si="76"/>
        <v>443749.65900363697</v>
      </c>
      <c r="AG272">
        <f t="shared" si="77"/>
        <v>0</v>
      </c>
    </row>
    <row r="273" spans="19:33" x14ac:dyDescent="0.25">
      <c r="S273">
        <f t="shared" si="78"/>
        <v>11</v>
      </c>
      <c r="T273">
        <f t="shared" si="79"/>
        <v>14</v>
      </c>
      <c r="U273">
        <f t="shared" si="84"/>
        <v>254</v>
      </c>
      <c r="V273">
        <f t="shared" si="85"/>
        <v>22.582655298857656</v>
      </c>
      <c r="Y273">
        <f t="shared" si="83"/>
        <v>188.99142397868781</v>
      </c>
      <c r="Z273">
        <f t="shared" si="86"/>
        <v>0</v>
      </c>
      <c r="AA273">
        <f t="shared" si="71"/>
        <v>1.054696461057447</v>
      </c>
      <c r="AB273">
        <f t="shared" si="72"/>
        <v>443749.65900363756</v>
      </c>
      <c r="AC273">
        <f t="shared" si="73"/>
        <v>441851.20537373418</v>
      </c>
      <c r="AD273">
        <f t="shared" si="74"/>
        <v>188.9687795171761</v>
      </c>
      <c r="AE273">
        <f t="shared" si="75"/>
        <v>1.054506906185483</v>
      </c>
      <c r="AF273">
        <f t="shared" si="76"/>
        <v>439953.43414136983</v>
      </c>
      <c r="AG273">
        <f t="shared" si="77"/>
        <v>0</v>
      </c>
    </row>
    <row r="274" spans="19:33" x14ac:dyDescent="0.25">
      <c r="S274">
        <f t="shared" si="78"/>
        <v>11</v>
      </c>
      <c r="T274">
        <f t="shared" si="79"/>
        <v>15</v>
      </c>
      <c r="U274">
        <f t="shared" si="84"/>
        <v>255</v>
      </c>
      <c r="V274">
        <f t="shared" si="85"/>
        <v>22.582655298857656</v>
      </c>
      <c r="Y274">
        <f t="shared" si="83"/>
        <v>188.94614319519681</v>
      </c>
      <c r="Z274">
        <f t="shared" si="86"/>
        <v>0</v>
      </c>
      <c r="AA274">
        <f t="shared" si="71"/>
        <v>1.0543174194488565</v>
      </c>
      <c r="AB274">
        <f t="shared" si="72"/>
        <v>439953.43414136965</v>
      </c>
      <c r="AC274">
        <f t="shared" si="73"/>
        <v>438055.6627863617</v>
      </c>
      <c r="AD274">
        <f t="shared" si="74"/>
        <v>188.92350687175463</v>
      </c>
      <c r="AE274">
        <f t="shared" si="75"/>
        <v>1.0541279326999839</v>
      </c>
      <c r="AF274">
        <f t="shared" si="76"/>
        <v>436158.5735836497</v>
      </c>
      <c r="AG274">
        <f t="shared" si="77"/>
        <v>0</v>
      </c>
    </row>
    <row r="275" spans="19:33" x14ac:dyDescent="0.25">
      <c r="S275">
        <f t="shared" si="78"/>
        <v>11</v>
      </c>
      <c r="T275">
        <f t="shared" si="79"/>
        <v>16</v>
      </c>
      <c r="U275">
        <f t="shared" si="84"/>
        <v>256</v>
      </c>
      <c r="V275">
        <f t="shared" si="85"/>
        <v>22.582655298857656</v>
      </c>
      <c r="Y275">
        <f t="shared" si="83"/>
        <v>188.90087868491963</v>
      </c>
      <c r="Z275">
        <f t="shared" si="86"/>
        <v>0</v>
      </c>
      <c r="AA275">
        <f t="shared" si="71"/>
        <v>1.0539385140619624</v>
      </c>
      <c r="AB275">
        <f t="shared" si="72"/>
        <v>436158.57358365029</v>
      </c>
      <c r="AC275">
        <f t="shared" si="73"/>
        <v>434261.48425833875</v>
      </c>
      <c r="AD275">
        <f t="shared" si="74"/>
        <v>188.87823494874951</v>
      </c>
      <c r="AE275">
        <f t="shared" si="75"/>
        <v>1.0537489880113209</v>
      </c>
      <c r="AF275">
        <f t="shared" si="76"/>
        <v>432365.07722680952</v>
      </c>
      <c r="AG275">
        <f t="shared" si="77"/>
        <v>0</v>
      </c>
    </row>
    <row r="276" spans="19:33" x14ac:dyDescent="0.25">
      <c r="S276">
        <f t="shared" si="78"/>
        <v>11</v>
      </c>
      <c r="T276">
        <f t="shared" si="79"/>
        <v>17</v>
      </c>
      <c r="U276">
        <f t="shared" si="84"/>
        <v>257</v>
      </c>
      <c r="V276">
        <f t="shared" si="85"/>
        <v>22.582655298857656</v>
      </c>
      <c r="Y276">
        <f t="shared" si="83"/>
        <v>188.85541387389378</v>
      </c>
      <c r="Z276">
        <f t="shared" si="86"/>
        <v>0</v>
      </c>
      <c r="AA276">
        <f t="shared" si="71"/>
        <v>1.0535582488622908</v>
      </c>
      <c r="AB276">
        <f t="shared" si="72"/>
        <v>432365.07722680934</v>
      </c>
      <c r="AC276">
        <f t="shared" si="73"/>
        <v>430468.67237885721</v>
      </c>
      <c r="AD276">
        <f t="shared" si="74"/>
        <v>188.83259282531489</v>
      </c>
      <c r="AE276">
        <f t="shared" si="75"/>
        <v>1.0533675099328834</v>
      </c>
      <c r="AF276">
        <f t="shared" si="76"/>
        <v>428572.95419105096</v>
      </c>
      <c r="AG276">
        <f t="shared" si="77"/>
        <v>0</v>
      </c>
    </row>
    <row r="277" spans="19:33" x14ac:dyDescent="0.25">
      <c r="S277">
        <f t="shared" si="78"/>
        <v>11</v>
      </c>
      <c r="T277">
        <f t="shared" si="79"/>
        <v>18</v>
      </c>
      <c r="U277">
        <f t="shared" si="84"/>
        <v>258</v>
      </c>
      <c r="V277">
        <f t="shared" si="85"/>
        <v>22.582655298857656</v>
      </c>
      <c r="Y277">
        <f t="shared" si="83"/>
        <v>188.80978003990018</v>
      </c>
      <c r="Z277">
        <f t="shared" si="86"/>
        <v>0</v>
      </c>
      <c r="AA277">
        <f t="shared" ref="AA277:AA340" si="87">IF(AND(U277&gt;=$G$16,U277&lt;=$H$16),VLOOKUP($Y277,$C$20:$M$120,9)+($Y277-VLOOKUP(VLOOKUP($Y277,$C$20:$N$120,12),$A$20:$C$120,3,FALSE))*(VLOOKUP(VLOOKUP($Y277,$C$20:$N$120,12)+1,$A$20:$M$120,11,FALSE)-VLOOKUP($Y277,$C$20:$M$120,9))/(VLOOKUP(VLOOKUP($Y277,$C$20:$N$120,12)+1,$A$20:$C$120,3,FALSE)-VLOOKUP(VLOOKUP($Y277,$C$20:$N$120,12),$A$20:$C$120,3,FALSE)),VLOOKUP($Y277,$C$20:$M$120,11)+($Y277-VLOOKUP(VLOOKUP($Y277,$C$20:$N$120,12),$A$20:$C$120,3,FALSE))*(VLOOKUP(VLOOKUP($Y277,$C$20:$N$120,12)+1,$A$20:$M$120,13,FALSE)-VLOOKUP($Y277,$C$20:$M$120,11))/(VLOOKUP(VLOOKUP($Y277,$C$20:$N$120,12)+1,$A$20:$C$120,3,FALSE)-VLOOKUP(VLOOKUP($Y277,$C$20:$N$120,12),$A$20:$C$120,3,FALSE)))</f>
        <v>1.0531768400672212</v>
      </c>
      <c r="AB277">
        <f t="shared" ref="AB277:AB340" si="88">VLOOKUP($Y277,$C$20:$H$120,6)+($Y277-VLOOKUP(VLOOKUP($Y277,$C$20:$N$120,12),$A$20:$C$120,3,FALSE))*(VLOOKUP(VLOOKUP($Y277,$C$20:$N$120,12)+1,$A$20:$H$120,8,FALSE)-VLOOKUP($Y277,$C$20:$H$120,6))/(VLOOKUP(VLOOKUP($Y277,$C$20:$N$120,12)+1,$A$20:$C$120,3,FALSE)-VLOOKUP(VLOOKUP($Y277,$C$20:$N$120,12),$A$20:$C$120,3,FALSE))</f>
        <v>428572.95419105189</v>
      </c>
      <c r="AC277">
        <f t="shared" ref="AC277:AC340" si="89">MAX(0,AB277+(Z277-AA277)*1800)</f>
        <v>426677.23587893089</v>
      </c>
      <c r="AD277">
        <f t="shared" ref="AD277:AD340" si="90">VLOOKUP($AC277,$H$20:$I$120,2)+($AC277-VLOOKUP(VLOOKUP($AC277,$H$20:$N$120,7),$A$20:$H$120,8,FALSE))*(VLOOKUP(VLOOKUP($AC277,$H$20:$N$120,7)+1,$A$20:$I$120,9,FALSE)-VLOOKUP($AC277,$H$20:$I$120,2))/(VLOOKUP(VLOOKUP($AC277,$H$20:$N$120,7)+1,$A$20:$H$120,8,FALSE)-VLOOKUP(VLOOKUP($AC277,$H$20:$N$120,7),$A$20:$H$120,8,FALSE))</f>
        <v>188.78696725298946</v>
      </c>
      <c r="AE277">
        <f t="shared" ref="AE277:AE340" si="91">IF(AND(U277&gt;=$G$16,U277&lt;=$H$16),VLOOKUP($AD277,$C$20:$M$120,9)+($AD277-VLOOKUP(VLOOKUP($AD277,$C$20:$N$120,12),$A$20:$C$120,3,FALSE))*(VLOOKUP(VLOOKUP($AD277,$C$20:$N$120,12)+1,$A$20:$M$120,11,FALSE)-VLOOKUP($AD277,$C$20:$M$120,9))/(VLOOKUP(VLOOKUP($AD277,$C$20:$N$120,12)+1,$A$20:$C$120,3,FALSE)-VLOOKUP(VLOOKUP($AD277,$C$20:$N$120,12),$A$20:$C$120,3,FALSE)),VLOOKUP($AD277,$C$20:$M$120,11)+($AD277-VLOOKUP(VLOOKUP($AD277,$C$20:$N$120,12),$A$20:$C$120,3,FALSE))*(VLOOKUP(VLOOKUP($AD277,$C$20:$N$120,12)+1,$A$20:$M$120,13,FALSE)-VLOOKUP($AD277,$C$20:$M$120,11))/(VLOOKUP(VLOOKUP($AD277,$C$20:$N$120,12)+1,$A$20:$C$120,3,FALSE)-VLOOKUP(VLOOKUP($AD277,$C$20:$N$120,12),$A$20:$C$120,3,FALSE)))</f>
        <v>1.0529861701890555</v>
      </c>
      <c r="AF277">
        <f t="shared" ref="AF277:AF340" si="92">MAX(0,AB277+(Z277-AE277)*3600)</f>
        <v>424782.20397837128</v>
      </c>
      <c r="AG277">
        <f t="shared" ref="AG277:AG340" si="93">IF(AND(U277&gt;=$G$16,U277&lt;=$H$16),0,VLOOKUP($Y277,$C$20:$M$120,8)+($Y277-VLOOKUP(VLOOKUP($Y277,$C$20:$N$120,12),$A$20:$C$120,3,FALSE))*(VLOOKUP(VLOOKUP($Y277,$C$20:$N$120,12)+1,$A$20:$M$120,10,FALSE)-VLOOKUP($Y277,$C$20:$M$120,8))/(VLOOKUP(VLOOKUP($Y277,$C$20:$N$120,12)+1,$A$20:$C$120,3,FALSE)-VLOOKUP(VLOOKUP($Y277,$C$20:$N$120,12),$A$20:$C$120,3,FALSE)))</f>
        <v>0</v>
      </c>
    </row>
    <row r="278" spans="19:33" x14ac:dyDescent="0.25">
      <c r="S278">
        <f t="shared" si="78"/>
        <v>11</v>
      </c>
      <c r="T278">
        <f t="shared" si="79"/>
        <v>19</v>
      </c>
      <c r="U278">
        <f t="shared" si="84"/>
        <v>259</v>
      </c>
      <c r="V278">
        <f t="shared" si="85"/>
        <v>22.582655298857656</v>
      </c>
      <c r="Y278">
        <f t="shared" si="83"/>
        <v>188.76416272625144</v>
      </c>
      <c r="Z278">
        <f t="shared" si="86"/>
        <v>0</v>
      </c>
      <c r="AA278">
        <f t="shared" si="87"/>
        <v>1.0527955693496325</v>
      </c>
      <c r="AB278">
        <f t="shared" si="88"/>
        <v>424782.20397837029</v>
      </c>
      <c r="AC278">
        <f t="shared" si="89"/>
        <v>422887.17195354094</v>
      </c>
      <c r="AD278">
        <f t="shared" si="90"/>
        <v>188.74135819801799</v>
      </c>
      <c r="AE278">
        <f t="shared" si="91"/>
        <v>1.0526049684977103</v>
      </c>
      <c r="AF278">
        <f t="shared" si="92"/>
        <v>420992.82609177852</v>
      </c>
      <c r="AG278">
        <f t="shared" si="93"/>
        <v>0</v>
      </c>
    </row>
    <row r="279" spans="19:33" x14ac:dyDescent="0.25">
      <c r="S279">
        <f t="shared" si="78"/>
        <v>11</v>
      </c>
      <c r="T279">
        <f t="shared" si="79"/>
        <v>20</v>
      </c>
      <c r="U279">
        <f t="shared" si="84"/>
        <v>260</v>
      </c>
      <c r="V279">
        <f t="shared" si="85"/>
        <v>22.582655298857656</v>
      </c>
      <c r="Y279">
        <f t="shared" si="83"/>
        <v>188.71841507349114</v>
      </c>
      <c r="Z279">
        <f t="shared" si="86"/>
        <v>0</v>
      </c>
      <c r="AA279">
        <f t="shared" si="87"/>
        <v>1.0524134230155664</v>
      </c>
      <c r="AB279">
        <f t="shared" si="88"/>
        <v>420992.82609177788</v>
      </c>
      <c r="AC279">
        <f t="shared" si="89"/>
        <v>419098.48193034984</v>
      </c>
      <c r="AD279">
        <f t="shared" si="90"/>
        <v>188.69541516711868</v>
      </c>
      <c r="AE279">
        <f t="shared" si="91"/>
        <v>1.0522214856312133</v>
      </c>
      <c r="AF279">
        <f t="shared" si="92"/>
        <v>417204.82874350552</v>
      </c>
      <c r="AG279">
        <f t="shared" si="93"/>
        <v>0</v>
      </c>
    </row>
    <row r="280" spans="19:33" x14ac:dyDescent="0.25">
      <c r="S280">
        <f t="shared" si="78"/>
        <v>11</v>
      </c>
      <c r="T280">
        <f t="shared" si="79"/>
        <v>21</v>
      </c>
      <c r="U280">
        <f t="shared" si="84"/>
        <v>261</v>
      </c>
      <c r="V280">
        <f t="shared" si="85"/>
        <v>22.582655298857656</v>
      </c>
      <c r="Y280">
        <f t="shared" si="83"/>
        <v>188.67242365011447</v>
      </c>
      <c r="Z280">
        <f t="shared" si="86"/>
        <v>0</v>
      </c>
      <c r="AA280">
        <f t="shared" si="87"/>
        <v>1.052029618257293</v>
      </c>
      <c r="AB280">
        <f t="shared" si="88"/>
        <v>417204.82874350477</v>
      </c>
      <c r="AC280">
        <f t="shared" si="89"/>
        <v>415311.17543064163</v>
      </c>
      <c r="AD280">
        <f t="shared" si="90"/>
        <v>188.6494321315802</v>
      </c>
      <c r="AE280">
        <f t="shared" si="91"/>
        <v>1.051837750870604</v>
      </c>
      <c r="AF280">
        <f t="shared" si="92"/>
        <v>413418.2128403706</v>
      </c>
      <c r="AG280">
        <f t="shared" si="93"/>
        <v>0</v>
      </c>
    </row>
    <row r="281" spans="19:33" x14ac:dyDescent="0.25">
      <c r="S281">
        <f t="shared" si="78"/>
        <v>11</v>
      </c>
      <c r="T281">
        <f t="shared" si="79"/>
        <v>22</v>
      </c>
      <c r="U281">
        <f t="shared" si="84"/>
        <v>262</v>
      </c>
      <c r="V281">
        <f t="shared" si="85"/>
        <v>22.582655298857656</v>
      </c>
      <c r="Y281">
        <f t="shared" si="83"/>
        <v>188.62644899935466</v>
      </c>
      <c r="Z281">
        <f t="shared" si="86"/>
        <v>0</v>
      </c>
      <c r="AA281">
        <f t="shared" si="87"/>
        <v>1.0516459534688156</v>
      </c>
      <c r="AB281">
        <f t="shared" si="88"/>
        <v>413418.21284037037</v>
      </c>
      <c r="AC281">
        <f t="shared" si="89"/>
        <v>411525.2501241265</v>
      </c>
      <c r="AD281">
        <f t="shared" si="90"/>
        <v>188.60346586559965</v>
      </c>
      <c r="AE281">
        <f t="shared" si="91"/>
        <v>1.0514541560542636</v>
      </c>
      <c r="AF281">
        <f t="shared" si="92"/>
        <v>409632.97787857504</v>
      </c>
      <c r="AG281">
        <f t="shared" si="93"/>
        <v>0</v>
      </c>
    </row>
    <row r="282" spans="19:33" x14ac:dyDescent="0.25">
      <c r="S282">
        <f t="shared" si="78"/>
        <v>11</v>
      </c>
      <c r="T282">
        <f t="shared" si="79"/>
        <v>23</v>
      </c>
      <c r="U282">
        <f t="shared" si="84"/>
        <v>263</v>
      </c>
      <c r="V282">
        <f t="shared" si="85"/>
        <v>22.582655298857656</v>
      </c>
      <c r="Y282">
        <f t="shared" si="83"/>
        <v>188.58040571574162</v>
      </c>
      <c r="Z282">
        <f t="shared" si="86"/>
        <v>0</v>
      </c>
      <c r="AA282">
        <f t="shared" si="87"/>
        <v>1.0512618395893956</v>
      </c>
      <c r="AB282">
        <f t="shared" si="88"/>
        <v>409632.97787857609</v>
      </c>
      <c r="AC282">
        <f t="shared" si="89"/>
        <v>407740.70656731515</v>
      </c>
      <c r="AD282">
        <f t="shared" si="90"/>
        <v>188.55722464030794</v>
      </c>
      <c r="AE282">
        <f t="shared" si="91"/>
        <v>1.0510686891025962</v>
      </c>
      <c r="AF282">
        <f t="shared" si="92"/>
        <v>405849.13059780677</v>
      </c>
      <c r="AG282">
        <f t="shared" si="93"/>
        <v>0</v>
      </c>
    </row>
    <row r="283" spans="19:33" x14ac:dyDescent="0.25">
      <c r="S283">
        <f t="shared" si="78"/>
        <v>11</v>
      </c>
      <c r="T283">
        <f t="shared" si="79"/>
        <v>24</v>
      </c>
      <c r="U283">
        <f t="shared" si="84"/>
        <v>264</v>
      </c>
      <c r="V283">
        <f t="shared" si="85"/>
        <v>22.582655298857656</v>
      </c>
      <c r="Y283">
        <f t="shared" si="83"/>
        <v>188.53405208308703</v>
      </c>
      <c r="Z283">
        <f t="shared" si="86"/>
        <v>0</v>
      </c>
      <c r="AA283">
        <f t="shared" si="87"/>
        <v>1.0508756095916647</v>
      </c>
      <c r="AB283">
        <f t="shared" si="88"/>
        <v>405849.13059780718</v>
      </c>
      <c r="AC283">
        <f t="shared" si="89"/>
        <v>403957.55450054217</v>
      </c>
      <c r="AD283">
        <f t="shared" si="90"/>
        <v>188.51087952430103</v>
      </c>
      <c r="AE283">
        <f t="shared" si="91"/>
        <v>1.0506825300676925</v>
      </c>
      <c r="AF283">
        <f t="shared" si="92"/>
        <v>402066.67348956346</v>
      </c>
      <c r="AG283">
        <f t="shared" si="93"/>
        <v>0</v>
      </c>
    </row>
    <row r="284" spans="19:33" x14ac:dyDescent="0.25">
      <c r="S284">
        <f t="shared" si="78"/>
        <v>12</v>
      </c>
      <c r="T284">
        <f t="shared" si="79"/>
        <v>1</v>
      </c>
      <c r="U284">
        <f t="shared" si="84"/>
        <v>265</v>
      </c>
      <c r="V284">
        <f t="shared" si="85"/>
        <v>22.582655298857656</v>
      </c>
      <c r="Y284">
        <f t="shared" si="83"/>
        <v>188.48771548059824</v>
      </c>
      <c r="Z284">
        <f t="shared" si="86"/>
        <v>0</v>
      </c>
      <c r="AA284">
        <f t="shared" si="87"/>
        <v>1.0504895214935117</v>
      </c>
      <c r="AB284">
        <f t="shared" si="88"/>
        <v>402066.67348956276</v>
      </c>
      <c r="AC284">
        <f t="shared" si="89"/>
        <v>400175.79235087446</v>
      </c>
      <c r="AD284">
        <f t="shared" si="90"/>
        <v>188.46455143533095</v>
      </c>
      <c r="AE284">
        <f t="shared" si="91"/>
        <v>1.0502965129062949</v>
      </c>
      <c r="AF284">
        <f t="shared" si="92"/>
        <v>398285.60604310012</v>
      </c>
      <c r="AG284">
        <f t="shared" si="93"/>
        <v>0</v>
      </c>
    </row>
    <row r="285" spans="19:33" x14ac:dyDescent="0.25">
      <c r="S285">
        <f t="shared" si="78"/>
        <v>12</v>
      </c>
      <c r="T285">
        <f t="shared" si="79"/>
        <v>2</v>
      </c>
      <c r="U285">
        <f t="shared" si="84"/>
        <v>266</v>
      </c>
      <c r="V285">
        <f t="shared" si="85"/>
        <v>22.582655298857656</v>
      </c>
      <c r="Y285">
        <f t="shared" si="83"/>
        <v>188.44136336123694</v>
      </c>
      <c r="Z285">
        <f t="shared" si="86"/>
        <v>0</v>
      </c>
      <c r="AA285">
        <f t="shared" si="87"/>
        <v>1.05010335097715</v>
      </c>
      <c r="AB285">
        <f t="shared" si="88"/>
        <v>398285.60604310018</v>
      </c>
      <c r="AC285">
        <f t="shared" si="89"/>
        <v>396395.42001134134</v>
      </c>
      <c r="AD285">
        <f t="shared" si="90"/>
        <v>188.41799876400404</v>
      </c>
      <c r="AE285">
        <f t="shared" si="91"/>
        <v>1.0499089724847663</v>
      </c>
      <c r="AF285">
        <f t="shared" si="92"/>
        <v>394505.93374215503</v>
      </c>
      <c r="AG285">
        <f t="shared" si="93"/>
        <v>0</v>
      </c>
    </row>
    <row r="286" spans="19:33" x14ac:dyDescent="0.25">
      <c r="S286">
        <f t="shared" si="78"/>
        <v>12</v>
      </c>
      <c r="T286">
        <f t="shared" si="79"/>
        <v>3</v>
      </c>
      <c r="U286">
        <f t="shared" si="84"/>
        <v>267</v>
      </c>
      <c r="V286">
        <f t="shared" si="85"/>
        <v>22.582655298857656</v>
      </c>
      <c r="Y286">
        <f t="shared" si="83"/>
        <v>188.39464281653915</v>
      </c>
      <c r="Z286">
        <f t="shared" si="86"/>
        <v>0</v>
      </c>
      <c r="AA286">
        <f t="shared" si="87"/>
        <v>1.0497146659529153</v>
      </c>
      <c r="AB286">
        <f t="shared" si="88"/>
        <v>394505.93374215579</v>
      </c>
      <c r="AC286">
        <f t="shared" si="89"/>
        <v>392616.44734344055</v>
      </c>
      <c r="AD286">
        <f t="shared" si="90"/>
        <v>188.37128686747315</v>
      </c>
      <c r="AE286">
        <f t="shared" si="91"/>
        <v>1.0495203594077442</v>
      </c>
      <c r="AF286">
        <f t="shared" si="92"/>
        <v>390727.6604482879</v>
      </c>
      <c r="AG286">
        <f t="shared" si="93"/>
        <v>0</v>
      </c>
    </row>
    <row r="287" spans="19:33" x14ac:dyDescent="0.25">
      <c r="S287">
        <f t="shared" si="78"/>
        <v>12</v>
      </c>
      <c r="T287">
        <f t="shared" si="79"/>
        <v>4</v>
      </c>
      <c r="U287">
        <f t="shared" si="84"/>
        <v>268</v>
      </c>
      <c r="V287">
        <f t="shared" si="85"/>
        <v>22.582655298857656</v>
      </c>
      <c r="Y287">
        <f t="shared" si="83"/>
        <v>188.34793956497353</v>
      </c>
      <c r="Z287">
        <f t="shared" si="86"/>
        <v>0</v>
      </c>
      <c r="AA287">
        <f t="shared" si="87"/>
        <v>1.0493261247964705</v>
      </c>
      <c r="AB287">
        <f t="shared" si="88"/>
        <v>390727.66044828843</v>
      </c>
      <c r="AC287">
        <f t="shared" si="89"/>
        <v>388838.87342365476</v>
      </c>
      <c r="AD287">
        <f t="shared" si="90"/>
        <v>188.3245922608734</v>
      </c>
      <c r="AE287">
        <f t="shared" si="91"/>
        <v>1.0491318901718814</v>
      </c>
      <c r="AF287">
        <f t="shared" si="92"/>
        <v>386950.78564366966</v>
      </c>
      <c r="AG287">
        <f t="shared" si="93"/>
        <v>0</v>
      </c>
    </row>
    <row r="288" spans="19:33" x14ac:dyDescent="0.25">
      <c r="S288">
        <f t="shared" si="78"/>
        <v>12</v>
      </c>
      <c r="T288">
        <f t="shared" si="79"/>
        <v>5</v>
      </c>
      <c r="U288">
        <f t="shared" si="84"/>
        <v>269</v>
      </c>
      <c r="V288">
        <f t="shared" si="85"/>
        <v>22.582655298857656</v>
      </c>
      <c r="Y288">
        <f t="shared" si="83"/>
        <v>188.3012536001392</v>
      </c>
      <c r="Z288">
        <f t="shared" si="86"/>
        <v>0</v>
      </c>
      <c r="AA288">
        <f t="shared" si="87"/>
        <v>1.0489377274545639</v>
      </c>
      <c r="AB288">
        <f t="shared" si="88"/>
        <v>386950.78564366949</v>
      </c>
      <c r="AC288">
        <f t="shared" si="89"/>
        <v>385062.69773425127</v>
      </c>
      <c r="AD288">
        <f t="shared" si="90"/>
        <v>188.27771446690267</v>
      </c>
      <c r="AE288">
        <f t="shared" si="91"/>
        <v>1.0487421841701172</v>
      </c>
      <c r="AF288">
        <f t="shared" si="92"/>
        <v>383175.31378065707</v>
      </c>
      <c r="AG288">
        <f t="shared" si="93"/>
        <v>0</v>
      </c>
    </row>
    <row r="289" spans="19:33" x14ac:dyDescent="0.25">
      <c r="S289">
        <f t="shared" si="78"/>
        <v>12</v>
      </c>
      <c r="T289">
        <f t="shared" si="79"/>
        <v>6</v>
      </c>
      <c r="U289">
        <f t="shared" si="84"/>
        <v>270</v>
      </c>
      <c r="V289">
        <f t="shared" si="85"/>
        <v>22.582655298857656</v>
      </c>
      <c r="Y289">
        <f t="shared" si="83"/>
        <v>188.25417273505275</v>
      </c>
      <c r="Z289">
        <f t="shared" si="86"/>
        <v>0</v>
      </c>
      <c r="AA289">
        <f t="shared" si="87"/>
        <v>1.0485466354578767</v>
      </c>
      <c r="AB289">
        <f t="shared" si="88"/>
        <v>383175.31378065818</v>
      </c>
      <c r="AC289">
        <f t="shared" si="89"/>
        <v>381287.92983683402</v>
      </c>
      <c r="AD289">
        <f t="shared" si="90"/>
        <v>188.23063100332467</v>
      </c>
      <c r="AE289">
        <f t="shared" si="91"/>
        <v>1.0483510867466486</v>
      </c>
      <c r="AF289">
        <f t="shared" si="92"/>
        <v>379401.24986837024</v>
      </c>
      <c r="AG289">
        <f t="shared" si="93"/>
        <v>0</v>
      </c>
    </row>
    <row r="290" spans="19:33" x14ac:dyDescent="0.25">
      <c r="S290">
        <f t="shared" si="78"/>
        <v>12</v>
      </c>
      <c r="T290">
        <f t="shared" si="79"/>
        <v>7</v>
      </c>
      <c r="U290">
        <f t="shared" si="84"/>
        <v>271</v>
      </c>
      <c r="V290">
        <f t="shared" si="85"/>
        <v>22.582655298857656</v>
      </c>
      <c r="Y290">
        <f t="shared" si="83"/>
        <v>188.20709805242743</v>
      </c>
      <c r="Z290">
        <f t="shared" si="86"/>
        <v>0</v>
      </c>
      <c r="AA290">
        <f t="shared" si="87"/>
        <v>1.0481556109731365</v>
      </c>
      <c r="AB290">
        <f t="shared" si="88"/>
        <v>379401.249868371</v>
      </c>
      <c r="AC290">
        <f t="shared" si="89"/>
        <v>377514.56976861937</v>
      </c>
      <c r="AD290">
        <f t="shared" si="90"/>
        <v>188.18356509989258</v>
      </c>
      <c r="AE290">
        <f t="shared" si="91"/>
        <v>1.0479601351860219</v>
      </c>
      <c r="AF290">
        <f t="shared" si="92"/>
        <v>375628.59338170133</v>
      </c>
      <c r="AG290">
        <f t="shared" si="93"/>
        <v>0</v>
      </c>
    </row>
    <row r="291" spans="19:33" x14ac:dyDescent="0.25">
      <c r="S291">
        <f t="shared" si="78"/>
        <v>12</v>
      </c>
      <c r="T291">
        <f t="shared" si="79"/>
        <v>8</v>
      </c>
      <c r="U291">
        <f t="shared" si="84"/>
        <v>272</v>
      </c>
      <c r="V291">
        <f t="shared" si="85"/>
        <v>22.582655298857656</v>
      </c>
      <c r="Y291">
        <f t="shared" si="83"/>
        <v>188.160040924914</v>
      </c>
      <c r="Z291">
        <f t="shared" si="86"/>
        <v>0</v>
      </c>
      <c r="AA291">
        <f t="shared" si="87"/>
        <v>1.0477647323094237</v>
      </c>
      <c r="AB291">
        <f t="shared" si="88"/>
        <v>375628.59338170168</v>
      </c>
      <c r="AC291">
        <f t="shared" si="89"/>
        <v>373742.61686354474</v>
      </c>
      <c r="AD291">
        <f t="shared" si="90"/>
        <v>188.13634806675722</v>
      </c>
      <c r="AE291">
        <f t="shared" si="91"/>
        <v>1.0475681686735974</v>
      </c>
      <c r="AF291">
        <f t="shared" si="92"/>
        <v>371857.34797447675</v>
      </c>
      <c r="AG291">
        <f t="shared" si="93"/>
        <v>0</v>
      </c>
    </row>
    <row r="292" spans="19:33" x14ac:dyDescent="0.25">
      <c r="S292">
        <f t="shared" si="78"/>
        <v>12</v>
      </c>
      <c r="T292">
        <f t="shared" si="79"/>
        <v>9</v>
      </c>
      <c r="U292">
        <f t="shared" si="84"/>
        <v>273</v>
      </c>
      <c r="V292">
        <f t="shared" si="85"/>
        <v>22.582655298857656</v>
      </c>
      <c r="Y292">
        <f t="shared" si="83"/>
        <v>188.11261811115205</v>
      </c>
      <c r="Z292">
        <f t="shared" si="86"/>
        <v>0</v>
      </c>
      <c r="AA292">
        <f t="shared" si="87"/>
        <v>1.0473713623389587</v>
      </c>
      <c r="AB292">
        <f t="shared" si="88"/>
        <v>371857.34797447687</v>
      </c>
      <c r="AC292">
        <f t="shared" si="89"/>
        <v>369972.07952226675</v>
      </c>
      <c r="AD292">
        <f t="shared" si="90"/>
        <v>188.08888816104562</v>
      </c>
      <c r="AE292">
        <f t="shared" si="91"/>
        <v>1.0471745560499246</v>
      </c>
      <c r="AF292">
        <f t="shared" si="92"/>
        <v>368087.51957269711</v>
      </c>
      <c r="AG292">
        <f t="shared" si="93"/>
        <v>0</v>
      </c>
    </row>
    <row r="293" spans="19:33" x14ac:dyDescent="0.25">
      <c r="S293">
        <f t="shared" si="78"/>
        <v>12</v>
      </c>
      <c r="T293">
        <f t="shared" si="79"/>
        <v>10</v>
      </c>
      <c r="U293">
        <f t="shared" si="84"/>
        <v>274</v>
      </c>
      <c r="V293">
        <f t="shared" si="85"/>
        <v>22.582655298857656</v>
      </c>
      <c r="Y293">
        <f t="shared" si="83"/>
        <v>188.06516712889055</v>
      </c>
      <c r="Z293">
        <f t="shared" si="86"/>
        <v>0</v>
      </c>
      <c r="AA293">
        <f t="shared" si="87"/>
        <v>1.0469778237226519</v>
      </c>
      <c r="AB293">
        <f t="shared" si="88"/>
        <v>368087.51957269775</v>
      </c>
      <c r="AC293">
        <f t="shared" si="89"/>
        <v>366202.95948999695</v>
      </c>
      <c r="AD293">
        <f t="shared" si="90"/>
        <v>188.04144609505974</v>
      </c>
      <c r="AE293">
        <f t="shared" si="91"/>
        <v>1.0467810913814815</v>
      </c>
      <c r="AF293">
        <f t="shared" si="92"/>
        <v>364319.10764372442</v>
      </c>
      <c r="AG293">
        <f t="shared" si="93"/>
        <v>0</v>
      </c>
    </row>
    <row r="294" spans="19:33" x14ac:dyDescent="0.25">
      <c r="S294">
        <f t="shared" si="78"/>
        <v>12</v>
      </c>
      <c r="T294">
        <f t="shared" si="79"/>
        <v>11</v>
      </c>
      <c r="U294">
        <f t="shared" si="84"/>
        <v>275</v>
      </c>
      <c r="V294">
        <f t="shared" si="85"/>
        <v>22.582655298857656</v>
      </c>
      <c r="Y294">
        <f t="shared" si="83"/>
        <v>188.01773397582943</v>
      </c>
      <c r="Z294">
        <f t="shared" si="86"/>
        <v>0</v>
      </c>
      <c r="AA294">
        <f t="shared" si="87"/>
        <v>1.0465844329742819</v>
      </c>
      <c r="AB294">
        <f t="shared" si="88"/>
        <v>364319.10764372372</v>
      </c>
      <c r="AC294">
        <f t="shared" si="89"/>
        <v>362435.25566437002</v>
      </c>
      <c r="AD294">
        <f t="shared" si="90"/>
        <v>187.99387524365608</v>
      </c>
      <c r="AE294">
        <f t="shared" si="91"/>
        <v>1.0463867664507978</v>
      </c>
      <c r="AF294">
        <f t="shared" si="92"/>
        <v>360552.11528450088</v>
      </c>
      <c r="AG294">
        <f t="shared" si="93"/>
        <v>0</v>
      </c>
    </row>
    <row r="295" spans="19:33" x14ac:dyDescent="0.25">
      <c r="S295">
        <f t="shared" si="78"/>
        <v>12</v>
      </c>
      <c r="T295">
        <f t="shared" si="79"/>
        <v>12</v>
      </c>
      <c r="U295">
        <f t="shared" si="84"/>
        <v>276</v>
      </c>
      <c r="V295">
        <f t="shared" si="85"/>
        <v>22.582655298857656</v>
      </c>
      <c r="Y295">
        <f t="shared" si="83"/>
        <v>187.96995458566713</v>
      </c>
      <c r="Z295">
        <f t="shared" si="86"/>
        <v>0</v>
      </c>
      <c r="AA295">
        <f t="shared" si="87"/>
        <v>1.0461886868209889</v>
      </c>
      <c r="AB295">
        <f t="shared" si="88"/>
        <v>360552.11528450053</v>
      </c>
      <c r="AC295">
        <f t="shared" si="89"/>
        <v>358668.97564822272</v>
      </c>
      <c r="AD295">
        <f t="shared" si="90"/>
        <v>187.94603393712367</v>
      </c>
      <c r="AE295">
        <f t="shared" si="91"/>
        <v>1.0459906072693952</v>
      </c>
      <c r="AF295">
        <f t="shared" si="92"/>
        <v>356786.54909833072</v>
      </c>
      <c r="AG295">
        <f t="shared" si="93"/>
        <v>0</v>
      </c>
    </row>
    <row r="296" spans="19:33" x14ac:dyDescent="0.25">
      <c r="S296">
        <f t="shared" si="78"/>
        <v>12</v>
      </c>
      <c r="T296">
        <f t="shared" si="79"/>
        <v>13</v>
      </c>
      <c r="U296">
        <f t="shared" si="84"/>
        <v>277</v>
      </c>
      <c r="V296">
        <f t="shared" si="85"/>
        <v>22.582655298857656</v>
      </c>
      <c r="Y296">
        <f t="shared" si="83"/>
        <v>187.92212234658552</v>
      </c>
      <c r="Z296">
        <f t="shared" si="86"/>
        <v>0</v>
      </c>
      <c r="AA296">
        <f t="shared" si="87"/>
        <v>1.0457926027243645</v>
      </c>
      <c r="AB296">
        <f t="shared" si="88"/>
        <v>356786.54909833119</v>
      </c>
      <c r="AC296">
        <f t="shared" si="89"/>
        <v>354904.12241342734</v>
      </c>
      <c r="AD296">
        <f t="shared" si="90"/>
        <v>187.89821075433238</v>
      </c>
      <c r="AE296">
        <f t="shared" si="91"/>
        <v>1.0455945981651324</v>
      </c>
      <c r="AF296">
        <f t="shared" si="92"/>
        <v>353022.40854493674</v>
      </c>
      <c r="AG296">
        <f t="shared" si="93"/>
        <v>0</v>
      </c>
    </row>
    <row r="297" spans="19:33" x14ac:dyDescent="0.25">
      <c r="S297">
        <f t="shared" si="78"/>
        <v>12</v>
      </c>
      <c r="T297">
        <f t="shared" si="79"/>
        <v>14</v>
      </c>
      <c r="U297">
        <f t="shared" si="84"/>
        <v>278</v>
      </c>
      <c r="V297">
        <f t="shared" si="85"/>
        <v>22.582655298857656</v>
      </c>
      <c r="Y297">
        <f t="shared" si="83"/>
        <v>187.87430821665521</v>
      </c>
      <c r="Z297">
        <f t="shared" si="86"/>
        <v>0</v>
      </c>
      <c r="AA297">
        <f t="shared" si="87"/>
        <v>1.0453966685840661</v>
      </c>
      <c r="AB297">
        <f t="shared" si="88"/>
        <v>353022.4085449368</v>
      </c>
      <c r="AC297">
        <f t="shared" si="89"/>
        <v>351140.69454148546</v>
      </c>
      <c r="AD297">
        <f t="shared" si="90"/>
        <v>187.85027103162292</v>
      </c>
      <c r="AE297">
        <f t="shared" si="91"/>
        <v>1.0451978138695994</v>
      </c>
      <c r="AF297">
        <f t="shared" si="92"/>
        <v>349259.69641500624</v>
      </c>
      <c r="AG297">
        <f t="shared" si="93"/>
        <v>0</v>
      </c>
    </row>
    <row r="298" spans="19:33" x14ac:dyDescent="0.25">
      <c r="S298">
        <f t="shared" si="78"/>
        <v>12</v>
      </c>
      <c r="T298">
        <f t="shared" si="79"/>
        <v>15</v>
      </c>
      <c r="U298">
        <f t="shared" si="84"/>
        <v>279</v>
      </c>
      <c r="V298">
        <f t="shared" si="85"/>
        <v>22.582655298857656</v>
      </c>
      <c r="Y298">
        <f t="shared" si="83"/>
        <v>187.82615714734001</v>
      </c>
      <c r="Z298">
        <f t="shared" si="86"/>
        <v>0</v>
      </c>
      <c r="AA298">
        <f t="shared" si="87"/>
        <v>1.0449984449933085</v>
      </c>
      <c r="AB298">
        <f t="shared" si="88"/>
        <v>349259.69641500578</v>
      </c>
      <c r="AC298">
        <f t="shared" si="89"/>
        <v>347378.69921401783</v>
      </c>
      <c r="AD298">
        <f t="shared" si="90"/>
        <v>187.80204327492166</v>
      </c>
      <c r="AE298">
        <f t="shared" si="91"/>
        <v>1.0447990762151114</v>
      </c>
      <c r="AF298">
        <f t="shared" si="92"/>
        <v>345498.41974063136</v>
      </c>
      <c r="AG298">
        <f t="shared" si="93"/>
        <v>0</v>
      </c>
    </row>
    <row r="299" spans="19:33" x14ac:dyDescent="0.25">
      <c r="S299">
        <f t="shared" si="78"/>
        <v>12</v>
      </c>
      <c r="T299">
        <f t="shared" si="79"/>
        <v>16</v>
      </c>
      <c r="U299">
        <f t="shared" si="84"/>
        <v>280</v>
      </c>
      <c r="V299">
        <f t="shared" si="85"/>
        <v>22.582655298857656</v>
      </c>
      <c r="Y299">
        <f t="shared" si="83"/>
        <v>187.7779386035759</v>
      </c>
      <c r="Z299">
        <f t="shared" si="86"/>
        <v>0</v>
      </c>
      <c r="AA299">
        <f t="shared" si="87"/>
        <v>1.0445997835095817</v>
      </c>
      <c r="AB299">
        <f t="shared" si="88"/>
        <v>345498.41974063026</v>
      </c>
      <c r="AC299">
        <f t="shared" si="89"/>
        <v>343618.140130313</v>
      </c>
      <c r="AD299">
        <f t="shared" si="90"/>
        <v>187.75383393047474</v>
      </c>
      <c r="AE299">
        <f t="shared" si="91"/>
        <v>1.044400490789539</v>
      </c>
      <c r="AF299">
        <f t="shared" si="92"/>
        <v>341738.57797378791</v>
      </c>
      <c r="AG299">
        <f t="shared" si="93"/>
        <v>0</v>
      </c>
    </row>
    <row r="300" spans="19:33" x14ac:dyDescent="0.25">
      <c r="S300">
        <f t="shared" si="78"/>
        <v>12</v>
      </c>
      <c r="T300">
        <f t="shared" si="79"/>
        <v>17</v>
      </c>
      <c r="U300">
        <f t="shared" si="84"/>
        <v>281</v>
      </c>
      <c r="V300">
        <f t="shared" si="85"/>
        <v>22.582655298857656</v>
      </c>
      <c r="Y300">
        <f t="shared" si="83"/>
        <v>187.72973845493601</v>
      </c>
      <c r="Z300">
        <f t="shared" si="86"/>
        <v>0</v>
      </c>
      <c r="AA300">
        <f t="shared" si="87"/>
        <v>1.0442012741131423</v>
      </c>
      <c r="AB300">
        <f t="shared" si="88"/>
        <v>341738.57797378686</v>
      </c>
      <c r="AC300">
        <f t="shared" si="89"/>
        <v>339859.01568038319</v>
      </c>
      <c r="AD300">
        <f t="shared" si="90"/>
        <v>187.70550979247486</v>
      </c>
      <c r="AE300">
        <f t="shared" si="91"/>
        <v>1.0440011430360099</v>
      </c>
      <c r="AF300">
        <f t="shared" si="92"/>
        <v>337980.17385885725</v>
      </c>
      <c r="AG300">
        <f t="shared" si="93"/>
        <v>0</v>
      </c>
    </row>
    <row r="301" spans="19:33" x14ac:dyDescent="0.25">
      <c r="S301">
        <f t="shared" ref="S301:S364" si="94">S277+1</f>
        <v>12</v>
      </c>
      <c r="T301">
        <f t="shared" ref="T301:T364" si="95">T277</f>
        <v>18</v>
      </c>
      <c r="U301">
        <f t="shared" si="84"/>
        <v>282</v>
      </c>
      <c r="V301">
        <f t="shared" si="85"/>
        <v>22.582655298857656</v>
      </c>
      <c r="Y301">
        <f t="shared" si="83"/>
        <v>187.68120011164547</v>
      </c>
      <c r="Z301">
        <f t="shared" si="86"/>
        <v>0</v>
      </c>
      <c r="AA301">
        <f t="shared" si="87"/>
        <v>1.0438004686769642</v>
      </c>
      <c r="AB301">
        <f t="shared" si="88"/>
        <v>337980.17385885812</v>
      </c>
      <c r="AC301">
        <f t="shared" si="89"/>
        <v>336101.33301523956</v>
      </c>
      <c r="AD301">
        <f t="shared" si="90"/>
        <v>187.65689044346888</v>
      </c>
      <c r="AE301">
        <f t="shared" si="91"/>
        <v>1.0435997944223663</v>
      </c>
      <c r="AF301">
        <f t="shared" si="92"/>
        <v>334223.2145989376</v>
      </c>
      <c r="AG301">
        <f t="shared" si="93"/>
        <v>0</v>
      </c>
    </row>
    <row r="302" spans="19:33" x14ac:dyDescent="0.25">
      <c r="S302">
        <f t="shared" si="94"/>
        <v>12</v>
      </c>
      <c r="T302">
        <f t="shared" si="95"/>
        <v>19</v>
      </c>
      <c r="U302">
        <f t="shared" si="84"/>
        <v>283</v>
      </c>
      <c r="V302">
        <f t="shared" si="85"/>
        <v>22.582655298857656</v>
      </c>
      <c r="Y302">
        <f t="shared" si="83"/>
        <v>187.63259012252806</v>
      </c>
      <c r="Z302">
        <f t="shared" si="86"/>
        <v>0</v>
      </c>
      <c r="AA302">
        <f t="shared" si="87"/>
        <v>1.0433991973284089</v>
      </c>
      <c r="AB302">
        <f t="shared" si="88"/>
        <v>334223.21459893766</v>
      </c>
      <c r="AC302">
        <f t="shared" si="89"/>
        <v>332345.09604374651</v>
      </c>
      <c r="AD302">
        <f t="shared" si="90"/>
        <v>187.60828979979021</v>
      </c>
      <c r="AE302">
        <f t="shared" si="91"/>
        <v>1.0431986002196172</v>
      </c>
      <c r="AF302">
        <f t="shared" si="92"/>
        <v>330467.69963814702</v>
      </c>
      <c r="AG302">
        <f t="shared" si="93"/>
        <v>0</v>
      </c>
    </row>
    <row r="303" spans="19:33" x14ac:dyDescent="0.25">
      <c r="S303">
        <f t="shared" si="94"/>
        <v>12</v>
      </c>
      <c r="T303">
        <f t="shared" si="95"/>
        <v>20</v>
      </c>
      <c r="U303">
        <f t="shared" si="84"/>
        <v>284</v>
      </c>
      <c r="V303">
        <f t="shared" si="85"/>
        <v>22.582655298857656</v>
      </c>
      <c r="Y303">
        <f t="shared" si="83"/>
        <v>187.58399882069475</v>
      </c>
      <c r="Z303">
        <f t="shared" si="86"/>
        <v>0</v>
      </c>
      <c r="AA303">
        <f t="shared" si="87"/>
        <v>1.0429980802418031</v>
      </c>
      <c r="AB303">
        <f t="shared" si="88"/>
        <v>330467.69963814801</v>
      </c>
      <c r="AC303">
        <f t="shared" si="89"/>
        <v>328590.30309371278</v>
      </c>
      <c r="AD303">
        <f t="shared" si="90"/>
        <v>187.55956519385126</v>
      </c>
      <c r="AE303">
        <f t="shared" si="91"/>
        <v>1.0427965816563962</v>
      </c>
      <c r="AF303">
        <f t="shared" si="92"/>
        <v>326713.63194418501</v>
      </c>
      <c r="AG303">
        <f t="shared" si="93"/>
        <v>0</v>
      </c>
    </row>
    <row r="304" spans="19:33" x14ac:dyDescent="0.25">
      <c r="S304">
        <f t="shared" si="94"/>
        <v>12</v>
      </c>
      <c r="T304">
        <f t="shared" si="95"/>
        <v>21</v>
      </c>
      <c r="U304">
        <f t="shared" si="84"/>
        <v>285</v>
      </c>
      <c r="V304">
        <f t="shared" si="85"/>
        <v>22.582655298857656</v>
      </c>
      <c r="Y304">
        <f t="shared" si="83"/>
        <v>187.53505709878939</v>
      </c>
      <c r="Z304">
        <f t="shared" si="86"/>
        <v>0</v>
      </c>
      <c r="AA304">
        <f t="shared" si="87"/>
        <v>1.0425945852867582</v>
      </c>
      <c r="AB304">
        <f t="shared" si="88"/>
        <v>326713.63194418489</v>
      </c>
      <c r="AC304">
        <f t="shared" si="89"/>
        <v>324836.96169066872</v>
      </c>
      <c r="AD304">
        <f t="shared" si="90"/>
        <v>187.51054901542884</v>
      </c>
      <c r="AE304">
        <f t="shared" si="91"/>
        <v>1.0423925890135626</v>
      </c>
      <c r="AF304">
        <f t="shared" si="92"/>
        <v>322961.01862373605</v>
      </c>
      <c r="AG304">
        <f t="shared" si="93"/>
        <v>0</v>
      </c>
    </row>
    <row r="305" spans="19:33" x14ac:dyDescent="0.25">
      <c r="S305">
        <f t="shared" si="94"/>
        <v>12</v>
      </c>
      <c r="T305">
        <f t="shared" si="95"/>
        <v>22</v>
      </c>
      <c r="U305">
        <f t="shared" si="84"/>
        <v>286</v>
      </c>
      <c r="V305">
        <f t="shared" si="85"/>
        <v>22.582655298857656</v>
      </c>
      <c r="Y305">
        <f t="shared" si="83"/>
        <v>187.48605042864841</v>
      </c>
      <c r="Z305">
        <f t="shared" si="86"/>
        <v>0</v>
      </c>
      <c r="AA305">
        <f t="shared" si="87"/>
        <v>1.0421906710114324</v>
      </c>
      <c r="AB305">
        <f t="shared" si="88"/>
        <v>322961.01862373552</v>
      </c>
      <c r="AC305">
        <f t="shared" si="89"/>
        <v>321085.07541591494</v>
      </c>
      <c r="AD305">
        <f t="shared" si="90"/>
        <v>187.46155184002808</v>
      </c>
      <c r="AE305">
        <f t="shared" si="91"/>
        <v>1.0419887529941374</v>
      </c>
      <c r="AF305">
        <f t="shared" si="92"/>
        <v>319209.85911295662</v>
      </c>
      <c r="AG305">
        <f t="shared" si="93"/>
        <v>0</v>
      </c>
    </row>
    <row r="306" spans="19:33" x14ac:dyDescent="0.25">
      <c r="S306">
        <f t="shared" si="94"/>
        <v>12</v>
      </c>
      <c r="T306">
        <f t="shared" si="95"/>
        <v>23</v>
      </c>
      <c r="U306">
        <f t="shared" si="84"/>
        <v>287</v>
      </c>
      <c r="V306">
        <f t="shared" si="85"/>
        <v>22.582655298857656</v>
      </c>
      <c r="Y306">
        <f t="shared" si="83"/>
        <v>187.43706274430875</v>
      </c>
      <c r="Z306">
        <f t="shared" si="86"/>
        <v>0</v>
      </c>
      <c r="AA306">
        <f t="shared" si="87"/>
        <v>1.0417869132175845</v>
      </c>
      <c r="AB306">
        <f t="shared" si="88"/>
        <v>319209.8591129558</v>
      </c>
      <c r="AC306">
        <f t="shared" si="89"/>
        <v>317334.64266916417</v>
      </c>
      <c r="AD306">
        <f t="shared" si="90"/>
        <v>187.41241018638286</v>
      </c>
      <c r="AE306">
        <f t="shared" si="91"/>
        <v>1.0415839528943422</v>
      </c>
      <c r="AF306">
        <f t="shared" si="92"/>
        <v>315460.15688253619</v>
      </c>
      <c r="AG306">
        <f t="shared" si="93"/>
        <v>0</v>
      </c>
    </row>
    <row r="307" spans="19:33" x14ac:dyDescent="0.25">
      <c r="S307">
        <f t="shared" si="94"/>
        <v>12</v>
      </c>
      <c r="T307">
        <f t="shared" si="95"/>
        <v>24</v>
      </c>
      <c r="U307">
        <f t="shared" si="84"/>
        <v>288</v>
      </c>
      <c r="V307">
        <f t="shared" si="85"/>
        <v>22.582655298857656</v>
      </c>
      <c r="Y307">
        <f t="shared" si="83"/>
        <v>187.38770101084688</v>
      </c>
      <c r="Z307">
        <f t="shared" si="86"/>
        <v>0</v>
      </c>
      <c r="AA307">
        <f t="shared" si="87"/>
        <v>1.0413806176879203</v>
      </c>
      <c r="AB307">
        <f t="shared" si="88"/>
        <v>315460.15688253607</v>
      </c>
      <c r="AC307">
        <f t="shared" si="89"/>
        <v>313585.67177069781</v>
      </c>
      <c r="AD307">
        <f t="shared" si="90"/>
        <v>187.36299184420588</v>
      </c>
      <c r="AE307">
        <f t="shared" si="91"/>
        <v>1.0411772825546963</v>
      </c>
      <c r="AF307">
        <f t="shared" si="92"/>
        <v>311711.91866533918</v>
      </c>
      <c r="AG307">
        <f t="shared" si="93"/>
        <v>0</v>
      </c>
    </row>
    <row r="308" spans="19:33" x14ac:dyDescent="0.25">
      <c r="S308">
        <f t="shared" si="94"/>
        <v>13</v>
      </c>
      <c r="T308">
        <f t="shared" si="95"/>
        <v>1</v>
      </c>
      <c r="U308">
        <f t="shared" ref="U308:U371" si="96">(S308-1)*24+T308</f>
        <v>289</v>
      </c>
      <c r="V308">
        <f t="shared" ref="V308:V371" si="97">V307</f>
        <v>22.582655298857656</v>
      </c>
      <c r="Y308">
        <f t="shared" si="83"/>
        <v>187.33829232675868</v>
      </c>
      <c r="Z308">
        <f t="shared" ref="Z308:Z371" si="98">(V309-V308)*43560/3600</f>
        <v>0</v>
      </c>
      <c r="AA308">
        <f t="shared" si="87"/>
        <v>1.0409740268260164</v>
      </c>
      <c r="AB308">
        <f t="shared" si="88"/>
        <v>311711.91866533959</v>
      </c>
      <c r="AC308">
        <f t="shared" si="89"/>
        <v>309838.16541705275</v>
      </c>
      <c r="AD308">
        <f t="shared" si="90"/>
        <v>187.3135928074274</v>
      </c>
      <c r="AE308">
        <f t="shared" si="91"/>
        <v>1.0407707710818319</v>
      </c>
      <c r="AF308">
        <f t="shared" si="92"/>
        <v>307965.143889445</v>
      </c>
      <c r="AG308">
        <f t="shared" si="93"/>
        <v>0</v>
      </c>
    </row>
    <row r="309" spans="19:33" x14ac:dyDescent="0.25">
      <c r="S309">
        <f t="shared" si="94"/>
        <v>13</v>
      </c>
      <c r="T309">
        <f t="shared" si="95"/>
        <v>2</v>
      </c>
      <c r="U309">
        <f t="shared" si="96"/>
        <v>290</v>
      </c>
      <c r="V309">
        <f t="shared" si="97"/>
        <v>22.582655298857656</v>
      </c>
      <c r="Y309">
        <f t="shared" si="83"/>
        <v>187.28890293352254</v>
      </c>
      <c r="Z309">
        <f t="shared" si="98"/>
        <v>0</v>
      </c>
      <c r="AA309">
        <f t="shared" si="87"/>
        <v>1.040567594711189</v>
      </c>
      <c r="AB309">
        <f t="shared" si="88"/>
        <v>307965.14388944476</v>
      </c>
      <c r="AC309">
        <f t="shared" si="89"/>
        <v>306092.12221896462</v>
      </c>
      <c r="AD309">
        <f t="shared" si="90"/>
        <v>187.26401697996295</v>
      </c>
      <c r="AE309">
        <f t="shared" si="91"/>
        <v>1.0403630752218933</v>
      </c>
      <c r="AF309">
        <f t="shared" si="92"/>
        <v>304219.83681864594</v>
      </c>
      <c r="AG309">
        <f t="shared" si="93"/>
        <v>0</v>
      </c>
    </row>
    <row r="310" spans="19:33" x14ac:dyDescent="0.25">
      <c r="S310">
        <f t="shared" si="94"/>
        <v>13</v>
      </c>
      <c r="T310">
        <f t="shared" si="95"/>
        <v>3</v>
      </c>
      <c r="U310">
        <f t="shared" si="96"/>
        <v>291</v>
      </c>
      <c r="V310">
        <f t="shared" si="97"/>
        <v>22.582655298857656</v>
      </c>
      <c r="Y310">
        <f t="shared" si="83"/>
        <v>187.23910400800108</v>
      </c>
      <c r="Z310">
        <f t="shared" si="98"/>
        <v>0</v>
      </c>
      <c r="AA310">
        <f t="shared" si="87"/>
        <v>1.04015838404716</v>
      </c>
      <c r="AB310">
        <f t="shared" si="88"/>
        <v>304219.836818646</v>
      </c>
      <c r="AC310">
        <f t="shared" si="89"/>
        <v>302347.5517273611</v>
      </c>
      <c r="AD310">
        <f t="shared" si="90"/>
        <v>187.21419104015126</v>
      </c>
      <c r="AE310">
        <f t="shared" si="91"/>
        <v>1.0399536929062123</v>
      </c>
      <c r="AF310">
        <f t="shared" si="92"/>
        <v>300476.00352418364</v>
      </c>
      <c r="AG310">
        <f t="shared" si="93"/>
        <v>0</v>
      </c>
    </row>
    <row r="311" spans="19:33" x14ac:dyDescent="0.25">
      <c r="S311">
        <f t="shared" si="94"/>
        <v>13</v>
      </c>
      <c r="T311">
        <f t="shared" si="95"/>
        <v>4</v>
      </c>
      <c r="U311">
        <f t="shared" si="96"/>
        <v>292</v>
      </c>
      <c r="V311">
        <f t="shared" si="97"/>
        <v>22.582655298857656</v>
      </c>
      <c r="Y311">
        <f t="shared" si="83"/>
        <v>187.18928787746941</v>
      </c>
      <c r="Z311">
        <f t="shared" si="98"/>
        <v>0</v>
      </c>
      <c r="AA311">
        <f t="shared" si="87"/>
        <v>1.0397490823269637</v>
      </c>
      <c r="AB311">
        <f t="shared" si="88"/>
        <v>300476.00352418458</v>
      </c>
      <c r="AC311">
        <f t="shared" si="89"/>
        <v>298604.45517599606</v>
      </c>
      <c r="AD311">
        <f t="shared" si="90"/>
        <v>187.16438471285798</v>
      </c>
      <c r="AE311">
        <f t="shared" si="91"/>
        <v>1.0395444717318612</v>
      </c>
      <c r="AF311">
        <f t="shared" si="92"/>
        <v>296733.64342594985</v>
      </c>
      <c r="AG311">
        <f t="shared" si="93"/>
        <v>0</v>
      </c>
    </row>
    <row r="312" spans="19:33" x14ac:dyDescent="0.25">
      <c r="S312">
        <f t="shared" si="94"/>
        <v>13</v>
      </c>
      <c r="T312">
        <f t="shared" si="95"/>
        <v>5</v>
      </c>
      <c r="U312">
        <f t="shared" si="96"/>
        <v>293</v>
      </c>
      <c r="V312">
        <f t="shared" si="97"/>
        <v>22.582655298857656</v>
      </c>
      <c r="Y312">
        <f t="shared" si="83"/>
        <v>187.13948652446348</v>
      </c>
      <c r="Z312">
        <f t="shared" si="98"/>
        <v>0</v>
      </c>
      <c r="AA312">
        <f t="shared" si="87"/>
        <v>1.0393399086407238</v>
      </c>
      <c r="AB312">
        <f t="shared" si="88"/>
        <v>296733.64342594933</v>
      </c>
      <c r="AC312">
        <f t="shared" si="89"/>
        <v>294862.831590396</v>
      </c>
      <c r="AD312">
        <f t="shared" si="90"/>
        <v>187.11435701987668</v>
      </c>
      <c r="AE312">
        <f t="shared" si="91"/>
        <v>1.039133762271474</v>
      </c>
      <c r="AF312">
        <f t="shared" si="92"/>
        <v>292992.76188177202</v>
      </c>
      <c r="AG312">
        <f t="shared" si="93"/>
        <v>0</v>
      </c>
    </row>
    <row r="313" spans="19:33" x14ac:dyDescent="0.25">
      <c r="S313">
        <f t="shared" si="94"/>
        <v>13</v>
      </c>
      <c r="T313">
        <f t="shared" si="95"/>
        <v>6</v>
      </c>
      <c r="U313">
        <f t="shared" si="96"/>
        <v>294</v>
      </c>
      <c r="V313">
        <f t="shared" si="97"/>
        <v>22.582655298857656</v>
      </c>
      <c r="Y313">
        <f t="shared" si="83"/>
        <v>187.08923748384026</v>
      </c>
      <c r="Z313">
        <f t="shared" si="98"/>
        <v>0</v>
      </c>
      <c r="AA313">
        <f t="shared" si="87"/>
        <v>1.0389276976778306</v>
      </c>
      <c r="AB313">
        <f t="shared" si="88"/>
        <v>292992.76188177289</v>
      </c>
      <c r="AC313">
        <f t="shared" si="89"/>
        <v>291122.6920259528</v>
      </c>
      <c r="AD313">
        <f t="shared" si="90"/>
        <v>187.06411794582667</v>
      </c>
      <c r="AE313">
        <f t="shared" si="91"/>
        <v>1.0387216330679674</v>
      </c>
      <c r="AF313">
        <f t="shared" si="92"/>
        <v>289253.36400272819</v>
      </c>
      <c r="AG313">
        <f t="shared" si="93"/>
        <v>0</v>
      </c>
    </row>
    <row r="314" spans="19:33" x14ac:dyDescent="0.25">
      <c r="S314">
        <f t="shared" si="94"/>
        <v>13</v>
      </c>
      <c r="T314">
        <f t="shared" si="95"/>
        <v>7</v>
      </c>
      <c r="U314">
        <f t="shared" si="96"/>
        <v>295</v>
      </c>
      <c r="V314">
        <f t="shared" si="97"/>
        <v>22.582655298857656</v>
      </c>
      <c r="Y314">
        <f t="shared" si="83"/>
        <v>187.03900837240982</v>
      </c>
      <c r="Z314">
        <f t="shared" si="98"/>
        <v>0</v>
      </c>
      <c r="AA314">
        <f t="shared" si="87"/>
        <v>1.0385156502012771</v>
      </c>
      <c r="AB314">
        <f t="shared" si="88"/>
        <v>289253.36400272744</v>
      </c>
      <c r="AC314">
        <f t="shared" si="89"/>
        <v>287384.03583236516</v>
      </c>
      <c r="AD314">
        <f t="shared" si="90"/>
        <v>187.01389879701659</v>
      </c>
      <c r="AE314">
        <f t="shared" si="91"/>
        <v>1.038309667318374</v>
      </c>
      <c r="AF314">
        <f t="shared" si="92"/>
        <v>285515.44920038129</v>
      </c>
      <c r="AG314">
        <f t="shared" si="93"/>
        <v>0</v>
      </c>
    </row>
    <row r="315" spans="19:33" x14ac:dyDescent="0.25">
      <c r="S315">
        <f t="shared" si="94"/>
        <v>13</v>
      </c>
      <c r="T315">
        <f t="shared" si="95"/>
        <v>8</v>
      </c>
      <c r="U315">
        <f t="shared" si="96"/>
        <v>296</v>
      </c>
      <c r="V315">
        <f t="shared" si="97"/>
        <v>22.582655298857656</v>
      </c>
      <c r="Y315">
        <f t="shared" si="83"/>
        <v>186.98874002602241</v>
      </c>
      <c r="Z315">
        <f t="shared" si="98"/>
        <v>0</v>
      </c>
      <c r="AA315">
        <f t="shared" si="87"/>
        <v>1.0381033615503619</v>
      </c>
      <c r="AB315">
        <f t="shared" si="88"/>
        <v>285515.44920038187</v>
      </c>
      <c r="AC315">
        <f t="shared" si="89"/>
        <v>283646.8631495912</v>
      </c>
      <c r="AD315">
        <f t="shared" si="90"/>
        <v>186.96340096703113</v>
      </c>
      <c r="AE315">
        <f t="shared" si="91"/>
        <v>1.0378958227232375</v>
      </c>
      <c r="AF315">
        <f t="shared" si="92"/>
        <v>281779.02423857822</v>
      </c>
      <c r="AG315">
        <f t="shared" si="93"/>
        <v>0</v>
      </c>
    </row>
    <row r="316" spans="19:33" x14ac:dyDescent="0.25">
      <c r="S316">
        <f t="shared" si="94"/>
        <v>13</v>
      </c>
      <c r="T316">
        <f t="shared" si="95"/>
        <v>9</v>
      </c>
      <c r="U316">
        <f t="shared" si="96"/>
        <v>297</v>
      </c>
      <c r="V316">
        <f t="shared" si="97"/>
        <v>22.582655298857656</v>
      </c>
      <c r="Y316">
        <f t="shared" si="83"/>
        <v>186.93807203966793</v>
      </c>
      <c r="Z316">
        <f t="shared" si="98"/>
        <v>0</v>
      </c>
      <c r="AA316">
        <f t="shared" si="87"/>
        <v>1.037688366878919</v>
      </c>
      <c r="AB316">
        <f t="shared" si="88"/>
        <v>281779.02423857857</v>
      </c>
      <c r="AC316">
        <f t="shared" si="89"/>
        <v>279911.18517819652</v>
      </c>
      <c r="AD316">
        <f t="shared" si="90"/>
        <v>186.91274311027919</v>
      </c>
      <c r="AE316">
        <f t="shared" si="91"/>
        <v>1.0374809110180105</v>
      </c>
      <c r="AF316">
        <f t="shared" si="92"/>
        <v>278044.09295891371</v>
      </c>
      <c r="AG316">
        <f t="shared" si="93"/>
        <v>0</v>
      </c>
    </row>
    <row r="317" spans="19:33" x14ac:dyDescent="0.25">
      <c r="S317">
        <f t="shared" si="94"/>
        <v>13</v>
      </c>
      <c r="T317">
        <f t="shared" si="95"/>
        <v>10</v>
      </c>
      <c r="U317">
        <f t="shared" si="96"/>
        <v>298</v>
      </c>
      <c r="V317">
        <f t="shared" si="97"/>
        <v>22.582655298857656</v>
      </c>
      <c r="Y317">
        <f t="shared" si="83"/>
        <v>186.8874243084683</v>
      </c>
      <c r="Z317">
        <f t="shared" si="98"/>
        <v>0</v>
      </c>
      <c r="AA317">
        <f t="shared" si="87"/>
        <v>1.0372735381067342</v>
      </c>
      <c r="AB317">
        <f t="shared" si="88"/>
        <v>278044.09295891336</v>
      </c>
      <c r="AC317">
        <f t="shared" si="89"/>
        <v>276177.00059032126</v>
      </c>
      <c r="AD317">
        <f t="shared" si="90"/>
        <v>186.86210550463269</v>
      </c>
      <c r="AE317">
        <f t="shared" si="91"/>
        <v>1.0370661651788746</v>
      </c>
      <c r="AF317">
        <f t="shared" si="92"/>
        <v>274310.65476426942</v>
      </c>
      <c r="AG317">
        <f t="shared" si="93"/>
        <v>0</v>
      </c>
    </row>
    <row r="318" spans="19:33" x14ac:dyDescent="0.25">
      <c r="S318">
        <f t="shared" si="94"/>
        <v>13</v>
      </c>
      <c r="T318">
        <f t="shared" si="95"/>
        <v>11</v>
      </c>
      <c r="U318">
        <f t="shared" si="96"/>
        <v>299</v>
      </c>
      <c r="V318">
        <f t="shared" si="97"/>
        <v>22.582655298857656</v>
      </c>
      <c r="Y318">
        <f t="shared" si="83"/>
        <v>186.83667014299533</v>
      </c>
      <c r="Z318">
        <f t="shared" si="98"/>
        <v>0</v>
      </c>
      <c r="AA318">
        <f t="shared" si="87"/>
        <v>1.036858009394769</v>
      </c>
      <c r="AB318">
        <f t="shared" si="88"/>
        <v>274310.65476426948</v>
      </c>
      <c r="AC318">
        <f t="shared" si="89"/>
        <v>272444.31034735887</v>
      </c>
      <c r="AD318">
        <f t="shared" si="90"/>
        <v>186.81111865121173</v>
      </c>
      <c r="AE318">
        <f t="shared" si="91"/>
        <v>1.0366490599733642</v>
      </c>
      <c r="AF318">
        <f t="shared" si="92"/>
        <v>270578.71814836538</v>
      </c>
      <c r="AG318">
        <f t="shared" si="93"/>
        <v>0</v>
      </c>
    </row>
    <row r="319" spans="19:33" x14ac:dyDescent="0.25">
      <c r="S319">
        <f t="shared" si="94"/>
        <v>13</v>
      </c>
      <c r="T319">
        <f t="shared" si="95"/>
        <v>12</v>
      </c>
      <c r="U319">
        <f t="shared" si="96"/>
        <v>300</v>
      </c>
      <c r="V319">
        <f t="shared" si="97"/>
        <v>22.582655298857656</v>
      </c>
      <c r="Y319">
        <f t="shared" si="83"/>
        <v>186.78557745778986</v>
      </c>
      <c r="Z319">
        <f t="shared" si="98"/>
        <v>0</v>
      </c>
      <c r="AA319">
        <f t="shared" si="87"/>
        <v>1.036440194767658</v>
      </c>
      <c r="AB319">
        <f t="shared" si="88"/>
        <v>270578.71814836626</v>
      </c>
      <c r="AC319">
        <f t="shared" si="89"/>
        <v>268713.12579778448</v>
      </c>
      <c r="AD319">
        <f t="shared" si="90"/>
        <v>186.76003626229263</v>
      </c>
      <c r="AE319">
        <f t="shared" si="91"/>
        <v>1.0362313295449803</v>
      </c>
      <c r="AF319">
        <f t="shared" si="92"/>
        <v>266848.2853620043</v>
      </c>
      <c r="AG319">
        <f t="shared" si="93"/>
        <v>0</v>
      </c>
    </row>
    <row r="320" spans="19:33" x14ac:dyDescent="0.25">
      <c r="S320">
        <f t="shared" si="94"/>
        <v>13</v>
      </c>
      <c r="T320">
        <f t="shared" si="95"/>
        <v>13</v>
      </c>
      <c r="U320">
        <f t="shared" si="96"/>
        <v>301</v>
      </c>
      <c r="V320">
        <f t="shared" si="97"/>
        <v>22.582655298857656</v>
      </c>
      <c r="Y320">
        <f t="shared" si="83"/>
        <v>186.73450536100731</v>
      </c>
      <c r="Z320">
        <f t="shared" si="98"/>
        <v>0</v>
      </c>
      <c r="AA320">
        <f t="shared" si="87"/>
        <v>1.0360225485040655</v>
      </c>
      <c r="AB320">
        <f t="shared" si="88"/>
        <v>266848.28536200494</v>
      </c>
      <c r="AC320">
        <f t="shared" si="89"/>
        <v>264983.44477469765</v>
      </c>
      <c r="AD320">
        <f t="shared" si="90"/>
        <v>186.70897445764746</v>
      </c>
      <c r="AE320">
        <f t="shared" si="91"/>
        <v>1.035813767446186</v>
      </c>
      <c r="AF320">
        <f t="shared" si="92"/>
        <v>263119.35579919867</v>
      </c>
      <c r="AG320">
        <f t="shared" si="93"/>
        <v>0</v>
      </c>
    </row>
    <row r="321" spans="19:33" x14ac:dyDescent="0.25">
      <c r="S321">
        <f t="shared" si="94"/>
        <v>13</v>
      </c>
      <c r="T321">
        <f t="shared" si="95"/>
        <v>14</v>
      </c>
      <c r="U321">
        <f t="shared" si="96"/>
        <v>302</v>
      </c>
      <c r="V321">
        <f t="shared" si="97"/>
        <v>22.582655298857656</v>
      </c>
      <c r="Y321">
        <f t="shared" si="83"/>
        <v>186.68324592064457</v>
      </c>
      <c r="Z321">
        <f t="shared" si="98"/>
        <v>0</v>
      </c>
      <c r="AA321">
        <f t="shared" si="87"/>
        <v>1.0356036506088799</v>
      </c>
      <c r="AB321">
        <f t="shared" si="88"/>
        <v>263119.35579919774</v>
      </c>
      <c r="AC321">
        <f t="shared" si="89"/>
        <v>261255.26922810177</v>
      </c>
      <c r="AD321">
        <f t="shared" si="90"/>
        <v>186.65747906275132</v>
      </c>
      <c r="AE321">
        <f t="shared" si="91"/>
        <v>1.0353932721196042</v>
      </c>
      <c r="AF321">
        <f t="shared" si="92"/>
        <v>259391.94001956718</v>
      </c>
      <c r="AG321">
        <f t="shared" si="93"/>
        <v>0</v>
      </c>
    </row>
    <row r="322" spans="19:33" x14ac:dyDescent="0.25">
      <c r="S322">
        <f t="shared" si="94"/>
        <v>13</v>
      </c>
      <c r="T322">
        <f t="shared" si="95"/>
        <v>15</v>
      </c>
      <c r="U322">
        <f t="shared" si="96"/>
        <v>303</v>
      </c>
      <c r="V322">
        <f t="shared" si="97"/>
        <v>22.582655298857656</v>
      </c>
      <c r="Y322">
        <f t="shared" si="83"/>
        <v>186.63172267371385</v>
      </c>
      <c r="Z322">
        <f t="shared" si="98"/>
        <v>0</v>
      </c>
      <c r="AA322">
        <f t="shared" si="87"/>
        <v>1.035182979105324</v>
      </c>
      <c r="AB322">
        <f t="shared" si="88"/>
        <v>259391.94001956697</v>
      </c>
      <c r="AC322">
        <f t="shared" si="89"/>
        <v>257528.6106571774</v>
      </c>
      <c r="AD322">
        <f t="shared" si="90"/>
        <v>186.6059662825497</v>
      </c>
      <c r="AE322">
        <f t="shared" si="91"/>
        <v>1.0349726860736799</v>
      </c>
      <c r="AF322">
        <f t="shared" si="92"/>
        <v>255666.03834970173</v>
      </c>
      <c r="AG322">
        <f t="shared" si="93"/>
        <v>0</v>
      </c>
    </row>
    <row r="323" spans="19:33" x14ac:dyDescent="0.25">
      <c r="S323">
        <f t="shared" si="94"/>
        <v>13</v>
      </c>
      <c r="T323">
        <f t="shared" si="95"/>
        <v>16</v>
      </c>
      <c r="U323">
        <f t="shared" si="96"/>
        <v>304</v>
      </c>
      <c r="V323">
        <f t="shared" si="97"/>
        <v>22.582655298857656</v>
      </c>
      <c r="Y323">
        <f t="shared" si="83"/>
        <v>186.58022035598876</v>
      </c>
      <c r="Z323">
        <f t="shared" si="98"/>
        <v>0</v>
      </c>
      <c r="AA323">
        <f t="shared" si="87"/>
        <v>1.0347624784823106</v>
      </c>
      <c r="AB323">
        <f t="shared" si="88"/>
        <v>255666.03834970071</v>
      </c>
      <c r="AC323">
        <f t="shared" si="89"/>
        <v>253803.46588843255</v>
      </c>
      <c r="AD323">
        <f t="shared" si="90"/>
        <v>186.55442079465979</v>
      </c>
      <c r="AE323">
        <f t="shared" si="91"/>
        <v>1.0345519048892735</v>
      </c>
      <c r="AF323">
        <f t="shared" si="92"/>
        <v>251941.65149209934</v>
      </c>
      <c r="AG323">
        <f t="shared" si="93"/>
        <v>0</v>
      </c>
    </row>
    <row r="324" spans="19:33" x14ac:dyDescent="0.25">
      <c r="S324">
        <f t="shared" si="94"/>
        <v>13</v>
      </c>
      <c r="T324">
        <f t="shared" si="95"/>
        <v>17</v>
      </c>
      <c r="U324">
        <f t="shared" si="96"/>
        <v>305</v>
      </c>
      <c r="V324">
        <f t="shared" si="97"/>
        <v>22.582655298857656</v>
      </c>
      <c r="Y324">
        <f t="shared" si="83"/>
        <v>186.52843554958162</v>
      </c>
      <c r="Z324">
        <f t="shared" si="98"/>
        <v>0</v>
      </c>
      <c r="AA324">
        <f t="shared" si="87"/>
        <v>1.0343400782565717</v>
      </c>
      <c r="AB324">
        <f t="shared" si="88"/>
        <v>251941.65149209974</v>
      </c>
      <c r="AC324">
        <f t="shared" si="89"/>
        <v>250079.83935123793</v>
      </c>
      <c r="AD324">
        <f t="shared" si="90"/>
        <v>186.50245033598293</v>
      </c>
      <c r="AE324">
        <f t="shared" si="91"/>
        <v>1.0341282518804846</v>
      </c>
      <c r="AF324">
        <f t="shared" si="92"/>
        <v>248218.78978533001</v>
      </c>
      <c r="AG324">
        <f t="shared" si="93"/>
        <v>0</v>
      </c>
    </row>
    <row r="325" spans="19:33" x14ac:dyDescent="0.25">
      <c r="S325">
        <f t="shared" si="94"/>
        <v>13</v>
      </c>
      <c r="T325">
        <f t="shared" si="95"/>
        <v>18</v>
      </c>
      <c r="U325">
        <f t="shared" si="96"/>
        <v>306</v>
      </c>
      <c r="V325">
        <f t="shared" si="97"/>
        <v>22.582655298857656</v>
      </c>
      <c r="Y325">
        <f t="shared" si="83"/>
        <v>186.47647576560257</v>
      </c>
      <c r="Z325">
        <f t="shared" si="98"/>
        <v>0</v>
      </c>
      <c r="AA325">
        <f t="shared" si="87"/>
        <v>1.0339165122658305</v>
      </c>
      <c r="AB325">
        <f t="shared" si="88"/>
        <v>248218.7897853301</v>
      </c>
      <c r="AC325">
        <f t="shared" si="89"/>
        <v>246357.74006325161</v>
      </c>
      <c r="AD325">
        <f t="shared" si="90"/>
        <v>186.45050119304253</v>
      </c>
      <c r="AE325">
        <f t="shared" si="91"/>
        <v>1.0337047726334081</v>
      </c>
      <c r="AF325">
        <f t="shared" si="92"/>
        <v>244497.45260384982</v>
      </c>
      <c r="AG325">
        <f t="shared" si="93"/>
        <v>0</v>
      </c>
    </row>
    <row r="326" spans="19:33" x14ac:dyDescent="0.25">
      <c r="S326">
        <f t="shared" si="94"/>
        <v>13</v>
      </c>
      <c r="T326">
        <f t="shared" si="95"/>
        <v>19</v>
      </c>
      <c r="U326">
        <f t="shared" si="96"/>
        <v>307</v>
      </c>
      <c r="V326">
        <f t="shared" si="97"/>
        <v>22.582655298857656</v>
      </c>
      <c r="Y326">
        <f t="shared" ref="Y326:Y389" si="99">VLOOKUP($AF325,$H$20:$I$120,2)+($AF325-VLOOKUP(VLOOKUP($AF325,$H$20:$N$120,7),$A$20:$H$120,8,FALSE))*(VLOOKUP(VLOOKUP($AF325,$H$20:$N$120,7)+1,$A$20:$I$120,9,FALSE)-VLOOKUP($AF325,$H$20:$I$120,2))/(VLOOKUP(VLOOKUP($AF325,$H$20:$N$120,7)+1,$A$20:$H$120,8,FALSE)-VLOOKUP(VLOOKUP($AF325,$H$20:$N$120,7),$A$20:$H$120,8,FALSE))</f>
        <v>186.42453725934237</v>
      </c>
      <c r="Z326">
        <f t="shared" si="98"/>
        <v>0</v>
      </c>
      <c r="AA326">
        <f t="shared" si="87"/>
        <v>1.0334931197268895</v>
      </c>
      <c r="AB326">
        <f t="shared" si="88"/>
        <v>244497.45260384955</v>
      </c>
      <c r="AC326">
        <f t="shared" si="89"/>
        <v>242637.16498834116</v>
      </c>
      <c r="AD326">
        <f t="shared" si="90"/>
        <v>186.39841294825897</v>
      </c>
      <c r="AE326">
        <f t="shared" si="91"/>
        <v>1.0332803732439944</v>
      </c>
      <c r="AF326">
        <f t="shared" si="92"/>
        <v>240777.64326017117</v>
      </c>
      <c r="AG326">
        <f t="shared" si="93"/>
        <v>0</v>
      </c>
    </row>
    <row r="327" spans="19:33" x14ac:dyDescent="0.25">
      <c r="S327">
        <f t="shared" si="94"/>
        <v>13</v>
      </c>
      <c r="T327">
        <f t="shared" si="95"/>
        <v>20</v>
      </c>
      <c r="U327">
        <f t="shared" si="96"/>
        <v>308</v>
      </c>
      <c r="V327">
        <f t="shared" si="97"/>
        <v>22.582655298857656</v>
      </c>
      <c r="Y327">
        <f t="shared" si="99"/>
        <v>186.37220631781724</v>
      </c>
      <c r="Z327">
        <f t="shared" si="98"/>
        <v>0</v>
      </c>
      <c r="AA327">
        <f t="shared" si="87"/>
        <v>1.0330670796954811</v>
      </c>
      <c r="AB327">
        <f t="shared" si="88"/>
        <v>240777.64326017213</v>
      </c>
      <c r="AC327">
        <f t="shared" si="89"/>
        <v>238918.12251672026</v>
      </c>
      <c r="AD327">
        <f t="shared" si="90"/>
        <v>186.34599970125333</v>
      </c>
      <c r="AE327">
        <f t="shared" si="91"/>
        <v>1.0328537862599179</v>
      </c>
      <c r="AF327">
        <f t="shared" si="92"/>
        <v>237059.36962963644</v>
      </c>
      <c r="AG327">
        <f t="shared" si="93"/>
        <v>0</v>
      </c>
    </row>
    <row r="328" spans="19:33" x14ac:dyDescent="0.25">
      <c r="S328">
        <f t="shared" si="94"/>
        <v>13</v>
      </c>
      <c r="T328">
        <f t="shared" si="95"/>
        <v>21</v>
      </c>
      <c r="U328">
        <f t="shared" si="96"/>
        <v>309</v>
      </c>
      <c r="V328">
        <f t="shared" si="97"/>
        <v>22.582655298857656</v>
      </c>
      <c r="Y328">
        <f t="shared" si="99"/>
        <v>186.3198039062506</v>
      </c>
      <c r="Z328">
        <f t="shared" si="98"/>
        <v>0</v>
      </c>
      <c r="AA328">
        <f t="shared" si="87"/>
        <v>1.0326405809001258</v>
      </c>
      <c r="AB328">
        <f t="shared" si="88"/>
        <v>237059.36962963743</v>
      </c>
      <c r="AC328">
        <f t="shared" si="89"/>
        <v>235200.6165840172</v>
      </c>
      <c r="AD328">
        <f t="shared" si="90"/>
        <v>186.29360810901355</v>
      </c>
      <c r="AE328">
        <f t="shared" si="91"/>
        <v>1.0324273755221489</v>
      </c>
      <c r="AF328">
        <f t="shared" si="92"/>
        <v>233342.63107775769</v>
      </c>
      <c r="AG328">
        <f t="shared" si="93"/>
        <v>0</v>
      </c>
    </row>
    <row r="329" spans="19:33" x14ac:dyDescent="0.25">
      <c r="S329">
        <f t="shared" si="94"/>
        <v>13</v>
      </c>
      <c r="T329">
        <f t="shared" si="95"/>
        <v>22</v>
      </c>
      <c r="U329">
        <f t="shared" si="96"/>
        <v>310</v>
      </c>
      <c r="V329">
        <f t="shared" si="97"/>
        <v>22.582655298857656</v>
      </c>
      <c r="Y329">
        <f t="shared" si="99"/>
        <v>186.26739782225548</v>
      </c>
      <c r="Z329">
        <f t="shared" si="98"/>
        <v>0</v>
      </c>
      <c r="AA329">
        <f t="shared" si="87"/>
        <v>1.0322140857543658</v>
      </c>
      <c r="AB329">
        <f t="shared" si="88"/>
        <v>233342.63107775702</v>
      </c>
      <c r="AC329">
        <f t="shared" si="89"/>
        <v>231484.64572339915</v>
      </c>
      <c r="AD329">
        <f t="shared" si="90"/>
        <v>186.24095569008753</v>
      </c>
      <c r="AE329">
        <f t="shared" si="91"/>
        <v>1.0319992162869258</v>
      </c>
      <c r="AF329">
        <f t="shared" si="92"/>
        <v>229627.43389912409</v>
      </c>
      <c r="AG329">
        <f t="shared" si="93"/>
        <v>0</v>
      </c>
    </row>
    <row r="330" spans="19:33" x14ac:dyDescent="0.25">
      <c r="S330">
        <f t="shared" si="94"/>
        <v>13</v>
      </c>
      <c r="T330">
        <f t="shared" si="95"/>
        <v>23</v>
      </c>
      <c r="U330">
        <f t="shared" si="96"/>
        <v>311</v>
      </c>
      <c r="V330">
        <f t="shared" si="97"/>
        <v>22.582655298857656</v>
      </c>
      <c r="Y330">
        <f t="shared" si="99"/>
        <v>186.21452456650189</v>
      </c>
      <c r="Z330">
        <f t="shared" si="98"/>
        <v>0</v>
      </c>
      <c r="AA330">
        <f t="shared" si="87"/>
        <v>1.0317844362755175</v>
      </c>
      <c r="AB330">
        <f t="shared" si="88"/>
        <v>229627.43389912363</v>
      </c>
      <c r="AC330">
        <f t="shared" si="89"/>
        <v>227770.2219138277</v>
      </c>
      <c r="AD330">
        <f t="shared" si="90"/>
        <v>186.18809344062467</v>
      </c>
      <c r="AE330">
        <f t="shared" si="91"/>
        <v>1.0315696562454877</v>
      </c>
      <c r="AF330">
        <f t="shared" si="92"/>
        <v>225913.78313663986</v>
      </c>
      <c r="AG330">
        <f t="shared" si="93"/>
        <v>0</v>
      </c>
    </row>
    <row r="331" spans="19:33" x14ac:dyDescent="0.25">
      <c r="S331">
        <f t="shared" si="94"/>
        <v>13</v>
      </c>
      <c r="T331">
        <f t="shared" si="95"/>
        <v>24</v>
      </c>
      <c r="U331">
        <f t="shared" si="96"/>
        <v>312</v>
      </c>
      <c r="V331">
        <f t="shared" si="97"/>
        <v>22.582655298857656</v>
      </c>
      <c r="Y331">
        <f t="shared" si="99"/>
        <v>186.16167331874752</v>
      </c>
      <c r="Z331">
        <f t="shared" si="98"/>
        <v>0</v>
      </c>
      <c r="AA331">
        <f t="shared" si="87"/>
        <v>1.0313549656342544</v>
      </c>
      <c r="AB331">
        <f t="shared" si="88"/>
        <v>225913.78313663945</v>
      </c>
      <c r="AC331">
        <f t="shared" si="89"/>
        <v>224057.3441984978</v>
      </c>
      <c r="AD331">
        <f t="shared" si="90"/>
        <v>186.13525319457975</v>
      </c>
      <c r="AE331">
        <f t="shared" si="91"/>
        <v>1.0311402750044076</v>
      </c>
      <c r="AF331">
        <f t="shared" si="92"/>
        <v>222201.6781466236</v>
      </c>
      <c r="AG331">
        <f t="shared" si="93"/>
        <v>0</v>
      </c>
    </row>
    <row r="332" spans="19:33" x14ac:dyDescent="0.25">
      <c r="S332">
        <f t="shared" si="94"/>
        <v>14</v>
      </c>
      <c r="T332">
        <f t="shared" si="95"/>
        <v>1</v>
      </c>
      <c r="U332">
        <f t="shared" si="96"/>
        <v>313</v>
      </c>
      <c r="V332">
        <f t="shared" si="97"/>
        <v>22.582655298857656</v>
      </c>
      <c r="Y332">
        <f t="shared" si="99"/>
        <v>186.10868446514749</v>
      </c>
      <c r="Z332">
        <f t="shared" si="98"/>
        <v>0</v>
      </c>
      <c r="AA332">
        <f t="shared" si="87"/>
        <v>1.0309245870933552</v>
      </c>
      <c r="AB332">
        <f t="shared" si="88"/>
        <v>222201.67814662284</v>
      </c>
      <c r="AC332">
        <f t="shared" si="89"/>
        <v>220346.0138898548</v>
      </c>
      <c r="AD332">
        <f t="shared" si="90"/>
        <v>186.08201447004691</v>
      </c>
      <c r="AE332">
        <f t="shared" si="91"/>
        <v>1.0307082097522835</v>
      </c>
      <c r="AF332">
        <f t="shared" si="92"/>
        <v>218491.12859151463</v>
      </c>
      <c r="AG332">
        <f t="shared" si="93"/>
        <v>0</v>
      </c>
    </row>
    <row r="333" spans="19:33" x14ac:dyDescent="0.25">
      <c r="S333">
        <f t="shared" si="94"/>
        <v>14</v>
      </c>
      <c r="T333">
        <f t="shared" si="95"/>
        <v>2</v>
      </c>
      <c r="U333">
        <f t="shared" si="96"/>
        <v>314</v>
      </c>
      <c r="V333">
        <f t="shared" si="97"/>
        <v>22.582655298857656</v>
      </c>
      <c r="Y333">
        <f t="shared" si="99"/>
        <v>186.05535567029992</v>
      </c>
      <c r="Z333">
        <f t="shared" si="98"/>
        <v>0</v>
      </c>
      <c r="AA333">
        <f t="shared" si="87"/>
        <v>1.0304919232406562</v>
      </c>
      <c r="AB333">
        <f t="shared" si="88"/>
        <v>218491.1285915148</v>
      </c>
      <c r="AC333">
        <f t="shared" si="89"/>
        <v>216636.24312968162</v>
      </c>
      <c r="AD333">
        <f t="shared" si="90"/>
        <v>186.02869686820316</v>
      </c>
      <c r="AE333">
        <f t="shared" si="91"/>
        <v>1.0302756367099648</v>
      </c>
      <c r="AF333">
        <f t="shared" si="92"/>
        <v>214782.13629935894</v>
      </c>
      <c r="AG333">
        <f t="shared" si="93"/>
        <v>0</v>
      </c>
    </row>
    <row r="334" spans="19:33" x14ac:dyDescent="0.25">
      <c r="S334">
        <f t="shared" si="94"/>
        <v>14</v>
      </c>
      <c r="T334">
        <f t="shared" si="95"/>
        <v>3</v>
      </c>
      <c r="U334">
        <f t="shared" si="96"/>
        <v>315</v>
      </c>
      <c r="V334">
        <f t="shared" si="97"/>
        <v>22.582655298857656</v>
      </c>
      <c r="Y334">
        <f t="shared" si="99"/>
        <v>186.00204925676144</v>
      </c>
      <c r="Z334">
        <f t="shared" si="98"/>
        <v>0</v>
      </c>
      <c r="AA334">
        <f t="shared" si="87"/>
        <v>1.0300594409705983</v>
      </c>
      <c r="AB334">
        <f t="shared" si="88"/>
        <v>214782.13629935897</v>
      </c>
      <c r="AC334">
        <f t="shared" si="89"/>
        <v>212928.02930561188</v>
      </c>
      <c r="AD334">
        <f t="shared" si="90"/>
        <v>185.97535594389325</v>
      </c>
      <c r="AE334">
        <f t="shared" si="91"/>
        <v>1.0298429343059916</v>
      </c>
      <c r="AF334">
        <f t="shared" si="92"/>
        <v>211074.70173585741</v>
      </c>
      <c r="AG334">
        <f t="shared" si="93"/>
        <v>0</v>
      </c>
    </row>
    <row r="335" spans="19:33" x14ac:dyDescent="0.25">
      <c r="S335">
        <f t="shared" si="94"/>
        <v>14</v>
      </c>
      <c r="T335">
        <f t="shared" si="95"/>
        <v>4</v>
      </c>
      <c r="U335">
        <f t="shared" si="96"/>
        <v>316</v>
      </c>
      <c r="V335">
        <f t="shared" si="97"/>
        <v>22.582655298857656</v>
      </c>
      <c r="Y335">
        <f t="shared" si="99"/>
        <v>185.94845481597997</v>
      </c>
      <c r="Z335">
        <f t="shared" si="98"/>
        <v>0</v>
      </c>
      <c r="AA335">
        <f t="shared" si="87"/>
        <v>1.0296250284782462</v>
      </c>
      <c r="AB335">
        <f t="shared" si="88"/>
        <v>211074.70173585732</v>
      </c>
      <c r="AC335">
        <f t="shared" si="89"/>
        <v>209221.37668459647</v>
      </c>
      <c r="AD335">
        <f t="shared" si="90"/>
        <v>185.92155372462273</v>
      </c>
      <c r="AE335">
        <f t="shared" si="91"/>
        <v>1.0294071229466137</v>
      </c>
      <c r="AF335">
        <f t="shared" si="92"/>
        <v>207368.8360932495</v>
      </c>
      <c r="AG335">
        <f t="shared" si="93"/>
        <v>0</v>
      </c>
    </row>
    <row r="336" spans="19:33" x14ac:dyDescent="0.25">
      <c r="S336">
        <f t="shared" si="94"/>
        <v>14</v>
      </c>
      <c r="T336">
        <f t="shared" si="95"/>
        <v>5</v>
      </c>
      <c r="U336">
        <f t="shared" si="96"/>
        <v>317</v>
      </c>
      <c r="V336">
        <f t="shared" si="97"/>
        <v>22.582655298857656</v>
      </c>
      <c r="Y336">
        <f t="shared" si="99"/>
        <v>185.89466401973425</v>
      </c>
      <c r="Z336">
        <f t="shared" si="98"/>
        <v>0</v>
      </c>
      <c r="AA336">
        <f t="shared" si="87"/>
        <v>1.0291893096482108</v>
      </c>
      <c r="AB336">
        <f t="shared" si="88"/>
        <v>207368.83609324956</v>
      </c>
      <c r="AC336">
        <f t="shared" si="89"/>
        <v>205516.29533588278</v>
      </c>
      <c r="AD336">
        <f t="shared" si="90"/>
        <v>185.86777431243598</v>
      </c>
      <c r="AE336">
        <f t="shared" si="91"/>
        <v>1.0289714963302878</v>
      </c>
      <c r="AF336">
        <f t="shared" si="92"/>
        <v>203664.53870646053</v>
      </c>
      <c r="AG336">
        <f t="shared" si="93"/>
        <v>0</v>
      </c>
    </row>
    <row r="337" spans="19:33" x14ac:dyDescent="0.25">
      <c r="S337">
        <f t="shared" si="94"/>
        <v>14</v>
      </c>
      <c r="T337">
        <f t="shared" si="95"/>
        <v>6</v>
      </c>
      <c r="U337">
        <f t="shared" si="96"/>
        <v>318</v>
      </c>
      <c r="V337">
        <f t="shared" si="97"/>
        <v>22.582655298857656</v>
      </c>
      <c r="Y337">
        <f t="shared" si="99"/>
        <v>185.84089598678796</v>
      </c>
      <c r="Z337">
        <f t="shared" si="98"/>
        <v>0</v>
      </c>
      <c r="AA337">
        <f t="shared" si="87"/>
        <v>1.028753775206563</v>
      </c>
      <c r="AB337">
        <f t="shared" si="88"/>
        <v>203664.53870646149</v>
      </c>
      <c r="AC337">
        <f t="shared" si="89"/>
        <v>201812.78191108967</v>
      </c>
      <c r="AD337">
        <f t="shared" si="90"/>
        <v>185.81380787643909</v>
      </c>
      <c r="AE337">
        <f t="shared" si="91"/>
        <v>1.0285346279175034</v>
      </c>
      <c r="AF337">
        <f t="shared" si="92"/>
        <v>199961.81404595848</v>
      </c>
      <c r="AG337">
        <f t="shared" si="93"/>
        <v>0</v>
      </c>
    </row>
    <row r="338" spans="19:33" x14ac:dyDescent="0.25">
      <c r="S338">
        <f t="shared" si="94"/>
        <v>14</v>
      </c>
      <c r="T338">
        <f t="shared" si="95"/>
        <v>7</v>
      </c>
      <c r="U338">
        <f t="shared" si="96"/>
        <v>319</v>
      </c>
      <c r="V338">
        <f t="shared" si="97"/>
        <v>22.582655298857656</v>
      </c>
      <c r="Y338">
        <f t="shared" si="99"/>
        <v>185.78667238362402</v>
      </c>
      <c r="Z338">
        <f t="shared" si="98"/>
        <v>0</v>
      </c>
      <c r="AA338">
        <f t="shared" si="87"/>
        <v>1.0283151734221072</v>
      </c>
      <c r="AB338">
        <f t="shared" si="88"/>
        <v>199961.81404595869</v>
      </c>
      <c r="AC338">
        <f t="shared" si="89"/>
        <v>198110.84673379888</v>
      </c>
      <c r="AD338">
        <f t="shared" si="90"/>
        <v>185.7595368989156</v>
      </c>
      <c r="AE338">
        <f t="shared" si="91"/>
        <v>1.0280957189922724</v>
      </c>
      <c r="AF338">
        <f t="shared" si="92"/>
        <v>196260.66945758651</v>
      </c>
      <c r="AG338">
        <f t="shared" si="93"/>
        <v>0</v>
      </c>
    </row>
    <row r="339" spans="19:33" x14ac:dyDescent="0.25">
      <c r="S339">
        <f t="shared" si="94"/>
        <v>14</v>
      </c>
      <c r="T339">
        <f t="shared" si="95"/>
        <v>8</v>
      </c>
      <c r="U339">
        <f t="shared" si="96"/>
        <v>320</v>
      </c>
      <c r="V339">
        <f t="shared" si="97"/>
        <v>22.582655298857656</v>
      </c>
      <c r="Y339">
        <f t="shared" si="99"/>
        <v>185.73241299626389</v>
      </c>
      <c r="Z339">
        <f t="shared" si="98"/>
        <v>0</v>
      </c>
      <c r="AA339">
        <f t="shared" si="87"/>
        <v>1.0278763582306982</v>
      </c>
      <c r="AB339">
        <f t="shared" si="88"/>
        <v>196260.6694575873</v>
      </c>
      <c r="AC339">
        <f t="shared" si="89"/>
        <v>194410.49201277204</v>
      </c>
      <c r="AD339">
        <f t="shared" si="90"/>
        <v>185.70528909114043</v>
      </c>
      <c r="AE339">
        <f t="shared" si="91"/>
        <v>1.0276569974491339</v>
      </c>
      <c r="AF339">
        <f t="shared" si="92"/>
        <v>192561.10426677042</v>
      </c>
      <c r="AG339">
        <f t="shared" si="93"/>
        <v>0</v>
      </c>
    </row>
    <row r="340" spans="19:33" x14ac:dyDescent="0.25">
      <c r="S340">
        <f t="shared" si="94"/>
        <v>14</v>
      </c>
      <c r="T340">
        <f t="shared" si="95"/>
        <v>9</v>
      </c>
      <c r="U340">
        <f t="shared" si="96"/>
        <v>321</v>
      </c>
      <c r="V340">
        <f t="shared" si="97"/>
        <v>22.582655298857656</v>
      </c>
      <c r="Y340">
        <f t="shared" si="99"/>
        <v>185.67805783605343</v>
      </c>
      <c r="Z340">
        <f t="shared" si="98"/>
        <v>0</v>
      </c>
      <c r="AA340">
        <f t="shared" si="87"/>
        <v>1.0274369224110076</v>
      </c>
      <c r="AB340">
        <f t="shared" si="88"/>
        <v>192561.10426676986</v>
      </c>
      <c r="AC340">
        <f t="shared" si="89"/>
        <v>190711.71780643004</v>
      </c>
      <c r="AD340">
        <f t="shared" si="90"/>
        <v>185.65067281073706</v>
      </c>
      <c r="AE340">
        <f t="shared" si="91"/>
        <v>1.027215802819025</v>
      </c>
      <c r="AF340">
        <f t="shared" si="92"/>
        <v>188863.12737662139</v>
      </c>
      <c r="AG340">
        <f t="shared" si="93"/>
        <v>0</v>
      </c>
    </row>
    <row r="341" spans="19:33" x14ac:dyDescent="0.25">
      <c r="S341">
        <f t="shared" si="94"/>
        <v>14</v>
      </c>
      <c r="T341">
        <f t="shared" si="95"/>
        <v>10</v>
      </c>
      <c r="U341">
        <f t="shared" si="96"/>
        <v>322</v>
      </c>
      <c r="V341">
        <f t="shared" si="97"/>
        <v>22.582655298857656</v>
      </c>
      <c r="Y341">
        <f t="shared" si="99"/>
        <v>185.62329957274406</v>
      </c>
      <c r="Z341">
        <f t="shared" si="98"/>
        <v>0</v>
      </c>
      <c r="AA341">
        <f t="shared" ref="AA341:AA404" si="100">IF(AND(U341&gt;=$G$16,U341&lt;=$H$16),VLOOKUP($Y341,$C$20:$M$120,9)+($Y341-VLOOKUP(VLOOKUP($Y341,$C$20:$N$120,12),$A$20:$C$120,3,FALSE))*(VLOOKUP(VLOOKUP($Y341,$C$20:$N$120,12)+1,$A$20:$M$120,11,FALSE)-VLOOKUP($Y341,$C$20:$M$120,9))/(VLOOKUP(VLOOKUP($Y341,$C$20:$N$120,12)+1,$A$20:$C$120,3,FALSE)-VLOOKUP(VLOOKUP($Y341,$C$20:$N$120,12),$A$20:$C$120,3,FALSE)),VLOOKUP($Y341,$C$20:$M$120,11)+($Y341-VLOOKUP(VLOOKUP($Y341,$C$20:$N$120,12),$A$20:$C$120,3,FALSE))*(VLOOKUP(VLOOKUP($Y341,$C$20:$N$120,12)+1,$A$20:$M$120,13,FALSE)-VLOOKUP($Y341,$C$20:$M$120,11))/(VLOOKUP(VLOOKUP($Y341,$C$20:$N$120,12)+1,$A$20:$C$120,3,FALSE)-VLOOKUP(VLOOKUP($Y341,$C$20:$N$120,12),$A$20:$C$120,3,FALSE)))</f>
        <v>1.0269947784034426</v>
      </c>
      <c r="AB341">
        <f t="shared" ref="AB341:AB404" si="101">VLOOKUP($Y341,$C$20:$H$120,6)+($Y341-VLOOKUP(VLOOKUP($Y341,$C$20:$N$120,12),$A$20:$C$120,3,FALSE))*(VLOOKUP(VLOOKUP($Y341,$C$20:$N$120,12)+1,$A$20:$H$120,8,FALSE)-VLOOKUP($Y341,$C$20:$H$120,6))/(VLOOKUP(VLOOKUP($Y341,$C$20:$N$120,12)+1,$A$20:$C$120,3,FALSE)-VLOOKUP(VLOOKUP($Y341,$C$20:$N$120,12),$A$20:$C$120,3,FALSE))</f>
        <v>188863.12737662208</v>
      </c>
      <c r="AC341">
        <f t="shared" ref="AC341:AC404" si="102">MAX(0,AB341+(Z341-AA341)*1800)</f>
        <v>187014.53677549589</v>
      </c>
      <c r="AD341">
        <f t="shared" ref="AD341:AD404" si="103">VLOOKUP($AC341,$H$20:$I$120,2)+($AC341-VLOOKUP(VLOOKUP($AC341,$H$20:$N$120,7),$A$20:$H$120,8,FALSE))*(VLOOKUP(VLOOKUP($AC341,$H$20:$N$120,7)+1,$A$20:$I$120,9,FALSE)-VLOOKUP($AC341,$H$20:$I$120,2))/(VLOOKUP(VLOOKUP($AC341,$H$20:$N$120,7)+1,$A$20:$H$120,8,FALSE)-VLOOKUP(VLOOKUP($AC341,$H$20:$N$120,7),$A$20:$H$120,8,FALSE))</f>
        <v>185.59592633221425</v>
      </c>
      <c r="AE341">
        <f t="shared" ref="AE341:AE404" si="104">IF(AND(U341&gt;=$G$16,U341&lt;=$H$16),VLOOKUP($AD341,$C$20:$M$120,9)+($AD341-VLOOKUP(VLOOKUP($AD341,$C$20:$N$120,12),$A$20:$C$120,3,FALSE))*(VLOOKUP(VLOOKUP($AD341,$C$20:$N$120,12)+1,$A$20:$M$120,11,FALSE)-VLOOKUP($AD341,$C$20:$M$120,9))/(VLOOKUP(VLOOKUP($AD341,$C$20:$N$120,12)+1,$A$20:$C$120,3,FALSE)-VLOOKUP(VLOOKUP($AD341,$C$20:$N$120,12),$A$20:$C$120,3,FALSE)),VLOOKUP($AD341,$C$20:$M$120,11)+($AD341-VLOOKUP(VLOOKUP($AD341,$C$20:$N$120,12),$A$20:$C$120,3,FALSE))*(VLOOKUP(VLOOKUP($AD341,$C$20:$N$120,12)+1,$A$20:$M$120,13,FALSE)-VLOOKUP($AD341,$C$20:$M$120,11))/(VLOOKUP(VLOOKUP($AD341,$C$20:$N$120,12)+1,$A$20:$C$120,3,FALSE)-VLOOKUP(VLOOKUP($AD341,$C$20:$N$120,12),$A$20:$C$120,3,FALSE)))</f>
        <v>1.0267737539673769</v>
      </c>
      <c r="AF341">
        <f t="shared" ref="AF341:AF404" si="105">MAX(0,AB341+(Z341-AE341)*3600)</f>
        <v>185166.74186233952</v>
      </c>
      <c r="AG341">
        <f t="shared" ref="AG341:AG404" si="106">IF(AND(U341&gt;=$G$16,U341&lt;=$H$16),0,VLOOKUP($Y341,$C$20:$M$120,8)+($Y341-VLOOKUP(VLOOKUP($Y341,$C$20:$N$120,12),$A$20:$C$120,3,FALSE))*(VLOOKUP(VLOOKUP($Y341,$C$20:$N$120,12)+1,$A$20:$M$120,10,FALSE)-VLOOKUP($Y341,$C$20:$M$120,8))/(VLOOKUP(VLOOKUP($Y341,$C$20:$N$120,12)+1,$A$20:$C$120,3,FALSE)-VLOOKUP(VLOOKUP($Y341,$C$20:$N$120,12),$A$20:$C$120,3,FALSE)))</f>
        <v>0</v>
      </c>
    </row>
    <row r="342" spans="19:33" x14ac:dyDescent="0.25">
      <c r="S342">
        <f t="shared" si="94"/>
        <v>14</v>
      </c>
      <c r="T342">
        <f t="shared" si="95"/>
        <v>11</v>
      </c>
      <c r="U342">
        <f t="shared" si="96"/>
        <v>323</v>
      </c>
      <c r="V342">
        <f t="shared" si="97"/>
        <v>22.582655298857656</v>
      </c>
      <c r="Y342">
        <f t="shared" si="99"/>
        <v>185.56856487393529</v>
      </c>
      <c r="Z342">
        <f t="shared" si="98"/>
        <v>0</v>
      </c>
      <c r="AA342">
        <f t="shared" si="100"/>
        <v>1.0265528246667537</v>
      </c>
      <c r="AB342">
        <f t="shared" si="101"/>
        <v>185166.74186233905</v>
      </c>
      <c r="AC342">
        <f t="shared" si="102"/>
        <v>183318.94677793889</v>
      </c>
      <c r="AD342">
        <f t="shared" si="103"/>
        <v>185.54116499051418</v>
      </c>
      <c r="AE342">
        <f t="shared" si="104"/>
        <v>1.0263316345324467</v>
      </c>
      <c r="AF342">
        <f t="shared" si="105"/>
        <v>181471.94797802225</v>
      </c>
      <c r="AG342">
        <f t="shared" si="106"/>
        <v>0</v>
      </c>
    </row>
    <row r="343" spans="19:33" x14ac:dyDescent="0.25">
      <c r="S343">
        <f t="shared" si="94"/>
        <v>14</v>
      </c>
      <c r="T343">
        <f t="shared" si="95"/>
        <v>12</v>
      </c>
      <c r="U343">
        <f t="shared" si="96"/>
        <v>324</v>
      </c>
      <c r="V343">
        <f t="shared" si="97"/>
        <v>22.582655298857656</v>
      </c>
      <c r="Y343">
        <f t="shared" si="99"/>
        <v>185.51353853386121</v>
      </c>
      <c r="Z343">
        <f t="shared" si="98"/>
        <v>0</v>
      </c>
      <c r="AA343">
        <f t="shared" si="100"/>
        <v>1.026108921584475</v>
      </c>
      <c r="AB343">
        <f t="shared" si="101"/>
        <v>181471.94797802134</v>
      </c>
      <c r="AC343">
        <f t="shared" si="102"/>
        <v>179624.95191916928</v>
      </c>
      <c r="AD343">
        <f t="shared" si="103"/>
        <v>185.48591211820769</v>
      </c>
      <c r="AE343">
        <f t="shared" si="104"/>
        <v>1.025886208967024</v>
      </c>
      <c r="AF343">
        <f t="shared" si="105"/>
        <v>177778.75762574005</v>
      </c>
      <c r="AG343">
        <f t="shared" si="106"/>
        <v>0</v>
      </c>
    </row>
    <row r="344" spans="19:33" x14ac:dyDescent="0.25">
      <c r="S344">
        <f t="shared" si="94"/>
        <v>14</v>
      </c>
      <c r="T344">
        <f t="shared" si="95"/>
        <v>13</v>
      </c>
      <c r="U344">
        <f t="shared" si="96"/>
        <v>325</v>
      </c>
      <c r="V344">
        <f t="shared" si="97"/>
        <v>22.582655298857656</v>
      </c>
      <c r="Y344">
        <f t="shared" si="99"/>
        <v>185.45829769494839</v>
      </c>
      <c r="Z344">
        <f t="shared" si="98"/>
        <v>0</v>
      </c>
      <c r="AA344">
        <f t="shared" si="100"/>
        <v>1.0256635930272431</v>
      </c>
      <c r="AB344">
        <f t="shared" si="101"/>
        <v>177778.75762573941</v>
      </c>
      <c r="AC344">
        <f t="shared" si="102"/>
        <v>175932.56315829037</v>
      </c>
      <c r="AD344">
        <f t="shared" si="103"/>
        <v>185.43068326908619</v>
      </c>
      <c r="AE344">
        <f t="shared" si="104"/>
        <v>1.0254409770664787</v>
      </c>
      <c r="AF344">
        <f t="shared" si="105"/>
        <v>174087.17010830008</v>
      </c>
      <c r="AG344">
        <f t="shared" si="106"/>
        <v>0</v>
      </c>
    </row>
    <row r="345" spans="19:33" x14ac:dyDescent="0.25">
      <c r="S345">
        <f t="shared" si="94"/>
        <v>14</v>
      </c>
      <c r="T345">
        <f t="shared" si="95"/>
        <v>14</v>
      </c>
      <c r="U345">
        <f t="shared" si="96"/>
        <v>326</v>
      </c>
      <c r="V345">
        <f t="shared" si="97"/>
        <v>22.582655298857656</v>
      </c>
      <c r="Y345">
        <f t="shared" si="99"/>
        <v>185.4030808304135</v>
      </c>
      <c r="Z345">
        <f t="shared" si="98"/>
        <v>0</v>
      </c>
      <c r="AA345">
        <f t="shared" si="100"/>
        <v>1.0252184577414267</v>
      </c>
      <c r="AB345">
        <f t="shared" si="101"/>
        <v>174087.17010829938</v>
      </c>
      <c r="AC345">
        <f t="shared" si="102"/>
        <v>172241.77688436481</v>
      </c>
      <c r="AD345">
        <f t="shared" si="103"/>
        <v>185.37522869315879</v>
      </c>
      <c r="AE345">
        <f t="shared" si="104"/>
        <v>1.024994244725381</v>
      </c>
      <c r="AF345">
        <f t="shared" si="105"/>
        <v>170397.19082728802</v>
      </c>
      <c r="AG345">
        <f t="shared" si="106"/>
        <v>0</v>
      </c>
    </row>
    <row r="346" spans="19:33" x14ac:dyDescent="0.25">
      <c r="S346">
        <f t="shared" si="94"/>
        <v>14</v>
      </c>
      <c r="T346">
        <f t="shared" si="95"/>
        <v>15</v>
      </c>
      <c r="U346">
        <f t="shared" si="96"/>
        <v>327</v>
      </c>
      <c r="V346">
        <f t="shared" si="97"/>
        <v>22.582655298857656</v>
      </c>
      <c r="Y346">
        <f t="shared" si="99"/>
        <v>185.34735738088429</v>
      </c>
      <c r="Z346">
        <f t="shared" si="98"/>
        <v>0</v>
      </c>
      <c r="AA346">
        <f t="shared" si="100"/>
        <v>1.024769917083965</v>
      </c>
      <c r="AB346">
        <f t="shared" si="101"/>
        <v>170397.19082728846</v>
      </c>
      <c r="AC346">
        <f t="shared" si="102"/>
        <v>168552.60497653732</v>
      </c>
      <c r="AD346">
        <f t="shared" si="103"/>
        <v>185.31948607172734</v>
      </c>
      <c r="AE346">
        <f t="shared" si="104"/>
        <v>1.0245455894676414</v>
      </c>
      <c r="AF346">
        <f t="shared" si="105"/>
        <v>166708.82670520496</v>
      </c>
      <c r="AG346">
        <f t="shared" si="106"/>
        <v>0</v>
      </c>
    </row>
    <row r="347" spans="19:33" x14ac:dyDescent="0.25">
      <c r="S347">
        <f t="shared" si="94"/>
        <v>14</v>
      </c>
      <c r="T347">
        <f t="shared" si="95"/>
        <v>16</v>
      </c>
      <c r="U347">
        <f t="shared" si="96"/>
        <v>328</v>
      </c>
      <c r="V347">
        <f t="shared" si="97"/>
        <v>22.582655298857656</v>
      </c>
      <c r="Y347">
        <f t="shared" si="99"/>
        <v>185.2916269649277</v>
      </c>
      <c r="Z347">
        <f t="shared" si="98"/>
        <v>0</v>
      </c>
      <c r="AA347">
        <f t="shared" si="100"/>
        <v>1.0243213600643477</v>
      </c>
      <c r="AB347">
        <f t="shared" si="101"/>
        <v>166708.82670520575</v>
      </c>
      <c r="AC347">
        <f t="shared" si="102"/>
        <v>164865.04825708992</v>
      </c>
      <c r="AD347">
        <f t="shared" si="103"/>
        <v>185.2637678554569</v>
      </c>
      <c r="AE347">
        <f t="shared" si="104"/>
        <v>1.024097130639555</v>
      </c>
      <c r="AF347">
        <f t="shared" si="105"/>
        <v>163022.07703490334</v>
      </c>
      <c r="AG347">
        <f t="shared" si="106"/>
        <v>0</v>
      </c>
    </row>
    <row r="348" spans="19:33" x14ac:dyDescent="0.25">
      <c r="S348">
        <f t="shared" si="94"/>
        <v>14</v>
      </c>
      <c r="T348">
        <f t="shared" si="95"/>
        <v>17</v>
      </c>
      <c r="U348">
        <f t="shared" si="96"/>
        <v>329</v>
      </c>
      <c r="V348">
        <f t="shared" si="97"/>
        <v>22.582655298857656</v>
      </c>
      <c r="Y348">
        <f t="shared" si="99"/>
        <v>185.23572546008967</v>
      </c>
      <c r="Z348">
        <f t="shared" si="98"/>
        <v>0</v>
      </c>
      <c r="AA348">
        <f t="shared" si="100"/>
        <v>1.0238716744302181</v>
      </c>
      <c r="AB348">
        <f t="shared" si="101"/>
        <v>163022.07703490395</v>
      </c>
      <c r="AC348">
        <f t="shared" si="102"/>
        <v>161179.10802092956</v>
      </c>
      <c r="AD348">
        <f t="shared" si="103"/>
        <v>185.20759326349091</v>
      </c>
      <c r="AE348">
        <f t="shared" si="104"/>
        <v>1.0236456096036732</v>
      </c>
      <c r="AF348">
        <f t="shared" si="105"/>
        <v>159336.95284033072</v>
      </c>
      <c r="AG348">
        <f t="shared" si="106"/>
        <v>0</v>
      </c>
    </row>
    <row r="349" spans="19:33" x14ac:dyDescent="0.25">
      <c r="S349">
        <f t="shared" si="94"/>
        <v>14</v>
      </c>
      <c r="T349">
        <f t="shared" si="95"/>
        <v>18</v>
      </c>
      <c r="U349">
        <f t="shared" si="96"/>
        <v>330</v>
      </c>
      <c r="V349">
        <f t="shared" si="97"/>
        <v>22.582655298857656</v>
      </c>
      <c r="Y349">
        <f t="shared" si="99"/>
        <v>185.17947348973829</v>
      </c>
      <c r="Z349">
        <f t="shared" si="98"/>
        <v>0</v>
      </c>
      <c r="AA349">
        <f t="shared" si="100"/>
        <v>1.0234196446046888</v>
      </c>
      <c r="AB349">
        <f t="shared" si="101"/>
        <v>159336.95284033089</v>
      </c>
      <c r="AC349">
        <f t="shared" si="102"/>
        <v>157494.79748004244</v>
      </c>
      <c r="AD349">
        <f t="shared" si="103"/>
        <v>185.15135371324277</v>
      </c>
      <c r="AE349">
        <f t="shared" si="104"/>
        <v>1.0231936795836629</v>
      </c>
      <c r="AF349">
        <f t="shared" si="105"/>
        <v>155653.45559382971</v>
      </c>
      <c r="AG349">
        <f t="shared" si="106"/>
        <v>0</v>
      </c>
    </row>
    <row r="350" spans="19:33" x14ac:dyDescent="0.25">
      <c r="S350">
        <f t="shared" si="94"/>
        <v>14</v>
      </c>
      <c r="T350">
        <f t="shared" si="95"/>
        <v>19</v>
      </c>
      <c r="U350">
        <f t="shared" si="96"/>
        <v>331</v>
      </c>
      <c r="V350">
        <f t="shared" si="97"/>
        <v>22.582655298857656</v>
      </c>
      <c r="Y350">
        <f t="shared" si="99"/>
        <v>185.12324635410886</v>
      </c>
      <c r="Z350">
        <f t="shared" si="98"/>
        <v>0</v>
      </c>
      <c r="AA350">
        <f t="shared" si="100"/>
        <v>1.0229678143461249</v>
      </c>
      <c r="AB350">
        <f t="shared" si="101"/>
        <v>155653.45559383047</v>
      </c>
      <c r="AC350">
        <f t="shared" si="102"/>
        <v>153812.11352800744</v>
      </c>
      <c r="AD350">
        <f t="shared" si="103"/>
        <v>185.09498577412853</v>
      </c>
      <c r="AE350">
        <f t="shared" si="104"/>
        <v>1.0227409113725388</v>
      </c>
      <c r="AF350">
        <f t="shared" si="105"/>
        <v>151971.58831288933</v>
      </c>
      <c r="AG350">
        <f t="shared" si="106"/>
        <v>0</v>
      </c>
    </row>
    <row r="351" spans="19:33" x14ac:dyDescent="0.25">
      <c r="S351">
        <f t="shared" si="94"/>
        <v>14</v>
      </c>
      <c r="T351">
        <f t="shared" si="95"/>
        <v>20</v>
      </c>
      <c r="U351">
        <f t="shared" si="96"/>
        <v>332</v>
      </c>
      <c r="V351">
        <f t="shared" si="97"/>
        <v>22.582655298857656</v>
      </c>
      <c r="Y351">
        <f t="shared" si="99"/>
        <v>185.06660122070366</v>
      </c>
      <c r="Z351">
        <f t="shared" si="98"/>
        <v>0</v>
      </c>
      <c r="AA351">
        <f t="shared" si="100"/>
        <v>1.0225131845012794</v>
      </c>
      <c r="AB351">
        <f t="shared" si="101"/>
        <v>151971.5883128889</v>
      </c>
      <c r="AC351">
        <f t="shared" si="102"/>
        <v>150131.06458078659</v>
      </c>
      <c r="AD351">
        <f t="shared" si="103"/>
        <v>185.03821669014982</v>
      </c>
      <c r="AE351">
        <f t="shared" si="104"/>
        <v>1.0222854578135123</v>
      </c>
      <c r="AF351">
        <f t="shared" si="105"/>
        <v>148291.36066476026</v>
      </c>
      <c r="AG351">
        <f t="shared" si="106"/>
        <v>0</v>
      </c>
    </row>
    <row r="352" spans="19:33" x14ac:dyDescent="0.25">
      <c r="S352">
        <f t="shared" si="94"/>
        <v>14</v>
      </c>
      <c r="T352">
        <f t="shared" si="95"/>
        <v>21</v>
      </c>
      <c r="U352">
        <f t="shared" si="96"/>
        <v>333</v>
      </c>
      <c r="V352">
        <f t="shared" si="97"/>
        <v>22.582655298857656</v>
      </c>
      <c r="Y352">
        <f t="shared" si="99"/>
        <v>185.00984480278777</v>
      </c>
      <c r="Z352">
        <f t="shared" si="98"/>
        <v>0</v>
      </c>
      <c r="AA352">
        <f t="shared" si="100"/>
        <v>1.0220578325610035</v>
      </c>
      <c r="AB352">
        <f t="shared" si="101"/>
        <v>148291.36066476096</v>
      </c>
      <c r="AC352">
        <f t="shared" si="102"/>
        <v>146451.65656615116</v>
      </c>
      <c r="AD352">
        <f t="shared" si="103"/>
        <v>184.98147291260989</v>
      </c>
      <c r="AE352">
        <f t="shared" si="104"/>
        <v>1.0218302072859036</v>
      </c>
      <c r="AF352">
        <f t="shared" si="105"/>
        <v>144612.77191853171</v>
      </c>
      <c r="AG352">
        <f t="shared" si="106"/>
        <v>0</v>
      </c>
    </row>
    <row r="353" spans="19:33" x14ac:dyDescent="0.25">
      <c r="S353">
        <f t="shared" si="94"/>
        <v>14</v>
      </c>
      <c r="T353">
        <f t="shared" si="95"/>
        <v>22</v>
      </c>
      <c r="U353">
        <f t="shared" si="96"/>
        <v>334</v>
      </c>
      <c r="V353">
        <f t="shared" si="97"/>
        <v>22.582655298857656</v>
      </c>
      <c r="Y353">
        <f t="shared" si="99"/>
        <v>184.95299033791943</v>
      </c>
      <c r="Z353">
        <f t="shared" si="98"/>
        <v>0</v>
      </c>
      <c r="AA353">
        <f t="shared" si="100"/>
        <v>1.0216018487895213</v>
      </c>
      <c r="AB353">
        <f t="shared" si="101"/>
        <v>144612.77191853197</v>
      </c>
      <c r="AC353">
        <f t="shared" si="102"/>
        <v>142773.88859071085</v>
      </c>
      <c r="AD353">
        <f t="shared" si="103"/>
        <v>184.92433687552906</v>
      </c>
      <c r="AE353">
        <f t="shared" si="104"/>
        <v>1.0213723337956702</v>
      </c>
      <c r="AF353">
        <f t="shared" si="105"/>
        <v>140935.83151686756</v>
      </c>
      <c r="AG353">
        <f t="shared" si="106"/>
        <v>0</v>
      </c>
    </row>
    <row r="354" spans="19:33" x14ac:dyDescent="0.25">
      <c r="S354">
        <f t="shared" si="94"/>
        <v>14</v>
      </c>
      <c r="T354">
        <f t="shared" si="95"/>
        <v>23</v>
      </c>
      <c r="U354">
        <f t="shared" si="96"/>
        <v>335</v>
      </c>
      <c r="V354">
        <f t="shared" si="97"/>
        <v>22.582655298857656</v>
      </c>
      <c r="Y354">
        <f t="shared" si="99"/>
        <v>184.89569628782024</v>
      </c>
      <c r="Z354">
        <f t="shared" si="98"/>
        <v>0</v>
      </c>
      <c r="AA354">
        <f t="shared" si="100"/>
        <v>1.0211429219283596</v>
      </c>
      <c r="AB354">
        <f t="shared" si="101"/>
        <v>140935.83151686681</v>
      </c>
      <c r="AC354">
        <f t="shared" si="102"/>
        <v>139097.77425739577</v>
      </c>
      <c r="AD354">
        <f t="shared" si="103"/>
        <v>184.867055697219</v>
      </c>
      <c r="AE354">
        <f t="shared" si="104"/>
        <v>1.0209135100378806</v>
      </c>
      <c r="AF354">
        <f t="shared" si="105"/>
        <v>137260.54288073044</v>
      </c>
      <c r="AG354">
        <f t="shared" si="106"/>
        <v>0</v>
      </c>
    </row>
    <row r="355" spans="19:33" x14ac:dyDescent="0.25">
      <c r="S355">
        <f t="shared" si="94"/>
        <v>14</v>
      </c>
      <c r="T355">
        <f t="shared" si="95"/>
        <v>24</v>
      </c>
      <c r="U355">
        <f t="shared" si="96"/>
        <v>336</v>
      </c>
      <c r="V355">
        <f t="shared" si="97"/>
        <v>22.582655298857656</v>
      </c>
      <c r="Y355">
        <f t="shared" si="99"/>
        <v>184.83842797551569</v>
      </c>
      <c r="Z355">
        <f t="shared" si="98"/>
        <v>0</v>
      </c>
      <c r="AA355">
        <f t="shared" si="100"/>
        <v>1.0206842012276154</v>
      </c>
      <c r="AB355">
        <f t="shared" si="101"/>
        <v>137260.5428807298</v>
      </c>
      <c r="AC355">
        <f t="shared" si="102"/>
        <v>135423.31131852011</v>
      </c>
      <c r="AD355">
        <f t="shared" si="103"/>
        <v>184.80969375468499</v>
      </c>
      <c r="AE355">
        <f t="shared" si="104"/>
        <v>1.0204541721925655</v>
      </c>
      <c r="AF355">
        <f t="shared" si="105"/>
        <v>133586.90786083657</v>
      </c>
      <c r="AG355">
        <f t="shared" si="106"/>
        <v>0</v>
      </c>
    </row>
    <row r="356" spans="19:33" x14ac:dyDescent="0.25">
      <c r="S356">
        <f t="shared" si="94"/>
        <v>15</v>
      </c>
      <c r="T356">
        <f t="shared" si="95"/>
        <v>1</v>
      </c>
      <c r="U356">
        <f t="shared" si="96"/>
        <v>337</v>
      </c>
      <c r="V356">
        <f t="shared" si="97"/>
        <v>22.582655298857656</v>
      </c>
      <c r="Y356">
        <f t="shared" si="99"/>
        <v>184.78078016441972</v>
      </c>
      <c r="Z356">
        <f t="shared" si="98"/>
        <v>0</v>
      </c>
      <c r="AA356">
        <f t="shared" si="100"/>
        <v>1.0202229462315882</v>
      </c>
      <c r="AB356">
        <f t="shared" si="101"/>
        <v>133586.90786083569</v>
      </c>
      <c r="AC356">
        <f t="shared" si="102"/>
        <v>131750.50655761885</v>
      </c>
      <c r="AD356">
        <f t="shared" si="103"/>
        <v>184.75186660807586</v>
      </c>
      <c r="AE356">
        <f t="shared" si="104"/>
        <v>1.0199917205418847</v>
      </c>
      <c r="AF356">
        <f t="shared" si="105"/>
        <v>129914.93766688491</v>
      </c>
      <c r="AG356">
        <f t="shared" si="106"/>
        <v>0</v>
      </c>
    </row>
    <row r="357" spans="19:33" x14ac:dyDescent="0.25">
      <c r="S357">
        <f t="shared" si="94"/>
        <v>15</v>
      </c>
      <c r="T357">
        <f t="shared" si="95"/>
        <v>2</v>
      </c>
      <c r="U357">
        <f t="shared" si="96"/>
        <v>338</v>
      </c>
      <c r="V357">
        <f t="shared" si="97"/>
        <v>22.582655298857656</v>
      </c>
      <c r="Y357">
        <f t="shared" si="99"/>
        <v>184.72296615780266</v>
      </c>
      <c r="Z357">
        <f t="shared" si="98"/>
        <v>0</v>
      </c>
      <c r="AA357">
        <f t="shared" si="100"/>
        <v>1.0197605996632324</v>
      </c>
      <c r="AB357">
        <f t="shared" si="101"/>
        <v>129914.93766688419</v>
      </c>
      <c r="AC357">
        <f t="shared" si="102"/>
        <v>128079.36858749037</v>
      </c>
      <c r="AD357">
        <f t="shared" si="103"/>
        <v>184.69406570455908</v>
      </c>
      <c r="AE357">
        <f t="shared" si="104"/>
        <v>1.0195294787608256</v>
      </c>
      <c r="AF357">
        <f t="shared" si="105"/>
        <v>126244.63154334521</v>
      </c>
      <c r="AG357">
        <f t="shared" si="106"/>
        <v>0</v>
      </c>
    </row>
    <row r="358" spans="19:33" x14ac:dyDescent="0.25">
      <c r="S358">
        <f t="shared" si="94"/>
        <v>15</v>
      </c>
      <c r="T358">
        <f t="shared" si="95"/>
        <v>3</v>
      </c>
      <c r="U358">
        <f t="shared" si="96"/>
        <v>339</v>
      </c>
      <c r="V358">
        <f t="shared" si="97"/>
        <v>22.582655298857656</v>
      </c>
      <c r="Y358">
        <f t="shared" si="99"/>
        <v>184.66507514594213</v>
      </c>
      <c r="Z358">
        <f t="shared" si="98"/>
        <v>0</v>
      </c>
      <c r="AA358">
        <f t="shared" si="100"/>
        <v>1.0192977651936872</v>
      </c>
      <c r="AB358">
        <f t="shared" si="101"/>
        <v>126244.63154334486</v>
      </c>
      <c r="AC358">
        <f t="shared" si="102"/>
        <v>124409.89556599622</v>
      </c>
      <c r="AD358">
        <f t="shared" si="103"/>
        <v>184.63588426260915</v>
      </c>
      <c r="AE358">
        <f t="shared" si="104"/>
        <v>1.0190646979199329</v>
      </c>
      <c r="AF358">
        <f t="shared" si="105"/>
        <v>122575.9986308331</v>
      </c>
      <c r="AG358">
        <f t="shared" si="106"/>
        <v>0</v>
      </c>
    </row>
    <row r="359" spans="19:33" x14ac:dyDescent="0.25">
      <c r="S359">
        <f t="shared" si="94"/>
        <v>15</v>
      </c>
      <c r="T359">
        <f t="shared" si="95"/>
        <v>4</v>
      </c>
      <c r="U359">
        <f t="shared" si="96"/>
        <v>340</v>
      </c>
      <c r="V359">
        <f t="shared" si="97"/>
        <v>22.582655298857656</v>
      </c>
      <c r="Y359">
        <f t="shared" si="99"/>
        <v>184.60670672854434</v>
      </c>
      <c r="Z359">
        <f t="shared" si="98"/>
        <v>0</v>
      </c>
      <c r="AA359">
        <f t="shared" si="100"/>
        <v>1.0188317372300562</v>
      </c>
      <c r="AB359">
        <f t="shared" si="101"/>
        <v>122575.99863083247</v>
      </c>
      <c r="AC359">
        <f t="shared" si="102"/>
        <v>120742.10150381837</v>
      </c>
      <c r="AD359">
        <f t="shared" si="103"/>
        <v>184.57752919142715</v>
      </c>
      <c r="AE359">
        <f t="shared" si="104"/>
        <v>1.0185987765158087</v>
      </c>
      <c r="AF359">
        <f t="shared" si="105"/>
        <v>118909.04303537557</v>
      </c>
      <c r="AG359">
        <f t="shared" si="106"/>
        <v>0</v>
      </c>
    </row>
    <row r="360" spans="19:33" x14ac:dyDescent="0.25">
      <c r="S360">
        <f t="shared" si="94"/>
        <v>15</v>
      </c>
      <c r="T360">
        <f t="shared" si="95"/>
        <v>5</v>
      </c>
      <c r="U360">
        <f t="shared" si="96"/>
        <v>341</v>
      </c>
      <c r="V360">
        <f t="shared" si="97"/>
        <v>22.582655298857656</v>
      </c>
      <c r="Y360">
        <f t="shared" si="99"/>
        <v>184.54836499747478</v>
      </c>
      <c r="Z360">
        <f t="shared" si="98"/>
        <v>0</v>
      </c>
      <c r="AA360">
        <f t="shared" si="100"/>
        <v>1.0183659223367081</v>
      </c>
      <c r="AB360">
        <f t="shared" si="101"/>
        <v>118909.04303537629</v>
      </c>
      <c r="AC360">
        <f t="shared" si="102"/>
        <v>117075.98437517021</v>
      </c>
      <c r="AD360">
        <f t="shared" si="103"/>
        <v>184.51908659006145</v>
      </c>
      <c r="AE360">
        <f t="shared" si="104"/>
        <v>1.0181322969106528</v>
      </c>
      <c r="AF360">
        <f t="shared" si="105"/>
        <v>115243.76676649794</v>
      </c>
      <c r="AG360">
        <f t="shared" si="106"/>
        <v>0</v>
      </c>
    </row>
    <row r="361" spans="19:33" x14ac:dyDescent="0.25">
      <c r="S361">
        <f t="shared" si="94"/>
        <v>15</v>
      </c>
      <c r="T361">
        <f t="shared" si="95"/>
        <v>6</v>
      </c>
      <c r="U361">
        <f t="shared" si="96"/>
        <v>342</v>
      </c>
      <c r="V361">
        <f t="shared" si="97"/>
        <v>22.582655298857656</v>
      </c>
      <c r="Y361">
        <f t="shared" si="99"/>
        <v>184.48962748046191</v>
      </c>
      <c r="Z361">
        <f t="shared" si="98"/>
        <v>0</v>
      </c>
      <c r="AA361">
        <f t="shared" si="100"/>
        <v>1.0178974677468555</v>
      </c>
      <c r="AB361">
        <f t="shared" si="101"/>
        <v>115243.76676649805</v>
      </c>
      <c r="AC361">
        <f t="shared" si="102"/>
        <v>113411.55132455371</v>
      </c>
      <c r="AD361">
        <f t="shared" si="103"/>
        <v>184.46016840569985</v>
      </c>
      <c r="AE361">
        <f t="shared" si="104"/>
        <v>1.0176626388607601</v>
      </c>
      <c r="AF361">
        <f t="shared" si="105"/>
        <v>111580.18126659932</v>
      </c>
      <c r="AG361">
        <f t="shared" si="106"/>
        <v>0</v>
      </c>
    </row>
    <row r="362" spans="19:33" x14ac:dyDescent="0.25">
      <c r="S362">
        <f t="shared" si="94"/>
        <v>15</v>
      </c>
      <c r="T362">
        <f t="shared" si="95"/>
        <v>7</v>
      </c>
      <c r="U362">
        <f t="shared" si="96"/>
        <v>343</v>
      </c>
      <c r="V362">
        <f t="shared" si="97"/>
        <v>22.582655298857656</v>
      </c>
      <c r="Y362">
        <f t="shared" si="99"/>
        <v>184.43072292335145</v>
      </c>
      <c r="Z362">
        <f t="shared" si="98"/>
        <v>0</v>
      </c>
      <c r="AA362">
        <f t="shared" si="100"/>
        <v>1.0174279183246857</v>
      </c>
      <c r="AB362">
        <f t="shared" si="101"/>
        <v>111580.1812665997</v>
      </c>
      <c r="AC362">
        <f t="shared" si="102"/>
        <v>109748.81101361527</v>
      </c>
      <c r="AD362">
        <f t="shared" si="103"/>
        <v>184.40127743786726</v>
      </c>
      <c r="AE362">
        <f t="shared" si="104"/>
        <v>1.0171931977636146</v>
      </c>
      <c r="AF362">
        <f t="shared" si="105"/>
        <v>107918.28575465069</v>
      </c>
      <c r="AG362">
        <f t="shared" si="106"/>
        <v>0</v>
      </c>
    </row>
    <row r="363" spans="19:33" x14ac:dyDescent="0.25">
      <c r="S363">
        <f t="shared" si="94"/>
        <v>15</v>
      </c>
      <c r="T363">
        <f t="shared" si="95"/>
        <v>8</v>
      </c>
      <c r="U363">
        <f t="shared" si="96"/>
        <v>344</v>
      </c>
      <c r="V363">
        <f t="shared" si="97"/>
        <v>22.582655298857656</v>
      </c>
      <c r="Y363">
        <f t="shared" si="99"/>
        <v>184.37170551366012</v>
      </c>
      <c r="Z363">
        <f t="shared" si="98"/>
        <v>0</v>
      </c>
      <c r="AA363">
        <f t="shared" si="100"/>
        <v>1.0169576406651397</v>
      </c>
      <c r="AB363">
        <f t="shared" si="101"/>
        <v>107918.28575465099</v>
      </c>
      <c r="AC363">
        <f t="shared" si="102"/>
        <v>106087.76200145374</v>
      </c>
      <c r="AD363">
        <f t="shared" si="103"/>
        <v>184.34196034600959</v>
      </c>
      <c r="AE363">
        <f t="shared" si="104"/>
        <v>1.0167209146118377</v>
      </c>
      <c r="AF363">
        <f t="shared" si="105"/>
        <v>104258.09046204838</v>
      </c>
      <c r="AG363">
        <f t="shared" si="106"/>
        <v>0</v>
      </c>
    </row>
    <row r="364" spans="19:33" x14ac:dyDescent="0.25">
      <c r="S364">
        <f t="shared" si="94"/>
        <v>15</v>
      </c>
      <c r="T364">
        <f t="shared" si="95"/>
        <v>9</v>
      </c>
      <c r="U364">
        <f t="shared" si="96"/>
        <v>345</v>
      </c>
      <c r="V364">
        <f t="shared" si="97"/>
        <v>22.582655298857656</v>
      </c>
      <c r="Y364">
        <f t="shared" si="99"/>
        <v>184.31222902644058</v>
      </c>
      <c r="Z364">
        <f t="shared" si="98"/>
        <v>0</v>
      </c>
      <c r="AA364">
        <f t="shared" si="100"/>
        <v>1.0164842987680904</v>
      </c>
      <c r="AB364">
        <f t="shared" si="101"/>
        <v>104258.09046204836</v>
      </c>
      <c r="AC364">
        <f t="shared" si="102"/>
        <v>102428.41872426579</v>
      </c>
      <c r="AD364">
        <f t="shared" si="103"/>
        <v>184.282497703648</v>
      </c>
      <c r="AE364">
        <f t="shared" si="104"/>
        <v>1.0162476828986884</v>
      </c>
      <c r="AF364">
        <f t="shared" si="105"/>
        <v>100599.59880361309</v>
      </c>
      <c r="AG364">
        <f t="shared" si="106"/>
        <v>0</v>
      </c>
    </row>
    <row r="365" spans="19:33" x14ac:dyDescent="0.25">
      <c r="S365">
        <f t="shared" ref="S365:S428" si="107">S341+1</f>
        <v>15</v>
      </c>
      <c r="T365">
        <f t="shared" ref="T365:T428" si="108">T341</f>
        <v>10</v>
      </c>
      <c r="U365">
        <f t="shared" si="96"/>
        <v>346</v>
      </c>
      <c r="V365">
        <f t="shared" si="97"/>
        <v>22.582655298857656</v>
      </c>
      <c r="Y365">
        <f t="shared" si="99"/>
        <v>184.25278022249137</v>
      </c>
      <c r="Z365">
        <f t="shared" si="98"/>
        <v>0</v>
      </c>
      <c r="AA365">
        <f t="shared" si="100"/>
        <v>1.0160111771875444</v>
      </c>
      <c r="AB365">
        <f t="shared" si="101"/>
        <v>100599.59880361262</v>
      </c>
      <c r="AC365">
        <f t="shared" si="102"/>
        <v>98770.778684675039</v>
      </c>
      <c r="AD365">
        <f t="shared" si="103"/>
        <v>184.22288126346896</v>
      </c>
      <c r="AE365">
        <f t="shared" si="104"/>
        <v>1.0157734478315665</v>
      </c>
      <c r="AF365">
        <f t="shared" si="105"/>
        <v>96942.814391418986</v>
      </c>
      <c r="AG365">
        <f t="shared" si="106"/>
        <v>0</v>
      </c>
    </row>
    <row r="366" spans="19:33" x14ac:dyDescent="0.25">
      <c r="S366">
        <f t="shared" si="107"/>
        <v>15</v>
      </c>
      <c r="T366">
        <f t="shared" si="108"/>
        <v>11</v>
      </c>
      <c r="U366">
        <f t="shared" si="96"/>
        <v>347</v>
      </c>
      <c r="V366">
        <f t="shared" si="97"/>
        <v>22.582655298857656</v>
      </c>
      <c r="Y366">
        <f t="shared" si="99"/>
        <v>184.19285942626507</v>
      </c>
      <c r="Z366">
        <f t="shared" si="98"/>
        <v>0</v>
      </c>
      <c r="AA366">
        <f t="shared" si="100"/>
        <v>1.0155349068597792</v>
      </c>
      <c r="AB366">
        <f t="shared" si="101"/>
        <v>96942.814391418724</v>
      </c>
      <c r="AC366">
        <f t="shared" si="102"/>
        <v>95114.851559071118</v>
      </c>
      <c r="AD366">
        <f t="shared" si="103"/>
        <v>184.16283761305465</v>
      </c>
      <c r="AE366">
        <f t="shared" si="104"/>
        <v>1.015296366078634</v>
      </c>
      <c r="AF366">
        <f t="shared" si="105"/>
        <v>93287.747473535637</v>
      </c>
      <c r="AG366">
        <f t="shared" si="106"/>
        <v>0</v>
      </c>
    </row>
    <row r="367" spans="19:33" x14ac:dyDescent="0.25">
      <c r="S367">
        <f t="shared" si="107"/>
        <v>15</v>
      </c>
      <c r="T367">
        <f t="shared" si="108"/>
        <v>12</v>
      </c>
      <c r="U367">
        <f t="shared" si="96"/>
        <v>348</v>
      </c>
      <c r="V367">
        <f t="shared" si="97"/>
        <v>22.582655298857656</v>
      </c>
      <c r="Y367">
        <f t="shared" si="99"/>
        <v>184.13282990359727</v>
      </c>
      <c r="Z367">
        <f t="shared" si="98"/>
        <v>0</v>
      </c>
      <c r="AA367">
        <f t="shared" si="100"/>
        <v>1.0150579373600161</v>
      </c>
      <c r="AB367">
        <f t="shared" si="101"/>
        <v>93287.747473536321</v>
      </c>
      <c r="AC367">
        <f t="shared" si="102"/>
        <v>91460.643186288289</v>
      </c>
      <c r="AD367">
        <f t="shared" si="103"/>
        <v>184.10282219082703</v>
      </c>
      <c r="AE367">
        <f t="shared" si="104"/>
        <v>1.0148195086150757</v>
      </c>
      <c r="AF367">
        <f t="shared" si="105"/>
        <v>89634.397242522042</v>
      </c>
      <c r="AG367">
        <f t="shared" si="106"/>
        <v>0</v>
      </c>
    </row>
    <row r="368" spans="19:33" x14ac:dyDescent="0.25">
      <c r="S368">
        <f t="shared" si="107"/>
        <v>15</v>
      </c>
      <c r="T368">
        <f t="shared" si="108"/>
        <v>13</v>
      </c>
      <c r="U368">
        <f t="shared" si="96"/>
        <v>349</v>
      </c>
      <c r="V368">
        <f t="shared" si="97"/>
        <v>22.582655298857656</v>
      </c>
      <c r="Y368">
        <f t="shared" si="99"/>
        <v>184.07258944738152</v>
      </c>
      <c r="Z368">
        <f t="shared" si="98"/>
        <v>0</v>
      </c>
      <c r="AA368">
        <f t="shared" si="100"/>
        <v>1.0145795807175564</v>
      </c>
      <c r="AB368">
        <f t="shared" si="101"/>
        <v>89634.39724252162</v>
      </c>
      <c r="AC368">
        <f t="shared" si="102"/>
        <v>87808.153997230023</v>
      </c>
      <c r="AD368">
        <f t="shared" si="103"/>
        <v>184.04227238323386</v>
      </c>
      <c r="AE368">
        <f t="shared" si="104"/>
        <v>1.0143390847491256</v>
      </c>
      <c r="AF368">
        <f t="shared" si="105"/>
        <v>85982.776537424768</v>
      </c>
      <c r="AG368">
        <f t="shared" si="106"/>
        <v>0</v>
      </c>
    </row>
    <row r="369" spans="19:33" x14ac:dyDescent="0.25">
      <c r="S369">
        <f t="shared" si="107"/>
        <v>15</v>
      </c>
      <c r="T369">
        <f t="shared" si="108"/>
        <v>14</v>
      </c>
      <c r="U369">
        <f t="shared" si="96"/>
        <v>350</v>
      </c>
      <c r="V369">
        <f t="shared" si="97"/>
        <v>22.582655298857656</v>
      </c>
      <c r="Y369">
        <f t="shared" si="99"/>
        <v>184.01196969180145</v>
      </c>
      <c r="Z369">
        <f t="shared" si="98"/>
        <v>0</v>
      </c>
      <c r="AA369">
        <f t="shared" si="100"/>
        <v>1.014098702795035</v>
      </c>
      <c r="AB369">
        <f t="shared" si="101"/>
        <v>85982.776537424477</v>
      </c>
      <c r="AC369">
        <f t="shared" si="102"/>
        <v>84157.398872393416</v>
      </c>
      <c r="AD369">
        <f t="shared" si="103"/>
        <v>183.98166699696213</v>
      </c>
      <c r="AE369">
        <f t="shared" si="104"/>
        <v>1.0138583208139187</v>
      </c>
      <c r="AF369">
        <f t="shared" si="105"/>
        <v>82332.886582494364</v>
      </c>
      <c r="AG369">
        <f t="shared" si="106"/>
        <v>0</v>
      </c>
    </row>
    <row r="370" spans="19:33" x14ac:dyDescent="0.25">
      <c r="S370">
        <f t="shared" si="107"/>
        <v>15</v>
      </c>
      <c r="T370">
        <f t="shared" si="108"/>
        <v>15</v>
      </c>
      <c r="U370">
        <f t="shared" si="96"/>
        <v>351</v>
      </c>
      <c r="V370">
        <f t="shared" si="97"/>
        <v>22.582655298857656</v>
      </c>
      <c r="Y370">
        <f t="shared" si="99"/>
        <v>183.95137866802585</v>
      </c>
      <c r="Z370">
        <f t="shared" si="98"/>
        <v>0</v>
      </c>
      <c r="AA370">
        <f t="shared" si="100"/>
        <v>1.0136180527931034</v>
      </c>
      <c r="AB370">
        <f t="shared" si="101"/>
        <v>82332.886582493957</v>
      </c>
      <c r="AC370">
        <f t="shared" si="102"/>
        <v>80508.374087466364</v>
      </c>
      <c r="AD370">
        <f t="shared" si="103"/>
        <v>183.92077645347453</v>
      </c>
      <c r="AE370">
        <f t="shared" si="104"/>
        <v>1.0133756714730502</v>
      </c>
      <c r="AF370">
        <f t="shared" si="105"/>
        <v>78684.734165190981</v>
      </c>
      <c r="AG370">
        <f t="shared" si="106"/>
        <v>0</v>
      </c>
    </row>
    <row r="371" spans="19:33" x14ac:dyDescent="0.25">
      <c r="S371">
        <f t="shared" si="107"/>
        <v>15</v>
      </c>
      <c r="T371">
        <f t="shared" si="108"/>
        <v>16</v>
      </c>
      <c r="U371">
        <f t="shared" si="96"/>
        <v>352</v>
      </c>
      <c r="V371">
        <f t="shared" si="97"/>
        <v>22.582655298857656</v>
      </c>
      <c r="Y371">
        <f t="shared" si="99"/>
        <v>183.89017391291031</v>
      </c>
      <c r="Z371">
        <f t="shared" si="98"/>
        <v>0</v>
      </c>
      <c r="AA371">
        <f t="shared" si="100"/>
        <v>1.0131333053405376</v>
      </c>
      <c r="AB371">
        <f t="shared" si="101"/>
        <v>78684.73416519085</v>
      </c>
      <c r="AC371">
        <f t="shared" si="102"/>
        <v>76861.094215577876</v>
      </c>
      <c r="AD371">
        <f t="shared" si="103"/>
        <v>183.85957137188737</v>
      </c>
      <c r="AE371">
        <f t="shared" si="104"/>
        <v>1.0128909392043919</v>
      </c>
      <c r="AF371">
        <f t="shared" si="105"/>
        <v>75038.32678405504</v>
      </c>
      <c r="AG371">
        <f t="shared" si="106"/>
        <v>0</v>
      </c>
    </row>
    <row r="372" spans="19:33" x14ac:dyDescent="0.25">
      <c r="S372">
        <f t="shared" si="107"/>
        <v>15</v>
      </c>
      <c r="T372">
        <f t="shared" si="108"/>
        <v>17</v>
      </c>
      <c r="U372">
        <f t="shared" ref="U372:U435" si="109">(S372-1)*24+T372</f>
        <v>353</v>
      </c>
      <c r="V372">
        <f t="shared" ref="V372:V435" si="110">V371</f>
        <v>22.582655298857656</v>
      </c>
      <c r="Y372">
        <f t="shared" si="99"/>
        <v>183.82898347260914</v>
      </c>
      <c r="Z372">
        <f t="shared" ref="Z372:Z435" si="111">(V373-V372)*43560/3600</f>
        <v>0</v>
      </c>
      <c r="AA372">
        <f t="shared" si="100"/>
        <v>1.0126486890279991</v>
      </c>
      <c r="AB372">
        <f t="shared" si="101"/>
        <v>75038.32678405453</v>
      </c>
      <c r="AC372">
        <f t="shared" si="102"/>
        <v>73215.55914380413</v>
      </c>
      <c r="AD372">
        <f t="shared" si="103"/>
        <v>183.79832338099177</v>
      </c>
      <c r="AE372">
        <f t="shared" si="104"/>
        <v>1.0124059531566085</v>
      </c>
      <c r="AF372">
        <f t="shared" si="105"/>
        <v>71393.665352690747</v>
      </c>
      <c r="AG372">
        <f t="shared" si="106"/>
        <v>0</v>
      </c>
    </row>
    <row r="373" spans="19:33" x14ac:dyDescent="0.25">
      <c r="S373">
        <f t="shared" si="107"/>
        <v>15</v>
      </c>
      <c r="T373">
        <f t="shared" si="108"/>
        <v>18</v>
      </c>
      <c r="U373">
        <f t="shared" si="109"/>
        <v>354</v>
      </c>
      <c r="V373">
        <f t="shared" si="110"/>
        <v>22.582655298857656</v>
      </c>
      <c r="Y373">
        <f t="shared" si="99"/>
        <v>183.76741596561479</v>
      </c>
      <c r="Z373">
        <f t="shared" si="111"/>
        <v>0</v>
      </c>
      <c r="AA373">
        <f t="shared" si="100"/>
        <v>1.0121615708374838</v>
      </c>
      <c r="AB373">
        <f t="shared" si="101"/>
        <v>71393.665352691009</v>
      </c>
      <c r="AC373">
        <f t="shared" si="102"/>
        <v>69571.774525183544</v>
      </c>
      <c r="AD373">
        <f t="shared" si="103"/>
        <v>183.73650860051373</v>
      </c>
      <c r="AE373">
        <f t="shared" si="104"/>
        <v>1.0119171889158864</v>
      </c>
      <c r="AF373">
        <f t="shared" si="105"/>
        <v>67750.763472593811</v>
      </c>
      <c r="AG373">
        <f t="shared" si="106"/>
        <v>0</v>
      </c>
    </row>
    <row r="374" spans="19:33" x14ac:dyDescent="0.25">
      <c r="S374">
        <f t="shared" si="107"/>
        <v>15</v>
      </c>
      <c r="T374">
        <f t="shared" si="108"/>
        <v>19</v>
      </c>
      <c r="U374">
        <f t="shared" si="109"/>
        <v>355</v>
      </c>
      <c r="V374">
        <f t="shared" si="110"/>
        <v>22.582655298857656</v>
      </c>
      <c r="Y374">
        <f t="shared" si="99"/>
        <v>183.70561616030508</v>
      </c>
      <c r="Z374">
        <f t="shared" si="111"/>
        <v>0</v>
      </c>
      <c r="AA374">
        <f t="shared" si="100"/>
        <v>1.0116729250041512</v>
      </c>
      <c r="AB374">
        <f t="shared" si="101"/>
        <v>67750.763472594452</v>
      </c>
      <c r="AC374">
        <f t="shared" si="102"/>
        <v>65929.752207586978</v>
      </c>
      <c r="AD374">
        <f t="shared" si="103"/>
        <v>183.67472371649288</v>
      </c>
      <c r="AE374">
        <f t="shared" si="104"/>
        <v>1.0114286610639229</v>
      </c>
      <c r="AF374">
        <f t="shared" si="105"/>
        <v>64109.620292764332</v>
      </c>
      <c r="AG374">
        <f t="shared" si="106"/>
        <v>0</v>
      </c>
    </row>
    <row r="375" spans="19:33" x14ac:dyDescent="0.25">
      <c r="S375">
        <f t="shared" si="107"/>
        <v>15</v>
      </c>
      <c r="T375">
        <f t="shared" si="108"/>
        <v>20</v>
      </c>
      <c r="U375">
        <f t="shared" si="109"/>
        <v>356</v>
      </c>
      <c r="V375">
        <f t="shared" si="110"/>
        <v>22.582655298857656</v>
      </c>
      <c r="Y375">
        <f t="shared" si="99"/>
        <v>183.64366842590138</v>
      </c>
      <c r="Z375">
        <f t="shared" si="111"/>
        <v>0</v>
      </c>
      <c r="AA375">
        <f t="shared" si="100"/>
        <v>1.0111833200038289</v>
      </c>
      <c r="AB375">
        <f t="shared" si="101"/>
        <v>64109.620292764608</v>
      </c>
      <c r="AC375">
        <f t="shared" si="102"/>
        <v>62289.490316757714</v>
      </c>
      <c r="AD375">
        <f t="shared" si="103"/>
        <v>183.61245114154468</v>
      </c>
      <c r="AE375">
        <f t="shared" si="104"/>
        <v>1.0109368899330009</v>
      </c>
      <c r="AF375">
        <f t="shared" si="105"/>
        <v>60470.247489005807</v>
      </c>
      <c r="AG375">
        <f t="shared" si="106"/>
        <v>0</v>
      </c>
    </row>
    <row r="376" spans="19:33" x14ac:dyDescent="0.25">
      <c r="S376">
        <f t="shared" si="107"/>
        <v>15</v>
      </c>
      <c r="T376">
        <f t="shared" si="108"/>
        <v>21</v>
      </c>
      <c r="U376">
        <f t="shared" si="109"/>
        <v>357</v>
      </c>
      <c r="V376">
        <f t="shared" si="110"/>
        <v>22.582655298857656</v>
      </c>
      <c r="Y376">
        <f t="shared" si="99"/>
        <v>183.5812490727823</v>
      </c>
      <c r="Z376">
        <f t="shared" si="111"/>
        <v>0</v>
      </c>
      <c r="AA376">
        <f t="shared" si="100"/>
        <v>1.0106905799744781</v>
      </c>
      <c r="AB376">
        <f t="shared" si="101"/>
        <v>60470.247489005225</v>
      </c>
      <c r="AC376">
        <f t="shared" si="102"/>
        <v>58651.004445051163</v>
      </c>
      <c r="AD376">
        <f t="shared" si="103"/>
        <v>183.55004700031182</v>
      </c>
      <c r="AE376">
        <f t="shared" si="104"/>
        <v>1.0104442699866836</v>
      </c>
      <c r="AF376">
        <f t="shared" si="105"/>
        <v>56832.648117053162</v>
      </c>
      <c r="AG376">
        <f t="shared" si="106"/>
        <v>0</v>
      </c>
    </row>
    <row r="377" spans="19:33" x14ac:dyDescent="0.25">
      <c r="S377">
        <f t="shared" si="107"/>
        <v>15</v>
      </c>
      <c r="T377">
        <f t="shared" si="108"/>
        <v>22</v>
      </c>
      <c r="U377">
        <f t="shared" si="109"/>
        <v>358</v>
      </c>
      <c r="V377">
        <f t="shared" si="110"/>
        <v>22.582655298857656</v>
      </c>
      <c r="Y377">
        <f t="shared" si="99"/>
        <v>183.51886013602126</v>
      </c>
      <c r="Z377">
        <f t="shared" si="111"/>
        <v>0</v>
      </c>
      <c r="AA377">
        <f t="shared" si="100"/>
        <v>1.0101980800526646</v>
      </c>
      <c r="AB377">
        <f t="shared" si="101"/>
        <v>56832.648117053803</v>
      </c>
      <c r="AC377">
        <f t="shared" si="102"/>
        <v>55014.291572959009</v>
      </c>
      <c r="AD377">
        <f t="shared" si="103"/>
        <v>183.48737049465009</v>
      </c>
      <c r="AE377">
        <f t="shared" si="104"/>
        <v>1.009949856101964</v>
      </c>
      <c r="AF377">
        <f t="shared" si="105"/>
        <v>53196.828635086735</v>
      </c>
      <c r="AG377">
        <f t="shared" si="106"/>
        <v>0</v>
      </c>
    </row>
    <row r="378" spans="19:33" x14ac:dyDescent="0.25">
      <c r="S378">
        <f t="shared" si="107"/>
        <v>15</v>
      </c>
      <c r="T378">
        <f t="shared" si="108"/>
        <v>23</v>
      </c>
      <c r="U378">
        <f t="shared" si="109"/>
        <v>359</v>
      </c>
      <c r="V378">
        <f t="shared" si="110"/>
        <v>22.582655298857656</v>
      </c>
      <c r="Y378">
        <f t="shared" si="99"/>
        <v>183.4558535801026</v>
      </c>
      <c r="Z378">
        <f t="shared" si="111"/>
        <v>0</v>
      </c>
      <c r="AA378">
        <f t="shared" si="100"/>
        <v>1.0097014669604711</v>
      </c>
      <c r="AB378">
        <f t="shared" si="101"/>
        <v>53196.82863508632</v>
      </c>
      <c r="AC378">
        <f t="shared" si="102"/>
        <v>51379.365994557469</v>
      </c>
      <c r="AD378">
        <f t="shared" si="103"/>
        <v>183.4243366707114</v>
      </c>
      <c r="AE378">
        <f t="shared" si="104"/>
        <v>1.0094530778596158</v>
      </c>
      <c r="AF378">
        <f t="shared" si="105"/>
        <v>49562.797554791701</v>
      </c>
      <c r="AG378">
        <f t="shared" si="106"/>
        <v>0</v>
      </c>
    </row>
    <row r="379" spans="19:33" x14ac:dyDescent="0.25">
      <c r="S379">
        <f t="shared" si="107"/>
        <v>15</v>
      </c>
      <c r="T379">
        <f t="shared" si="108"/>
        <v>24</v>
      </c>
      <c r="U379">
        <f t="shared" si="109"/>
        <v>360</v>
      </c>
      <c r="V379">
        <f t="shared" si="110"/>
        <v>22.582655298857656</v>
      </c>
      <c r="Y379">
        <f t="shared" si="99"/>
        <v>183.39283526779815</v>
      </c>
      <c r="Z379">
        <f t="shared" si="111"/>
        <v>0</v>
      </c>
      <c r="AA379">
        <f t="shared" si="100"/>
        <v>1.0092048109674474</v>
      </c>
      <c r="AB379">
        <f t="shared" si="101"/>
        <v>49562.797554791156</v>
      </c>
      <c r="AC379">
        <f t="shared" si="102"/>
        <v>47746.228895049753</v>
      </c>
      <c r="AD379">
        <f t="shared" si="103"/>
        <v>183.36123718015793</v>
      </c>
      <c r="AE379">
        <f t="shared" si="104"/>
        <v>1.0089558950326496</v>
      </c>
      <c r="AF379">
        <f t="shared" si="105"/>
        <v>45930.556332673616</v>
      </c>
      <c r="AG379">
        <f t="shared" si="106"/>
        <v>0</v>
      </c>
    </row>
    <row r="380" spans="19:33" x14ac:dyDescent="0.25">
      <c r="S380">
        <f t="shared" si="107"/>
        <v>16</v>
      </c>
      <c r="T380">
        <f t="shared" si="108"/>
        <v>1</v>
      </c>
      <c r="U380">
        <f t="shared" si="109"/>
        <v>361</v>
      </c>
      <c r="V380">
        <f t="shared" si="110"/>
        <v>22.582655298857656</v>
      </c>
      <c r="Y380">
        <f t="shared" si="99"/>
        <v>183.32940005113312</v>
      </c>
      <c r="Z380">
        <f t="shared" si="111"/>
        <v>0</v>
      </c>
      <c r="AA380">
        <f t="shared" si="100"/>
        <v>1.0087053925820058</v>
      </c>
      <c r="AB380">
        <f t="shared" si="101"/>
        <v>45930.556332673426</v>
      </c>
      <c r="AC380">
        <f t="shared" si="102"/>
        <v>44114.886626025815</v>
      </c>
      <c r="AD380">
        <f t="shared" si="103"/>
        <v>183.29756297218242</v>
      </c>
      <c r="AE380">
        <f t="shared" si="104"/>
        <v>1.0084548905253574</v>
      </c>
      <c r="AF380">
        <f t="shared" si="105"/>
        <v>42300.118726782137</v>
      </c>
      <c r="AG380">
        <f t="shared" si="106"/>
        <v>0</v>
      </c>
    </row>
    <row r="381" spans="19:33" x14ac:dyDescent="0.25">
      <c r="S381">
        <f t="shared" si="107"/>
        <v>16</v>
      </c>
      <c r="T381">
        <f t="shared" si="108"/>
        <v>2</v>
      </c>
      <c r="U381">
        <f t="shared" si="109"/>
        <v>362</v>
      </c>
      <c r="V381">
        <f t="shared" si="110"/>
        <v>22.582655298857656</v>
      </c>
      <c r="Y381">
        <f t="shared" si="99"/>
        <v>183.26574170608217</v>
      </c>
      <c r="Z381">
        <f t="shared" si="111"/>
        <v>0</v>
      </c>
      <c r="AA381">
        <f t="shared" si="100"/>
        <v>1.0082045128881498</v>
      </c>
      <c r="AB381">
        <f t="shared" si="101"/>
        <v>42300.118726781679</v>
      </c>
      <c r="AC381">
        <f t="shared" si="102"/>
        <v>40485.350603583007</v>
      </c>
      <c r="AD381">
        <f t="shared" si="103"/>
        <v>183.23392043605494</v>
      </c>
      <c r="AE381">
        <f t="shared" si="104"/>
        <v>1.0079541352200438</v>
      </c>
      <c r="AF381">
        <f t="shared" si="105"/>
        <v>38671.483839989523</v>
      </c>
      <c r="AG381">
        <f t="shared" si="106"/>
        <v>0</v>
      </c>
    </row>
    <row r="382" spans="19:33" x14ac:dyDescent="0.25">
      <c r="S382">
        <f t="shared" si="107"/>
        <v>16</v>
      </c>
      <c r="T382">
        <f t="shared" si="108"/>
        <v>3</v>
      </c>
      <c r="U382">
        <f t="shared" si="109"/>
        <v>363</v>
      </c>
      <c r="V382">
        <f t="shared" si="110"/>
        <v>22.582655298857656</v>
      </c>
      <c r="Y382">
        <f t="shared" si="99"/>
        <v>183.20185788573485</v>
      </c>
      <c r="Z382">
        <f t="shared" si="111"/>
        <v>0</v>
      </c>
      <c r="AA382">
        <f t="shared" si="100"/>
        <v>1.0077021573747147</v>
      </c>
      <c r="AB382">
        <f t="shared" si="101"/>
        <v>38671.483839989247</v>
      </c>
      <c r="AC382">
        <f t="shared" si="102"/>
        <v>36857.619956714763</v>
      </c>
      <c r="AD382">
        <f t="shared" si="103"/>
        <v>183.16969517630616</v>
      </c>
      <c r="AE382">
        <f t="shared" si="104"/>
        <v>1.0074495077180532</v>
      </c>
      <c r="AF382">
        <f t="shared" si="105"/>
        <v>35044.665612204255</v>
      </c>
      <c r="AG382">
        <f t="shared" si="106"/>
        <v>0</v>
      </c>
    </row>
    <row r="383" spans="19:33" x14ac:dyDescent="0.25">
      <c r="S383">
        <f t="shared" si="107"/>
        <v>16</v>
      </c>
      <c r="T383">
        <f t="shared" si="108"/>
        <v>4</v>
      </c>
      <c r="U383">
        <f t="shared" si="109"/>
        <v>364</v>
      </c>
      <c r="V383">
        <f t="shared" si="110"/>
        <v>22.582655298857656</v>
      </c>
      <c r="Y383">
        <f t="shared" si="99"/>
        <v>183.1375485944553</v>
      </c>
      <c r="Z383">
        <f t="shared" si="111"/>
        <v>0</v>
      </c>
      <c r="AA383">
        <f t="shared" si="100"/>
        <v>1.0071969847493192</v>
      </c>
      <c r="AB383">
        <f t="shared" si="101"/>
        <v>35044.665612204197</v>
      </c>
      <c r="AC383">
        <f t="shared" si="102"/>
        <v>33231.71103965542</v>
      </c>
      <c r="AD383">
        <f t="shared" si="103"/>
        <v>183.10540200856096</v>
      </c>
      <c r="AE383">
        <f t="shared" si="104"/>
        <v>1.0069444617488224</v>
      </c>
      <c r="AF383">
        <f t="shared" si="105"/>
        <v>31419.665549908437</v>
      </c>
      <c r="AG383">
        <f t="shared" si="106"/>
        <v>0</v>
      </c>
    </row>
    <row r="384" spans="19:33" x14ac:dyDescent="0.25">
      <c r="S384">
        <f t="shared" si="107"/>
        <v>16</v>
      </c>
      <c r="T384">
        <f t="shared" si="108"/>
        <v>5</v>
      </c>
      <c r="U384">
        <f t="shared" si="109"/>
        <v>365</v>
      </c>
      <c r="V384">
        <f t="shared" si="110"/>
        <v>22.582655298857656</v>
      </c>
      <c r="Y384">
        <f t="shared" si="99"/>
        <v>183.07319542580427</v>
      </c>
      <c r="Z384">
        <f t="shared" si="111"/>
        <v>0</v>
      </c>
      <c r="AA384">
        <f t="shared" si="100"/>
        <v>1.0066915551547819</v>
      </c>
      <c r="AB384">
        <f t="shared" si="101"/>
        <v>31419.665549908401</v>
      </c>
      <c r="AC384">
        <f t="shared" si="102"/>
        <v>29607.620750629794</v>
      </c>
      <c r="AD384">
        <f t="shared" si="103"/>
        <v>183.0407014926555</v>
      </c>
      <c r="AE384">
        <f t="shared" si="104"/>
        <v>1.0064367224272988</v>
      </c>
      <c r="AF384">
        <f t="shared" si="105"/>
        <v>27796.493349170127</v>
      </c>
      <c r="AG384">
        <f t="shared" si="106"/>
        <v>0</v>
      </c>
    </row>
    <row r="385" spans="19:33" x14ac:dyDescent="0.25">
      <c r="S385">
        <f t="shared" si="107"/>
        <v>16</v>
      </c>
      <c r="T385">
        <f t="shared" si="108"/>
        <v>6</v>
      </c>
      <c r="U385">
        <f t="shared" si="109"/>
        <v>366</v>
      </c>
      <c r="V385">
        <f t="shared" si="110"/>
        <v>22.582655298857656</v>
      </c>
      <c r="Y385">
        <f t="shared" si="99"/>
        <v>183.00822401045949</v>
      </c>
      <c r="Z385">
        <f t="shared" si="111"/>
        <v>0</v>
      </c>
      <c r="AA385">
        <f t="shared" si="100"/>
        <v>1.0061820187159349</v>
      </c>
      <c r="AB385">
        <f t="shared" si="101"/>
        <v>27796.493349170669</v>
      </c>
      <c r="AC385">
        <f t="shared" si="102"/>
        <v>25985.365715481985</v>
      </c>
      <c r="AD385">
        <f t="shared" si="103"/>
        <v>182.97574652409909</v>
      </c>
      <c r="AE385">
        <f t="shared" si="104"/>
        <v>1.0059273149719121</v>
      </c>
      <c r="AF385">
        <f t="shared" si="105"/>
        <v>24175.155015271786</v>
      </c>
      <c r="AG385">
        <f t="shared" si="106"/>
        <v>0</v>
      </c>
    </row>
    <row r="386" spans="19:33" x14ac:dyDescent="0.25">
      <c r="S386">
        <f t="shared" si="107"/>
        <v>16</v>
      </c>
      <c r="T386">
        <f t="shared" si="108"/>
        <v>7</v>
      </c>
      <c r="U386">
        <f t="shared" si="109"/>
        <v>367</v>
      </c>
      <c r="V386">
        <f t="shared" si="110"/>
        <v>22.582655298857656</v>
      </c>
      <c r="Y386">
        <f t="shared" si="99"/>
        <v>182.94328548036484</v>
      </c>
      <c r="Z386">
        <f t="shared" si="111"/>
        <v>0</v>
      </c>
      <c r="AA386">
        <f t="shared" si="100"/>
        <v>1.0056727401787076</v>
      </c>
      <c r="AB386">
        <f t="shared" si="101"/>
        <v>24175.155015272263</v>
      </c>
      <c r="AC386">
        <f t="shared" si="102"/>
        <v>22364.944082950591</v>
      </c>
      <c r="AD386">
        <f t="shared" si="103"/>
        <v>182.91054900814325</v>
      </c>
      <c r="AE386">
        <f t="shared" si="104"/>
        <v>1.0054163204917035</v>
      </c>
      <c r="AF386">
        <f t="shared" si="105"/>
        <v>20555.656261502132</v>
      </c>
      <c r="AG386">
        <f t="shared" si="106"/>
        <v>0</v>
      </c>
    </row>
    <row r="387" spans="19:33" x14ac:dyDescent="0.25">
      <c r="S387">
        <f t="shared" si="107"/>
        <v>16</v>
      </c>
      <c r="T387">
        <f t="shared" si="108"/>
        <v>8</v>
      </c>
      <c r="U387">
        <f t="shared" si="109"/>
        <v>368</v>
      </c>
      <c r="V387">
        <f t="shared" si="110"/>
        <v>22.582655298857656</v>
      </c>
      <c r="Y387">
        <f t="shared" si="99"/>
        <v>182.87773488414459</v>
      </c>
      <c r="Z387">
        <f t="shared" si="111"/>
        <v>0</v>
      </c>
      <c r="AA387">
        <f t="shared" si="100"/>
        <v>1.0051593996143728</v>
      </c>
      <c r="AB387">
        <f t="shared" si="101"/>
        <v>20555.656261501474</v>
      </c>
      <c r="AC387">
        <f t="shared" si="102"/>
        <v>18746.369342195601</v>
      </c>
      <c r="AD387">
        <f t="shared" si="103"/>
        <v>182.84492077650765</v>
      </c>
      <c r="AE387">
        <f t="shared" si="104"/>
        <v>1.0049024788651475</v>
      </c>
      <c r="AF387">
        <f t="shared" si="105"/>
        <v>16938.007337586943</v>
      </c>
      <c r="AG387">
        <f t="shared" si="106"/>
        <v>0</v>
      </c>
    </row>
    <row r="388" spans="19:33" x14ac:dyDescent="0.25">
      <c r="S388">
        <f t="shared" si="107"/>
        <v>16</v>
      </c>
      <c r="T388">
        <f t="shared" si="108"/>
        <v>9</v>
      </c>
      <c r="U388">
        <f t="shared" si="109"/>
        <v>369</v>
      </c>
      <c r="V388">
        <f t="shared" si="110"/>
        <v>22.582655298857656</v>
      </c>
      <c r="Y388">
        <f t="shared" si="99"/>
        <v>182.81212344357354</v>
      </c>
      <c r="Z388">
        <f t="shared" si="111"/>
        <v>0</v>
      </c>
      <c r="AA388">
        <f t="shared" si="100"/>
        <v>1.004645689454835</v>
      </c>
      <c r="AB388">
        <f t="shared" si="101"/>
        <v>16938.007337587544</v>
      </c>
      <c r="AC388">
        <f t="shared" si="102"/>
        <v>15129.64509656884</v>
      </c>
      <c r="AD388">
        <f t="shared" si="103"/>
        <v>182.77920363384314</v>
      </c>
      <c r="AE388">
        <f t="shared" si="104"/>
        <v>1.0043880802555565</v>
      </c>
      <c r="AF388">
        <f t="shared" si="105"/>
        <v>13322.210248667539</v>
      </c>
      <c r="AG388">
        <f t="shared" si="106"/>
        <v>0</v>
      </c>
    </row>
    <row r="389" spans="19:33" x14ac:dyDescent="0.25">
      <c r="S389">
        <f t="shared" si="107"/>
        <v>16</v>
      </c>
      <c r="T389">
        <f t="shared" si="108"/>
        <v>10</v>
      </c>
      <c r="U389">
        <f t="shared" si="109"/>
        <v>370</v>
      </c>
      <c r="V389">
        <f t="shared" si="110"/>
        <v>22.582655298857656</v>
      </c>
      <c r="Y389">
        <f t="shared" si="99"/>
        <v>182.74604699183868</v>
      </c>
      <c r="Z389">
        <f t="shared" si="111"/>
        <v>0</v>
      </c>
      <c r="AA389">
        <f t="shared" si="100"/>
        <v>1.0041289049576592</v>
      </c>
      <c r="AB389">
        <f t="shared" si="101"/>
        <v>13322.210248667208</v>
      </c>
      <c r="AC389">
        <f t="shared" si="102"/>
        <v>11514.778219743423</v>
      </c>
      <c r="AD389">
        <f t="shared" si="103"/>
        <v>182.71289040154721</v>
      </c>
      <c r="AE389">
        <f t="shared" si="104"/>
        <v>1.0038697300639863</v>
      </c>
      <c r="AF389">
        <f t="shared" si="105"/>
        <v>9708.2792204368579</v>
      </c>
      <c r="AG389">
        <f t="shared" si="106"/>
        <v>0</v>
      </c>
    </row>
    <row r="390" spans="19:33" x14ac:dyDescent="0.25">
      <c r="S390">
        <f t="shared" si="107"/>
        <v>16</v>
      </c>
      <c r="T390">
        <f t="shared" si="108"/>
        <v>11</v>
      </c>
      <c r="U390">
        <f t="shared" si="109"/>
        <v>371</v>
      </c>
      <c r="V390">
        <f t="shared" si="110"/>
        <v>22.582655298857656</v>
      </c>
      <c r="Y390">
        <f t="shared" ref="Y390:Y453" si="112">VLOOKUP($AF389,$H$20:$I$120,2)+($AF389-VLOOKUP(VLOOKUP($AF389,$H$20:$N$120,7),$A$20:$H$120,8,FALSE))*(VLOOKUP(VLOOKUP($AF389,$H$20:$N$120,7)+1,$A$20:$I$120,9,FALSE)-VLOOKUP($AF389,$H$20:$I$120,2))/(VLOOKUP(VLOOKUP($AF389,$H$20:$N$120,7)+1,$A$20:$H$120,8,FALSE)-VLOOKUP(VLOOKUP($AF389,$H$20:$N$120,7),$A$20:$H$120,8,FALSE))</f>
        <v>182.67975092729677</v>
      </c>
      <c r="Z390">
        <f t="shared" si="111"/>
        <v>0</v>
      </c>
      <c r="AA390">
        <f t="shared" si="100"/>
        <v>1.0036106889611549</v>
      </c>
      <c r="AB390">
        <f t="shared" si="101"/>
        <v>9708.2792204373545</v>
      </c>
      <c r="AC390">
        <f t="shared" si="102"/>
        <v>7901.7799803072758</v>
      </c>
      <c r="AD390">
        <f t="shared" si="103"/>
        <v>182.64661144862851</v>
      </c>
      <c r="AE390">
        <f t="shared" si="104"/>
        <v>1.0033516478237907</v>
      </c>
      <c r="AF390">
        <f t="shared" si="105"/>
        <v>6096.2132882717078</v>
      </c>
      <c r="AG390">
        <f t="shared" si="106"/>
        <v>0</v>
      </c>
    </row>
    <row r="391" spans="19:33" x14ac:dyDescent="0.25">
      <c r="S391">
        <f t="shared" si="107"/>
        <v>16</v>
      </c>
      <c r="T391">
        <f t="shared" si="108"/>
        <v>12</v>
      </c>
      <c r="U391">
        <f t="shared" si="109"/>
        <v>372</v>
      </c>
      <c r="V391">
        <f t="shared" si="110"/>
        <v>22.582655298857656</v>
      </c>
      <c r="Y391">
        <f t="shared" si="112"/>
        <v>182.61312491532121</v>
      </c>
      <c r="Z391">
        <f t="shared" si="111"/>
        <v>0</v>
      </c>
      <c r="AA391">
        <f t="shared" si="100"/>
        <v>1.0030903047012165</v>
      </c>
      <c r="AB391">
        <f t="shared" si="101"/>
        <v>6096.2132882710321</v>
      </c>
      <c r="AC391">
        <f t="shared" si="102"/>
        <v>4290.6507398088424</v>
      </c>
      <c r="AD391">
        <f t="shared" si="103"/>
        <v>182.5796198358984</v>
      </c>
      <c r="AE391">
        <f t="shared" si="104"/>
        <v>1.0028288376181684</v>
      </c>
      <c r="AF391">
        <f t="shared" si="105"/>
        <v>2486.0294728456256</v>
      </c>
      <c r="AG391">
        <f t="shared" si="106"/>
        <v>0</v>
      </c>
    </row>
    <row r="392" spans="19:33" x14ac:dyDescent="0.25">
      <c r="S392">
        <f t="shared" si="107"/>
        <v>16</v>
      </c>
      <c r="T392">
        <f t="shared" si="108"/>
        <v>13</v>
      </c>
      <c r="U392">
        <f t="shared" si="109"/>
        <v>373</v>
      </c>
      <c r="V392">
        <f t="shared" si="110"/>
        <v>22.582655298857656</v>
      </c>
      <c r="Y392">
        <f t="shared" si="112"/>
        <v>182.54613222344807</v>
      </c>
      <c r="Z392">
        <f t="shared" si="111"/>
        <v>0</v>
      </c>
      <c r="AA392">
        <f t="shared" si="100"/>
        <v>1.0025675068439555</v>
      </c>
      <c r="AB392">
        <f t="shared" si="101"/>
        <v>2486.0294728448966</v>
      </c>
      <c r="AC392">
        <f t="shared" si="102"/>
        <v>681.40796052577684</v>
      </c>
      <c r="AD392">
        <f t="shared" si="103"/>
        <v>182.51264460644478</v>
      </c>
      <c r="AE392">
        <f t="shared" si="104"/>
        <v>1.002306176034212</v>
      </c>
      <c r="AF392">
        <f t="shared" si="105"/>
        <v>0</v>
      </c>
      <c r="AG392">
        <f t="shared" si="106"/>
        <v>0</v>
      </c>
    </row>
    <row r="393" spans="19:33" x14ac:dyDescent="0.25">
      <c r="S393">
        <f t="shared" si="107"/>
        <v>16</v>
      </c>
      <c r="T393">
        <f t="shared" si="108"/>
        <v>14</v>
      </c>
      <c r="U393">
        <f t="shared" si="109"/>
        <v>374</v>
      </c>
      <c r="V393">
        <f t="shared" si="110"/>
        <v>22.582655298857656</v>
      </c>
      <c r="Y393">
        <f t="shared" si="112"/>
        <v>182.5</v>
      </c>
      <c r="Z393">
        <f t="shared" si="111"/>
        <v>0</v>
      </c>
      <c r="AA393">
        <f t="shared" si="100"/>
        <v>1.0022074999999999</v>
      </c>
      <c r="AB393">
        <f t="shared" si="101"/>
        <v>0</v>
      </c>
      <c r="AC393">
        <f t="shared" si="102"/>
        <v>0</v>
      </c>
      <c r="AD393">
        <f t="shared" si="103"/>
        <v>182.5</v>
      </c>
      <c r="AE393">
        <f t="shared" si="104"/>
        <v>1.0022074999999999</v>
      </c>
      <c r="AF393">
        <f t="shared" si="105"/>
        <v>0</v>
      </c>
      <c r="AG393">
        <f t="shared" si="106"/>
        <v>0</v>
      </c>
    </row>
    <row r="394" spans="19:33" x14ac:dyDescent="0.25">
      <c r="S394">
        <f t="shared" si="107"/>
        <v>16</v>
      </c>
      <c r="T394">
        <f t="shared" si="108"/>
        <v>15</v>
      </c>
      <c r="U394">
        <f t="shared" si="109"/>
        <v>375</v>
      </c>
      <c r="V394">
        <f t="shared" si="110"/>
        <v>22.582655298857656</v>
      </c>
      <c r="Y394">
        <f t="shared" si="112"/>
        <v>182.5</v>
      </c>
      <c r="Z394">
        <f t="shared" si="111"/>
        <v>0</v>
      </c>
      <c r="AA394">
        <f t="shared" si="100"/>
        <v>1.0022074999999999</v>
      </c>
      <c r="AB394">
        <f t="shared" si="101"/>
        <v>0</v>
      </c>
      <c r="AC394">
        <f t="shared" si="102"/>
        <v>0</v>
      </c>
      <c r="AD394">
        <f t="shared" si="103"/>
        <v>182.5</v>
      </c>
      <c r="AE394">
        <f t="shared" si="104"/>
        <v>1.0022074999999999</v>
      </c>
      <c r="AF394">
        <f t="shared" si="105"/>
        <v>0</v>
      </c>
      <c r="AG394">
        <f t="shared" si="106"/>
        <v>0</v>
      </c>
    </row>
    <row r="395" spans="19:33" x14ac:dyDescent="0.25">
      <c r="S395">
        <f t="shared" si="107"/>
        <v>16</v>
      </c>
      <c r="T395">
        <f t="shared" si="108"/>
        <v>16</v>
      </c>
      <c r="U395">
        <f t="shared" si="109"/>
        <v>376</v>
      </c>
      <c r="V395">
        <f t="shared" si="110"/>
        <v>22.582655298857656</v>
      </c>
      <c r="Y395">
        <f t="shared" si="112"/>
        <v>182.5</v>
      </c>
      <c r="Z395">
        <f t="shared" si="111"/>
        <v>0</v>
      </c>
      <c r="AA395">
        <f t="shared" si="100"/>
        <v>1.0022074999999999</v>
      </c>
      <c r="AB395">
        <f t="shared" si="101"/>
        <v>0</v>
      </c>
      <c r="AC395">
        <f t="shared" si="102"/>
        <v>0</v>
      </c>
      <c r="AD395">
        <f t="shared" si="103"/>
        <v>182.5</v>
      </c>
      <c r="AE395">
        <f t="shared" si="104"/>
        <v>1.0022074999999999</v>
      </c>
      <c r="AF395">
        <f t="shared" si="105"/>
        <v>0</v>
      </c>
      <c r="AG395">
        <f t="shared" si="106"/>
        <v>0</v>
      </c>
    </row>
    <row r="396" spans="19:33" x14ac:dyDescent="0.25">
      <c r="S396">
        <f t="shared" si="107"/>
        <v>16</v>
      </c>
      <c r="T396">
        <f t="shared" si="108"/>
        <v>17</v>
      </c>
      <c r="U396">
        <f t="shared" si="109"/>
        <v>377</v>
      </c>
      <c r="V396">
        <f t="shared" si="110"/>
        <v>22.582655298857656</v>
      </c>
      <c r="Y396">
        <f t="shared" si="112"/>
        <v>182.5</v>
      </c>
      <c r="Z396">
        <f t="shared" si="111"/>
        <v>0</v>
      </c>
      <c r="AA396">
        <f t="shared" si="100"/>
        <v>1.0022074999999999</v>
      </c>
      <c r="AB396">
        <f t="shared" si="101"/>
        <v>0</v>
      </c>
      <c r="AC396">
        <f t="shared" si="102"/>
        <v>0</v>
      </c>
      <c r="AD396">
        <f t="shared" si="103"/>
        <v>182.5</v>
      </c>
      <c r="AE396">
        <f t="shared" si="104"/>
        <v>1.0022074999999999</v>
      </c>
      <c r="AF396">
        <f t="shared" si="105"/>
        <v>0</v>
      </c>
      <c r="AG396">
        <f t="shared" si="106"/>
        <v>0</v>
      </c>
    </row>
    <row r="397" spans="19:33" x14ac:dyDescent="0.25">
      <c r="S397">
        <f t="shared" si="107"/>
        <v>16</v>
      </c>
      <c r="T397">
        <f t="shared" si="108"/>
        <v>18</v>
      </c>
      <c r="U397">
        <f t="shared" si="109"/>
        <v>378</v>
      </c>
      <c r="V397">
        <f t="shared" si="110"/>
        <v>22.582655298857656</v>
      </c>
      <c r="Y397">
        <f t="shared" si="112"/>
        <v>182.5</v>
      </c>
      <c r="Z397">
        <f t="shared" si="111"/>
        <v>0</v>
      </c>
      <c r="AA397">
        <f t="shared" si="100"/>
        <v>1.0022074999999999</v>
      </c>
      <c r="AB397">
        <f t="shared" si="101"/>
        <v>0</v>
      </c>
      <c r="AC397">
        <f t="shared" si="102"/>
        <v>0</v>
      </c>
      <c r="AD397">
        <f t="shared" si="103"/>
        <v>182.5</v>
      </c>
      <c r="AE397">
        <f t="shared" si="104"/>
        <v>1.0022074999999999</v>
      </c>
      <c r="AF397">
        <f t="shared" si="105"/>
        <v>0</v>
      </c>
      <c r="AG397">
        <f t="shared" si="106"/>
        <v>0</v>
      </c>
    </row>
    <row r="398" spans="19:33" x14ac:dyDescent="0.25">
      <c r="S398">
        <f t="shared" si="107"/>
        <v>16</v>
      </c>
      <c r="T398">
        <f t="shared" si="108"/>
        <v>19</v>
      </c>
      <c r="U398">
        <f t="shared" si="109"/>
        <v>379</v>
      </c>
      <c r="V398">
        <f t="shared" si="110"/>
        <v>22.582655298857656</v>
      </c>
      <c r="Y398">
        <f t="shared" si="112"/>
        <v>182.5</v>
      </c>
      <c r="Z398">
        <f t="shared" si="111"/>
        <v>0</v>
      </c>
      <c r="AA398">
        <f t="shared" si="100"/>
        <v>1.0022074999999999</v>
      </c>
      <c r="AB398">
        <f t="shared" si="101"/>
        <v>0</v>
      </c>
      <c r="AC398">
        <f t="shared" si="102"/>
        <v>0</v>
      </c>
      <c r="AD398">
        <f t="shared" si="103"/>
        <v>182.5</v>
      </c>
      <c r="AE398">
        <f t="shared" si="104"/>
        <v>1.0022074999999999</v>
      </c>
      <c r="AF398">
        <f t="shared" si="105"/>
        <v>0</v>
      </c>
      <c r="AG398">
        <f t="shared" si="106"/>
        <v>0</v>
      </c>
    </row>
    <row r="399" spans="19:33" x14ac:dyDescent="0.25">
      <c r="S399">
        <f t="shared" si="107"/>
        <v>16</v>
      </c>
      <c r="T399">
        <f t="shared" si="108"/>
        <v>20</v>
      </c>
      <c r="U399">
        <f t="shared" si="109"/>
        <v>380</v>
      </c>
      <c r="V399">
        <f t="shared" si="110"/>
        <v>22.582655298857656</v>
      </c>
      <c r="Y399">
        <f t="shared" si="112"/>
        <v>182.5</v>
      </c>
      <c r="Z399">
        <f t="shared" si="111"/>
        <v>0</v>
      </c>
      <c r="AA399">
        <f t="shared" si="100"/>
        <v>1.0022074999999999</v>
      </c>
      <c r="AB399">
        <f t="shared" si="101"/>
        <v>0</v>
      </c>
      <c r="AC399">
        <f t="shared" si="102"/>
        <v>0</v>
      </c>
      <c r="AD399">
        <f t="shared" si="103"/>
        <v>182.5</v>
      </c>
      <c r="AE399">
        <f t="shared" si="104"/>
        <v>1.0022074999999999</v>
      </c>
      <c r="AF399">
        <f t="shared" si="105"/>
        <v>0</v>
      </c>
      <c r="AG399">
        <f t="shared" si="106"/>
        <v>0</v>
      </c>
    </row>
    <row r="400" spans="19:33" x14ac:dyDescent="0.25">
      <c r="S400">
        <f t="shared" si="107"/>
        <v>16</v>
      </c>
      <c r="T400">
        <f t="shared" si="108"/>
        <v>21</v>
      </c>
      <c r="U400">
        <f t="shared" si="109"/>
        <v>381</v>
      </c>
      <c r="V400">
        <f t="shared" si="110"/>
        <v>22.582655298857656</v>
      </c>
      <c r="Y400">
        <f t="shared" si="112"/>
        <v>182.5</v>
      </c>
      <c r="Z400">
        <f t="shared" si="111"/>
        <v>0</v>
      </c>
      <c r="AA400">
        <f t="shared" si="100"/>
        <v>1.0022074999999999</v>
      </c>
      <c r="AB400">
        <f t="shared" si="101"/>
        <v>0</v>
      </c>
      <c r="AC400">
        <f t="shared" si="102"/>
        <v>0</v>
      </c>
      <c r="AD400">
        <f t="shared" si="103"/>
        <v>182.5</v>
      </c>
      <c r="AE400">
        <f t="shared" si="104"/>
        <v>1.0022074999999999</v>
      </c>
      <c r="AF400">
        <f t="shared" si="105"/>
        <v>0</v>
      </c>
      <c r="AG400">
        <f t="shared" si="106"/>
        <v>0</v>
      </c>
    </row>
    <row r="401" spans="19:33" x14ac:dyDescent="0.25">
      <c r="S401">
        <f t="shared" si="107"/>
        <v>16</v>
      </c>
      <c r="T401">
        <f t="shared" si="108"/>
        <v>22</v>
      </c>
      <c r="U401">
        <f t="shared" si="109"/>
        <v>382</v>
      </c>
      <c r="V401">
        <f t="shared" si="110"/>
        <v>22.582655298857656</v>
      </c>
      <c r="Y401">
        <f t="shared" si="112"/>
        <v>182.5</v>
      </c>
      <c r="Z401">
        <f t="shared" si="111"/>
        <v>0</v>
      </c>
      <c r="AA401">
        <f t="shared" si="100"/>
        <v>1.0022074999999999</v>
      </c>
      <c r="AB401">
        <f t="shared" si="101"/>
        <v>0</v>
      </c>
      <c r="AC401">
        <f t="shared" si="102"/>
        <v>0</v>
      </c>
      <c r="AD401">
        <f t="shared" si="103"/>
        <v>182.5</v>
      </c>
      <c r="AE401">
        <f t="shared" si="104"/>
        <v>1.0022074999999999</v>
      </c>
      <c r="AF401">
        <f t="shared" si="105"/>
        <v>0</v>
      </c>
      <c r="AG401">
        <f t="shared" si="106"/>
        <v>0</v>
      </c>
    </row>
    <row r="402" spans="19:33" x14ac:dyDescent="0.25">
      <c r="S402">
        <f t="shared" si="107"/>
        <v>16</v>
      </c>
      <c r="T402">
        <f t="shared" si="108"/>
        <v>23</v>
      </c>
      <c r="U402">
        <f t="shared" si="109"/>
        <v>383</v>
      </c>
      <c r="V402">
        <f t="shared" si="110"/>
        <v>22.582655298857656</v>
      </c>
      <c r="Y402">
        <f t="shared" si="112"/>
        <v>182.5</v>
      </c>
      <c r="Z402">
        <f t="shared" si="111"/>
        <v>0</v>
      </c>
      <c r="AA402">
        <f t="shared" si="100"/>
        <v>1.0022074999999999</v>
      </c>
      <c r="AB402">
        <f t="shared" si="101"/>
        <v>0</v>
      </c>
      <c r="AC402">
        <f t="shared" si="102"/>
        <v>0</v>
      </c>
      <c r="AD402">
        <f t="shared" si="103"/>
        <v>182.5</v>
      </c>
      <c r="AE402">
        <f t="shared" si="104"/>
        <v>1.0022074999999999</v>
      </c>
      <c r="AF402">
        <f t="shared" si="105"/>
        <v>0</v>
      </c>
      <c r="AG402">
        <f t="shared" si="106"/>
        <v>0</v>
      </c>
    </row>
    <row r="403" spans="19:33" x14ac:dyDescent="0.25">
      <c r="S403">
        <f t="shared" si="107"/>
        <v>16</v>
      </c>
      <c r="T403">
        <f t="shared" si="108"/>
        <v>24</v>
      </c>
      <c r="U403">
        <f t="shared" si="109"/>
        <v>384</v>
      </c>
      <c r="V403">
        <f t="shared" si="110"/>
        <v>22.582655298857656</v>
      </c>
      <c r="Y403">
        <f t="shared" si="112"/>
        <v>182.5</v>
      </c>
      <c r="Z403">
        <f t="shared" si="111"/>
        <v>0</v>
      </c>
      <c r="AA403">
        <f t="shared" si="100"/>
        <v>1.0022074999999999</v>
      </c>
      <c r="AB403">
        <f t="shared" si="101"/>
        <v>0</v>
      </c>
      <c r="AC403">
        <f t="shared" si="102"/>
        <v>0</v>
      </c>
      <c r="AD403">
        <f t="shared" si="103"/>
        <v>182.5</v>
      </c>
      <c r="AE403">
        <f t="shared" si="104"/>
        <v>1.0022074999999999</v>
      </c>
      <c r="AF403">
        <f t="shared" si="105"/>
        <v>0</v>
      </c>
      <c r="AG403">
        <f t="shared" si="106"/>
        <v>0</v>
      </c>
    </row>
    <row r="404" spans="19:33" x14ac:dyDescent="0.25">
      <c r="S404">
        <f t="shared" si="107"/>
        <v>17</v>
      </c>
      <c r="T404">
        <f t="shared" si="108"/>
        <v>1</v>
      </c>
      <c r="U404">
        <f t="shared" si="109"/>
        <v>385</v>
      </c>
      <c r="V404">
        <f t="shared" si="110"/>
        <v>22.582655298857656</v>
      </c>
      <c r="Y404">
        <f t="shared" si="112"/>
        <v>182.5</v>
      </c>
      <c r="Z404">
        <f t="shared" si="111"/>
        <v>0</v>
      </c>
      <c r="AA404">
        <f t="shared" si="100"/>
        <v>1.0022074999999999</v>
      </c>
      <c r="AB404">
        <f t="shared" si="101"/>
        <v>0</v>
      </c>
      <c r="AC404">
        <f t="shared" si="102"/>
        <v>0</v>
      </c>
      <c r="AD404">
        <f t="shared" si="103"/>
        <v>182.5</v>
      </c>
      <c r="AE404">
        <f t="shared" si="104"/>
        <v>1.0022074999999999</v>
      </c>
      <c r="AF404">
        <f t="shared" si="105"/>
        <v>0</v>
      </c>
      <c r="AG404">
        <f t="shared" si="106"/>
        <v>0</v>
      </c>
    </row>
    <row r="405" spans="19:33" x14ac:dyDescent="0.25">
      <c r="S405">
        <f t="shared" si="107"/>
        <v>17</v>
      </c>
      <c r="T405">
        <f t="shared" si="108"/>
        <v>2</v>
      </c>
      <c r="U405">
        <f t="shared" si="109"/>
        <v>386</v>
      </c>
      <c r="V405">
        <f t="shared" si="110"/>
        <v>22.582655298857656</v>
      </c>
      <c r="Y405">
        <f t="shared" si="112"/>
        <v>182.5</v>
      </c>
      <c r="Z405">
        <f t="shared" si="111"/>
        <v>0</v>
      </c>
      <c r="AA405">
        <f t="shared" ref="AA405:AA468" si="113">IF(AND(U405&gt;=$G$16,U405&lt;=$H$16),VLOOKUP($Y405,$C$20:$M$120,9)+($Y405-VLOOKUP(VLOOKUP($Y405,$C$20:$N$120,12),$A$20:$C$120,3,FALSE))*(VLOOKUP(VLOOKUP($Y405,$C$20:$N$120,12)+1,$A$20:$M$120,11,FALSE)-VLOOKUP($Y405,$C$20:$M$120,9))/(VLOOKUP(VLOOKUP($Y405,$C$20:$N$120,12)+1,$A$20:$C$120,3,FALSE)-VLOOKUP(VLOOKUP($Y405,$C$20:$N$120,12),$A$20:$C$120,3,FALSE)),VLOOKUP($Y405,$C$20:$M$120,11)+($Y405-VLOOKUP(VLOOKUP($Y405,$C$20:$N$120,12),$A$20:$C$120,3,FALSE))*(VLOOKUP(VLOOKUP($Y405,$C$20:$N$120,12)+1,$A$20:$M$120,13,FALSE)-VLOOKUP($Y405,$C$20:$M$120,11))/(VLOOKUP(VLOOKUP($Y405,$C$20:$N$120,12)+1,$A$20:$C$120,3,FALSE)-VLOOKUP(VLOOKUP($Y405,$C$20:$N$120,12),$A$20:$C$120,3,FALSE)))</f>
        <v>1.0022074999999999</v>
      </c>
      <c r="AB405">
        <f t="shared" ref="AB405:AB468" si="114">VLOOKUP($Y405,$C$20:$H$120,6)+($Y405-VLOOKUP(VLOOKUP($Y405,$C$20:$N$120,12),$A$20:$C$120,3,FALSE))*(VLOOKUP(VLOOKUP($Y405,$C$20:$N$120,12)+1,$A$20:$H$120,8,FALSE)-VLOOKUP($Y405,$C$20:$H$120,6))/(VLOOKUP(VLOOKUP($Y405,$C$20:$N$120,12)+1,$A$20:$C$120,3,FALSE)-VLOOKUP(VLOOKUP($Y405,$C$20:$N$120,12),$A$20:$C$120,3,FALSE))</f>
        <v>0</v>
      </c>
      <c r="AC405">
        <f t="shared" ref="AC405:AC468" si="115">MAX(0,AB405+(Z405-AA405)*1800)</f>
        <v>0</v>
      </c>
      <c r="AD405">
        <f t="shared" ref="AD405:AD468" si="116">VLOOKUP($AC405,$H$20:$I$120,2)+($AC405-VLOOKUP(VLOOKUP($AC405,$H$20:$N$120,7),$A$20:$H$120,8,FALSE))*(VLOOKUP(VLOOKUP($AC405,$H$20:$N$120,7)+1,$A$20:$I$120,9,FALSE)-VLOOKUP($AC405,$H$20:$I$120,2))/(VLOOKUP(VLOOKUP($AC405,$H$20:$N$120,7)+1,$A$20:$H$120,8,FALSE)-VLOOKUP(VLOOKUP($AC405,$H$20:$N$120,7),$A$20:$H$120,8,FALSE))</f>
        <v>182.5</v>
      </c>
      <c r="AE405">
        <f t="shared" ref="AE405:AE468" si="117">IF(AND(U405&gt;=$G$16,U405&lt;=$H$16),VLOOKUP($AD405,$C$20:$M$120,9)+($AD405-VLOOKUP(VLOOKUP($AD405,$C$20:$N$120,12),$A$20:$C$120,3,FALSE))*(VLOOKUP(VLOOKUP($AD405,$C$20:$N$120,12)+1,$A$20:$M$120,11,FALSE)-VLOOKUP($AD405,$C$20:$M$120,9))/(VLOOKUP(VLOOKUP($AD405,$C$20:$N$120,12)+1,$A$20:$C$120,3,FALSE)-VLOOKUP(VLOOKUP($AD405,$C$20:$N$120,12),$A$20:$C$120,3,FALSE)),VLOOKUP($AD405,$C$20:$M$120,11)+($AD405-VLOOKUP(VLOOKUP($AD405,$C$20:$N$120,12),$A$20:$C$120,3,FALSE))*(VLOOKUP(VLOOKUP($AD405,$C$20:$N$120,12)+1,$A$20:$M$120,13,FALSE)-VLOOKUP($AD405,$C$20:$M$120,11))/(VLOOKUP(VLOOKUP($AD405,$C$20:$N$120,12)+1,$A$20:$C$120,3,FALSE)-VLOOKUP(VLOOKUP($AD405,$C$20:$N$120,12),$A$20:$C$120,3,FALSE)))</f>
        <v>1.0022074999999999</v>
      </c>
      <c r="AF405">
        <f t="shared" ref="AF405:AF468" si="118">MAX(0,AB405+(Z405-AE405)*3600)</f>
        <v>0</v>
      </c>
      <c r="AG405">
        <f t="shared" ref="AG405:AG468" si="119">IF(AND(U405&gt;=$G$16,U405&lt;=$H$16),0,VLOOKUP($Y405,$C$20:$M$120,8)+($Y405-VLOOKUP(VLOOKUP($Y405,$C$20:$N$120,12),$A$20:$C$120,3,FALSE))*(VLOOKUP(VLOOKUP($Y405,$C$20:$N$120,12)+1,$A$20:$M$120,10,FALSE)-VLOOKUP($Y405,$C$20:$M$120,8))/(VLOOKUP(VLOOKUP($Y405,$C$20:$N$120,12)+1,$A$20:$C$120,3,FALSE)-VLOOKUP(VLOOKUP($Y405,$C$20:$N$120,12),$A$20:$C$120,3,FALSE)))</f>
        <v>0</v>
      </c>
    </row>
    <row r="406" spans="19:33" x14ac:dyDescent="0.25">
      <c r="S406">
        <f t="shared" si="107"/>
        <v>17</v>
      </c>
      <c r="T406">
        <f t="shared" si="108"/>
        <v>3</v>
      </c>
      <c r="U406">
        <f t="shared" si="109"/>
        <v>387</v>
      </c>
      <c r="V406">
        <f t="shared" si="110"/>
        <v>22.582655298857656</v>
      </c>
      <c r="Y406">
        <f t="shared" si="112"/>
        <v>182.5</v>
      </c>
      <c r="Z406">
        <f t="shared" si="111"/>
        <v>0</v>
      </c>
      <c r="AA406">
        <f t="shared" si="113"/>
        <v>1.0022074999999999</v>
      </c>
      <c r="AB406">
        <f t="shared" si="114"/>
        <v>0</v>
      </c>
      <c r="AC406">
        <f t="shared" si="115"/>
        <v>0</v>
      </c>
      <c r="AD406">
        <f t="shared" si="116"/>
        <v>182.5</v>
      </c>
      <c r="AE406">
        <f t="shared" si="117"/>
        <v>1.0022074999999999</v>
      </c>
      <c r="AF406">
        <f t="shared" si="118"/>
        <v>0</v>
      </c>
      <c r="AG406">
        <f t="shared" si="119"/>
        <v>0</v>
      </c>
    </row>
    <row r="407" spans="19:33" x14ac:dyDescent="0.25">
      <c r="S407">
        <f t="shared" si="107"/>
        <v>17</v>
      </c>
      <c r="T407">
        <f t="shared" si="108"/>
        <v>4</v>
      </c>
      <c r="U407">
        <f t="shared" si="109"/>
        <v>388</v>
      </c>
      <c r="V407">
        <f t="shared" si="110"/>
        <v>22.582655298857656</v>
      </c>
      <c r="Y407">
        <f t="shared" si="112"/>
        <v>182.5</v>
      </c>
      <c r="Z407">
        <f t="shared" si="111"/>
        <v>0</v>
      </c>
      <c r="AA407">
        <f t="shared" si="113"/>
        <v>1.0022074999999999</v>
      </c>
      <c r="AB407">
        <f t="shared" si="114"/>
        <v>0</v>
      </c>
      <c r="AC407">
        <f t="shared" si="115"/>
        <v>0</v>
      </c>
      <c r="AD407">
        <f t="shared" si="116"/>
        <v>182.5</v>
      </c>
      <c r="AE407">
        <f t="shared" si="117"/>
        <v>1.0022074999999999</v>
      </c>
      <c r="AF407">
        <f t="shared" si="118"/>
        <v>0</v>
      </c>
      <c r="AG407">
        <f t="shared" si="119"/>
        <v>0</v>
      </c>
    </row>
    <row r="408" spans="19:33" x14ac:dyDescent="0.25">
      <c r="S408">
        <f t="shared" si="107"/>
        <v>17</v>
      </c>
      <c r="T408">
        <f t="shared" si="108"/>
        <v>5</v>
      </c>
      <c r="U408">
        <f t="shared" si="109"/>
        <v>389</v>
      </c>
      <c r="V408">
        <f t="shared" si="110"/>
        <v>22.582655298857656</v>
      </c>
      <c r="Y408">
        <f t="shared" si="112"/>
        <v>182.5</v>
      </c>
      <c r="Z408">
        <f t="shared" si="111"/>
        <v>0</v>
      </c>
      <c r="AA408">
        <f t="shared" si="113"/>
        <v>1.0022074999999999</v>
      </c>
      <c r="AB408">
        <f t="shared" si="114"/>
        <v>0</v>
      </c>
      <c r="AC408">
        <f t="shared" si="115"/>
        <v>0</v>
      </c>
      <c r="AD408">
        <f t="shared" si="116"/>
        <v>182.5</v>
      </c>
      <c r="AE408">
        <f t="shared" si="117"/>
        <v>1.0022074999999999</v>
      </c>
      <c r="AF408">
        <f t="shared" si="118"/>
        <v>0</v>
      </c>
      <c r="AG408">
        <f t="shared" si="119"/>
        <v>0</v>
      </c>
    </row>
    <row r="409" spans="19:33" x14ac:dyDescent="0.25">
      <c r="S409">
        <f t="shared" si="107"/>
        <v>17</v>
      </c>
      <c r="T409">
        <f t="shared" si="108"/>
        <v>6</v>
      </c>
      <c r="U409">
        <f t="shared" si="109"/>
        <v>390</v>
      </c>
      <c r="V409">
        <f t="shared" si="110"/>
        <v>22.582655298857656</v>
      </c>
      <c r="Y409">
        <f t="shared" si="112"/>
        <v>182.5</v>
      </c>
      <c r="Z409">
        <f t="shared" si="111"/>
        <v>0</v>
      </c>
      <c r="AA409">
        <f t="shared" si="113"/>
        <v>1.0022074999999999</v>
      </c>
      <c r="AB409">
        <f t="shared" si="114"/>
        <v>0</v>
      </c>
      <c r="AC409">
        <f t="shared" si="115"/>
        <v>0</v>
      </c>
      <c r="AD409">
        <f t="shared" si="116"/>
        <v>182.5</v>
      </c>
      <c r="AE409">
        <f t="shared" si="117"/>
        <v>1.0022074999999999</v>
      </c>
      <c r="AF409">
        <f t="shared" si="118"/>
        <v>0</v>
      </c>
      <c r="AG409">
        <f t="shared" si="119"/>
        <v>0</v>
      </c>
    </row>
    <row r="410" spans="19:33" x14ac:dyDescent="0.25">
      <c r="S410">
        <f t="shared" si="107"/>
        <v>17</v>
      </c>
      <c r="T410">
        <f t="shared" si="108"/>
        <v>7</v>
      </c>
      <c r="U410">
        <f t="shared" si="109"/>
        <v>391</v>
      </c>
      <c r="V410">
        <f t="shared" si="110"/>
        <v>22.582655298857656</v>
      </c>
      <c r="Y410">
        <f t="shared" si="112"/>
        <v>182.5</v>
      </c>
      <c r="Z410">
        <f t="shared" si="111"/>
        <v>0</v>
      </c>
      <c r="AA410">
        <f t="shared" si="113"/>
        <v>1.0022074999999999</v>
      </c>
      <c r="AB410">
        <f t="shared" si="114"/>
        <v>0</v>
      </c>
      <c r="AC410">
        <f t="shared" si="115"/>
        <v>0</v>
      </c>
      <c r="AD410">
        <f t="shared" si="116"/>
        <v>182.5</v>
      </c>
      <c r="AE410">
        <f t="shared" si="117"/>
        <v>1.0022074999999999</v>
      </c>
      <c r="AF410">
        <f t="shared" si="118"/>
        <v>0</v>
      </c>
      <c r="AG410">
        <f t="shared" si="119"/>
        <v>0</v>
      </c>
    </row>
    <row r="411" spans="19:33" x14ac:dyDescent="0.25">
      <c r="S411">
        <f t="shared" si="107"/>
        <v>17</v>
      </c>
      <c r="T411">
        <f t="shared" si="108"/>
        <v>8</v>
      </c>
      <c r="U411">
        <f t="shared" si="109"/>
        <v>392</v>
      </c>
      <c r="V411">
        <f t="shared" si="110"/>
        <v>22.582655298857656</v>
      </c>
      <c r="Y411">
        <f t="shared" si="112"/>
        <v>182.5</v>
      </c>
      <c r="Z411">
        <f t="shared" si="111"/>
        <v>0</v>
      </c>
      <c r="AA411">
        <f t="shared" si="113"/>
        <v>1.0022074999999999</v>
      </c>
      <c r="AB411">
        <f t="shared" si="114"/>
        <v>0</v>
      </c>
      <c r="AC411">
        <f t="shared" si="115"/>
        <v>0</v>
      </c>
      <c r="AD411">
        <f t="shared" si="116"/>
        <v>182.5</v>
      </c>
      <c r="AE411">
        <f t="shared" si="117"/>
        <v>1.0022074999999999</v>
      </c>
      <c r="AF411">
        <f t="shared" si="118"/>
        <v>0</v>
      </c>
      <c r="AG411">
        <f t="shared" si="119"/>
        <v>0</v>
      </c>
    </row>
    <row r="412" spans="19:33" x14ac:dyDescent="0.25">
      <c r="S412">
        <f t="shared" si="107"/>
        <v>17</v>
      </c>
      <c r="T412">
        <f t="shared" si="108"/>
        <v>9</v>
      </c>
      <c r="U412">
        <f t="shared" si="109"/>
        <v>393</v>
      </c>
      <c r="V412">
        <f t="shared" si="110"/>
        <v>22.582655298857656</v>
      </c>
      <c r="Y412">
        <f t="shared" si="112"/>
        <v>182.5</v>
      </c>
      <c r="Z412">
        <f t="shared" si="111"/>
        <v>0</v>
      </c>
      <c r="AA412">
        <f t="shared" si="113"/>
        <v>1.0022074999999999</v>
      </c>
      <c r="AB412">
        <f t="shared" si="114"/>
        <v>0</v>
      </c>
      <c r="AC412">
        <f t="shared" si="115"/>
        <v>0</v>
      </c>
      <c r="AD412">
        <f t="shared" si="116"/>
        <v>182.5</v>
      </c>
      <c r="AE412">
        <f t="shared" si="117"/>
        <v>1.0022074999999999</v>
      </c>
      <c r="AF412">
        <f t="shared" si="118"/>
        <v>0</v>
      </c>
      <c r="AG412">
        <f t="shared" si="119"/>
        <v>0</v>
      </c>
    </row>
    <row r="413" spans="19:33" x14ac:dyDescent="0.25">
      <c r="S413">
        <f t="shared" si="107"/>
        <v>17</v>
      </c>
      <c r="T413">
        <f t="shared" si="108"/>
        <v>10</v>
      </c>
      <c r="U413">
        <f t="shared" si="109"/>
        <v>394</v>
      </c>
      <c r="V413">
        <f t="shared" si="110"/>
        <v>22.582655298857656</v>
      </c>
      <c r="Y413">
        <f t="shared" si="112"/>
        <v>182.5</v>
      </c>
      <c r="Z413">
        <f t="shared" si="111"/>
        <v>0</v>
      </c>
      <c r="AA413">
        <f t="shared" si="113"/>
        <v>1.0022074999999999</v>
      </c>
      <c r="AB413">
        <f t="shared" si="114"/>
        <v>0</v>
      </c>
      <c r="AC413">
        <f t="shared" si="115"/>
        <v>0</v>
      </c>
      <c r="AD413">
        <f t="shared" si="116"/>
        <v>182.5</v>
      </c>
      <c r="AE413">
        <f t="shared" si="117"/>
        <v>1.0022074999999999</v>
      </c>
      <c r="AF413">
        <f t="shared" si="118"/>
        <v>0</v>
      </c>
      <c r="AG413">
        <f t="shared" si="119"/>
        <v>0</v>
      </c>
    </row>
    <row r="414" spans="19:33" x14ac:dyDescent="0.25">
      <c r="S414">
        <f t="shared" si="107"/>
        <v>17</v>
      </c>
      <c r="T414">
        <f t="shared" si="108"/>
        <v>11</v>
      </c>
      <c r="U414">
        <f t="shared" si="109"/>
        <v>395</v>
      </c>
      <c r="V414">
        <f t="shared" si="110"/>
        <v>22.582655298857656</v>
      </c>
      <c r="Y414">
        <f t="shared" si="112"/>
        <v>182.5</v>
      </c>
      <c r="Z414">
        <f t="shared" si="111"/>
        <v>0</v>
      </c>
      <c r="AA414">
        <f t="shared" si="113"/>
        <v>1.0022074999999999</v>
      </c>
      <c r="AB414">
        <f t="shared" si="114"/>
        <v>0</v>
      </c>
      <c r="AC414">
        <f t="shared" si="115"/>
        <v>0</v>
      </c>
      <c r="AD414">
        <f t="shared" si="116"/>
        <v>182.5</v>
      </c>
      <c r="AE414">
        <f t="shared" si="117"/>
        <v>1.0022074999999999</v>
      </c>
      <c r="AF414">
        <f t="shared" si="118"/>
        <v>0</v>
      </c>
      <c r="AG414">
        <f t="shared" si="119"/>
        <v>0</v>
      </c>
    </row>
    <row r="415" spans="19:33" x14ac:dyDescent="0.25">
      <c r="S415">
        <f t="shared" si="107"/>
        <v>17</v>
      </c>
      <c r="T415">
        <f t="shared" si="108"/>
        <v>12</v>
      </c>
      <c r="U415">
        <f t="shared" si="109"/>
        <v>396</v>
      </c>
      <c r="V415">
        <f t="shared" si="110"/>
        <v>22.582655298857656</v>
      </c>
      <c r="Y415">
        <f t="shared" si="112"/>
        <v>182.5</v>
      </c>
      <c r="Z415">
        <f t="shared" si="111"/>
        <v>0</v>
      </c>
      <c r="AA415">
        <f t="shared" si="113"/>
        <v>1.0022074999999999</v>
      </c>
      <c r="AB415">
        <f t="shared" si="114"/>
        <v>0</v>
      </c>
      <c r="AC415">
        <f t="shared" si="115"/>
        <v>0</v>
      </c>
      <c r="AD415">
        <f t="shared" si="116"/>
        <v>182.5</v>
      </c>
      <c r="AE415">
        <f t="shared" si="117"/>
        <v>1.0022074999999999</v>
      </c>
      <c r="AF415">
        <f t="shared" si="118"/>
        <v>0</v>
      </c>
      <c r="AG415">
        <f t="shared" si="119"/>
        <v>0</v>
      </c>
    </row>
    <row r="416" spans="19:33" x14ac:dyDescent="0.25">
      <c r="S416">
        <f t="shared" si="107"/>
        <v>17</v>
      </c>
      <c r="T416">
        <f t="shared" si="108"/>
        <v>13</v>
      </c>
      <c r="U416">
        <f t="shared" si="109"/>
        <v>397</v>
      </c>
      <c r="V416">
        <f t="shared" si="110"/>
        <v>22.582655298857656</v>
      </c>
      <c r="Y416">
        <f t="shared" si="112"/>
        <v>182.5</v>
      </c>
      <c r="Z416">
        <f t="shared" si="111"/>
        <v>0</v>
      </c>
      <c r="AA416">
        <f t="shared" si="113"/>
        <v>1.0022074999999999</v>
      </c>
      <c r="AB416">
        <f t="shared" si="114"/>
        <v>0</v>
      </c>
      <c r="AC416">
        <f t="shared" si="115"/>
        <v>0</v>
      </c>
      <c r="AD416">
        <f t="shared" si="116"/>
        <v>182.5</v>
      </c>
      <c r="AE416">
        <f t="shared" si="117"/>
        <v>1.0022074999999999</v>
      </c>
      <c r="AF416">
        <f t="shared" si="118"/>
        <v>0</v>
      </c>
      <c r="AG416">
        <f t="shared" si="119"/>
        <v>0</v>
      </c>
    </row>
    <row r="417" spans="19:33" x14ac:dyDescent="0.25">
      <c r="S417">
        <f t="shared" si="107"/>
        <v>17</v>
      </c>
      <c r="T417">
        <f t="shared" si="108"/>
        <v>14</v>
      </c>
      <c r="U417">
        <f t="shared" si="109"/>
        <v>398</v>
      </c>
      <c r="V417">
        <f t="shared" si="110"/>
        <v>22.582655298857656</v>
      </c>
      <c r="Y417">
        <f t="shared" si="112"/>
        <v>182.5</v>
      </c>
      <c r="Z417">
        <f t="shared" si="111"/>
        <v>0</v>
      </c>
      <c r="AA417">
        <f t="shared" si="113"/>
        <v>1.0022074999999999</v>
      </c>
      <c r="AB417">
        <f t="shared" si="114"/>
        <v>0</v>
      </c>
      <c r="AC417">
        <f t="shared" si="115"/>
        <v>0</v>
      </c>
      <c r="AD417">
        <f t="shared" si="116"/>
        <v>182.5</v>
      </c>
      <c r="AE417">
        <f t="shared" si="117"/>
        <v>1.0022074999999999</v>
      </c>
      <c r="AF417">
        <f t="shared" si="118"/>
        <v>0</v>
      </c>
      <c r="AG417">
        <f t="shared" si="119"/>
        <v>0</v>
      </c>
    </row>
    <row r="418" spans="19:33" x14ac:dyDescent="0.25">
      <c r="S418">
        <f t="shared" si="107"/>
        <v>17</v>
      </c>
      <c r="T418">
        <f t="shared" si="108"/>
        <v>15</v>
      </c>
      <c r="U418">
        <f t="shared" si="109"/>
        <v>399</v>
      </c>
      <c r="V418">
        <f t="shared" si="110"/>
        <v>22.582655298857656</v>
      </c>
      <c r="Y418">
        <f t="shared" si="112"/>
        <v>182.5</v>
      </c>
      <c r="Z418">
        <f t="shared" si="111"/>
        <v>0</v>
      </c>
      <c r="AA418">
        <f t="shared" si="113"/>
        <v>1.0022074999999999</v>
      </c>
      <c r="AB418">
        <f t="shared" si="114"/>
        <v>0</v>
      </c>
      <c r="AC418">
        <f t="shared" si="115"/>
        <v>0</v>
      </c>
      <c r="AD418">
        <f t="shared" si="116"/>
        <v>182.5</v>
      </c>
      <c r="AE418">
        <f t="shared" si="117"/>
        <v>1.0022074999999999</v>
      </c>
      <c r="AF418">
        <f t="shared" si="118"/>
        <v>0</v>
      </c>
      <c r="AG418">
        <f t="shared" si="119"/>
        <v>0</v>
      </c>
    </row>
    <row r="419" spans="19:33" x14ac:dyDescent="0.25">
      <c r="S419">
        <f t="shared" si="107"/>
        <v>17</v>
      </c>
      <c r="T419">
        <f t="shared" si="108"/>
        <v>16</v>
      </c>
      <c r="U419">
        <f t="shared" si="109"/>
        <v>400</v>
      </c>
      <c r="V419">
        <f t="shared" si="110"/>
        <v>22.582655298857656</v>
      </c>
      <c r="Y419">
        <f t="shared" si="112"/>
        <v>182.5</v>
      </c>
      <c r="Z419">
        <f t="shared" si="111"/>
        <v>0</v>
      </c>
      <c r="AA419">
        <f t="shared" si="113"/>
        <v>1.0022074999999999</v>
      </c>
      <c r="AB419">
        <f t="shared" si="114"/>
        <v>0</v>
      </c>
      <c r="AC419">
        <f t="shared" si="115"/>
        <v>0</v>
      </c>
      <c r="AD419">
        <f t="shared" si="116"/>
        <v>182.5</v>
      </c>
      <c r="AE419">
        <f t="shared" si="117"/>
        <v>1.0022074999999999</v>
      </c>
      <c r="AF419">
        <f t="shared" si="118"/>
        <v>0</v>
      </c>
      <c r="AG419">
        <f t="shared" si="119"/>
        <v>0</v>
      </c>
    </row>
    <row r="420" spans="19:33" x14ac:dyDescent="0.25">
      <c r="S420">
        <f t="shared" si="107"/>
        <v>17</v>
      </c>
      <c r="T420">
        <f t="shared" si="108"/>
        <v>17</v>
      </c>
      <c r="U420">
        <f t="shared" si="109"/>
        <v>401</v>
      </c>
      <c r="V420">
        <f t="shared" si="110"/>
        <v>22.582655298857656</v>
      </c>
      <c r="Y420">
        <f t="shared" si="112"/>
        <v>182.5</v>
      </c>
      <c r="Z420">
        <f t="shared" si="111"/>
        <v>0</v>
      </c>
      <c r="AA420">
        <f t="shared" si="113"/>
        <v>1.0022074999999999</v>
      </c>
      <c r="AB420">
        <f t="shared" si="114"/>
        <v>0</v>
      </c>
      <c r="AC420">
        <f t="shared" si="115"/>
        <v>0</v>
      </c>
      <c r="AD420">
        <f t="shared" si="116"/>
        <v>182.5</v>
      </c>
      <c r="AE420">
        <f t="shared" si="117"/>
        <v>1.0022074999999999</v>
      </c>
      <c r="AF420">
        <f t="shared" si="118"/>
        <v>0</v>
      </c>
      <c r="AG420">
        <f t="shared" si="119"/>
        <v>0</v>
      </c>
    </row>
    <row r="421" spans="19:33" x14ac:dyDescent="0.25">
      <c r="S421">
        <f t="shared" si="107"/>
        <v>17</v>
      </c>
      <c r="T421">
        <f t="shared" si="108"/>
        <v>18</v>
      </c>
      <c r="U421">
        <f t="shared" si="109"/>
        <v>402</v>
      </c>
      <c r="V421">
        <f t="shared" si="110"/>
        <v>22.582655298857656</v>
      </c>
      <c r="Y421">
        <f t="shared" si="112"/>
        <v>182.5</v>
      </c>
      <c r="Z421">
        <f t="shared" si="111"/>
        <v>0</v>
      </c>
      <c r="AA421">
        <f t="shared" si="113"/>
        <v>1.0022074999999999</v>
      </c>
      <c r="AB421">
        <f t="shared" si="114"/>
        <v>0</v>
      </c>
      <c r="AC421">
        <f t="shared" si="115"/>
        <v>0</v>
      </c>
      <c r="AD421">
        <f t="shared" si="116"/>
        <v>182.5</v>
      </c>
      <c r="AE421">
        <f t="shared" si="117"/>
        <v>1.0022074999999999</v>
      </c>
      <c r="AF421">
        <f t="shared" si="118"/>
        <v>0</v>
      </c>
      <c r="AG421">
        <f t="shared" si="119"/>
        <v>0</v>
      </c>
    </row>
    <row r="422" spans="19:33" x14ac:dyDescent="0.25">
      <c r="S422">
        <f t="shared" si="107"/>
        <v>17</v>
      </c>
      <c r="T422">
        <f t="shared" si="108"/>
        <v>19</v>
      </c>
      <c r="U422">
        <f t="shared" si="109"/>
        <v>403</v>
      </c>
      <c r="V422">
        <f t="shared" si="110"/>
        <v>22.582655298857656</v>
      </c>
      <c r="Y422">
        <f t="shared" si="112"/>
        <v>182.5</v>
      </c>
      <c r="Z422">
        <f t="shared" si="111"/>
        <v>0</v>
      </c>
      <c r="AA422">
        <f t="shared" si="113"/>
        <v>1.0022074999999999</v>
      </c>
      <c r="AB422">
        <f t="shared" si="114"/>
        <v>0</v>
      </c>
      <c r="AC422">
        <f t="shared" si="115"/>
        <v>0</v>
      </c>
      <c r="AD422">
        <f t="shared" si="116"/>
        <v>182.5</v>
      </c>
      <c r="AE422">
        <f t="shared" si="117"/>
        <v>1.0022074999999999</v>
      </c>
      <c r="AF422">
        <f t="shared" si="118"/>
        <v>0</v>
      </c>
      <c r="AG422">
        <f t="shared" si="119"/>
        <v>0</v>
      </c>
    </row>
    <row r="423" spans="19:33" x14ac:dyDescent="0.25">
      <c r="S423">
        <f t="shared" si="107"/>
        <v>17</v>
      </c>
      <c r="T423">
        <f t="shared" si="108"/>
        <v>20</v>
      </c>
      <c r="U423">
        <f t="shared" si="109"/>
        <v>404</v>
      </c>
      <c r="V423">
        <f t="shared" si="110"/>
        <v>22.582655298857656</v>
      </c>
      <c r="Y423">
        <f t="shared" si="112"/>
        <v>182.5</v>
      </c>
      <c r="Z423">
        <f t="shared" si="111"/>
        <v>0</v>
      </c>
      <c r="AA423">
        <f t="shared" si="113"/>
        <v>1.0022074999999999</v>
      </c>
      <c r="AB423">
        <f t="shared" si="114"/>
        <v>0</v>
      </c>
      <c r="AC423">
        <f t="shared" si="115"/>
        <v>0</v>
      </c>
      <c r="AD423">
        <f t="shared" si="116"/>
        <v>182.5</v>
      </c>
      <c r="AE423">
        <f t="shared" si="117"/>
        <v>1.0022074999999999</v>
      </c>
      <c r="AF423">
        <f t="shared" si="118"/>
        <v>0</v>
      </c>
      <c r="AG423">
        <f t="shared" si="119"/>
        <v>0</v>
      </c>
    </row>
    <row r="424" spans="19:33" x14ac:dyDescent="0.25">
      <c r="S424">
        <f t="shared" si="107"/>
        <v>17</v>
      </c>
      <c r="T424">
        <f t="shared" si="108"/>
        <v>21</v>
      </c>
      <c r="U424">
        <f t="shared" si="109"/>
        <v>405</v>
      </c>
      <c r="V424">
        <f t="shared" si="110"/>
        <v>22.582655298857656</v>
      </c>
      <c r="Y424">
        <f t="shared" si="112"/>
        <v>182.5</v>
      </c>
      <c r="Z424">
        <f t="shared" si="111"/>
        <v>0</v>
      </c>
      <c r="AA424">
        <f t="shared" si="113"/>
        <v>1.0022074999999999</v>
      </c>
      <c r="AB424">
        <f t="shared" si="114"/>
        <v>0</v>
      </c>
      <c r="AC424">
        <f t="shared" si="115"/>
        <v>0</v>
      </c>
      <c r="AD424">
        <f t="shared" si="116"/>
        <v>182.5</v>
      </c>
      <c r="AE424">
        <f t="shared" si="117"/>
        <v>1.0022074999999999</v>
      </c>
      <c r="AF424">
        <f t="shared" si="118"/>
        <v>0</v>
      </c>
      <c r="AG424">
        <f t="shared" si="119"/>
        <v>0</v>
      </c>
    </row>
    <row r="425" spans="19:33" x14ac:dyDescent="0.25">
      <c r="S425">
        <f t="shared" si="107"/>
        <v>17</v>
      </c>
      <c r="T425">
        <f t="shared" si="108"/>
        <v>22</v>
      </c>
      <c r="U425">
        <f t="shared" si="109"/>
        <v>406</v>
      </c>
      <c r="V425">
        <f t="shared" si="110"/>
        <v>22.582655298857656</v>
      </c>
      <c r="Y425">
        <f t="shared" si="112"/>
        <v>182.5</v>
      </c>
      <c r="Z425">
        <f t="shared" si="111"/>
        <v>0</v>
      </c>
      <c r="AA425">
        <f t="shared" si="113"/>
        <v>1.0022074999999999</v>
      </c>
      <c r="AB425">
        <f t="shared" si="114"/>
        <v>0</v>
      </c>
      <c r="AC425">
        <f t="shared" si="115"/>
        <v>0</v>
      </c>
      <c r="AD425">
        <f t="shared" si="116"/>
        <v>182.5</v>
      </c>
      <c r="AE425">
        <f t="shared" si="117"/>
        <v>1.0022074999999999</v>
      </c>
      <c r="AF425">
        <f t="shared" si="118"/>
        <v>0</v>
      </c>
      <c r="AG425">
        <f t="shared" si="119"/>
        <v>0</v>
      </c>
    </row>
    <row r="426" spans="19:33" x14ac:dyDescent="0.25">
      <c r="S426">
        <f t="shared" si="107"/>
        <v>17</v>
      </c>
      <c r="T426">
        <f t="shared" si="108"/>
        <v>23</v>
      </c>
      <c r="U426">
        <f t="shared" si="109"/>
        <v>407</v>
      </c>
      <c r="V426">
        <f t="shared" si="110"/>
        <v>22.582655298857656</v>
      </c>
      <c r="Y426">
        <f t="shared" si="112"/>
        <v>182.5</v>
      </c>
      <c r="Z426">
        <f t="shared" si="111"/>
        <v>0</v>
      </c>
      <c r="AA426">
        <f t="shared" si="113"/>
        <v>1.0022074999999999</v>
      </c>
      <c r="AB426">
        <f t="shared" si="114"/>
        <v>0</v>
      </c>
      <c r="AC426">
        <f t="shared" si="115"/>
        <v>0</v>
      </c>
      <c r="AD426">
        <f t="shared" si="116"/>
        <v>182.5</v>
      </c>
      <c r="AE426">
        <f t="shared" si="117"/>
        <v>1.0022074999999999</v>
      </c>
      <c r="AF426">
        <f t="shared" si="118"/>
        <v>0</v>
      </c>
      <c r="AG426">
        <f t="shared" si="119"/>
        <v>0</v>
      </c>
    </row>
    <row r="427" spans="19:33" x14ac:dyDescent="0.25">
      <c r="S427">
        <f t="shared" si="107"/>
        <v>17</v>
      </c>
      <c r="T427">
        <f t="shared" si="108"/>
        <v>24</v>
      </c>
      <c r="U427">
        <f t="shared" si="109"/>
        <v>408</v>
      </c>
      <c r="V427">
        <f t="shared" si="110"/>
        <v>22.582655298857656</v>
      </c>
      <c r="Y427">
        <f t="shared" si="112"/>
        <v>182.5</v>
      </c>
      <c r="Z427">
        <f t="shared" si="111"/>
        <v>0</v>
      </c>
      <c r="AA427">
        <f t="shared" si="113"/>
        <v>1.0022074999999999</v>
      </c>
      <c r="AB427">
        <f t="shared" si="114"/>
        <v>0</v>
      </c>
      <c r="AC427">
        <f t="shared" si="115"/>
        <v>0</v>
      </c>
      <c r="AD427">
        <f t="shared" si="116"/>
        <v>182.5</v>
      </c>
      <c r="AE427">
        <f t="shared" si="117"/>
        <v>1.0022074999999999</v>
      </c>
      <c r="AF427">
        <f t="shared" si="118"/>
        <v>0</v>
      </c>
      <c r="AG427">
        <f t="shared" si="119"/>
        <v>0</v>
      </c>
    </row>
    <row r="428" spans="19:33" x14ac:dyDescent="0.25">
      <c r="S428">
        <f t="shared" si="107"/>
        <v>18</v>
      </c>
      <c r="T428">
        <f t="shared" si="108"/>
        <v>1</v>
      </c>
      <c r="U428">
        <f t="shared" si="109"/>
        <v>409</v>
      </c>
      <c r="V428">
        <f t="shared" si="110"/>
        <v>22.582655298857656</v>
      </c>
      <c r="Y428">
        <f t="shared" si="112"/>
        <v>182.5</v>
      </c>
      <c r="Z428">
        <f t="shared" si="111"/>
        <v>0</v>
      </c>
      <c r="AA428">
        <f t="shared" si="113"/>
        <v>1.0022074999999999</v>
      </c>
      <c r="AB428">
        <f t="shared" si="114"/>
        <v>0</v>
      </c>
      <c r="AC428">
        <f t="shared" si="115"/>
        <v>0</v>
      </c>
      <c r="AD428">
        <f t="shared" si="116"/>
        <v>182.5</v>
      </c>
      <c r="AE428">
        <f t="shared" si="117"/>
        <v>1.0022074999999999</v>
      </c>
      <c r="AF428">
        <f t="shared" si="118"/>
        <v>0</v>
      </c>
      <c r="AG428">
        <f t="shared" si="119"/>
        <v>0</v>
      </c>
    </row>
    <row r="429" spans="19:33" x14ac:dyDescent="0.25">
      <c r="S429">
        <f t="shared" ref="S429:S492" si="120">S405+1</f>
        <v>18</v>
      </c>
      <c r="T429">
        <f t="shared" ref="T429:T492" si="121">T405</f>
        <v>2</v>
      </c>
      <c r="U429">
        <f t="shared" si="109"/>
        <v>410</v>
      </c>
      <c r="V429">
        <f t="shared" si="110"/>
        <v>22.582655298857656</v>
      </c>
      <c r="Y429">
        <f t="shared" si="112"/>
        <v>182.5</v>
      </c>
      <c r="Z429">
        <f t="shared" si="111"/>
        <v>0</v>
      </c>
      <c r="AA429">
        <f t="shared" si="113"/>
        <v>1.0022074999999999</v>
      </c>
      <c r="AB429">
        <f t="shared" si="114"/>
        <v>0</v>
      </c>
      <c r="AC429">
        <f t="shared" si="115"/>
        <v>0</v>
      </c>
      <c r="AD429">
        <f t="shared" si="116"/>
        <v>182.5</v>
      </c>
      <c r="AE429">
        <f t="shared" si="117"/>
        <v>1.0022074999999999</v>
      </c>
      <c r="AF429">
        <f t="shared" si="118"/>
        <v>0</v>
      </c>
      <c r="AG429">
        <f t="shared" si="119"/>
        <v>0</v>
      </c>
    </row>
    <row r="430" spans="19:33" x14ac:dyDescent="0.25">
      <c r="S430">
        <f t="shared" si="120"/>
        <v>18</v>
      </c>
      <c r="T430">
        <f t="shared" si="121"/>
        <v>3</v>
      </c>
      <c r="U430">
        <f t="shared" si="109"/>
        <v>411</v>
      </c>
      <c r="V430">
        <f t="shared" si="110"/>
        <v>22.582655298857656</v>
      </c>
      <c r="Y430">
        <f t="shared" si="112"/>
        <v>182.5</v>
      </c>
      <c r="Z430">
        <f t="shared" si="111"/>
        <v>0</v>
      </c>
      <c r="AA430">
        <f t="shared" si="113"/>
        <v>1.0022074999999999</v>
      </c>
      <c r="AB430">
        <f t="shared" si="114"/>
        <v>0</v>
      </c>
      <c r="AC430">
        <f t="shared" si="115"/>
        <v>0</v>
      </c>
      <c r="AD430">
        <f t="shared" si="116"/>
        <v>182.5</v>
      </c>
      <c r="AE430">
        <f t="shared" si="117"/>
        <v>1.0022074999999999</v>
      </c>
      <c r="AF430">
        <f t="shared" si="118"/>
        <v>0</v>
      </c>
      <c r="AG430">
        <f t="shared" si="119"/>
        <v>0</v>
      </c>
    </row>
    <row r="431" spans="19:33" x14ac:dyDescent="0.25">
      <c r="S431">
        <f t="shared" si="120"/>
        <v>18</v>
      </c>
      <c r="T431">
        <f t="shared" si="121"/>
        <v>4</v>
      </c>
      <c r="U431">
        <f t="shared" si="109"/>
        <v>412</v>
      </c>
      <c r="V431">
        <f t="shared" si="110"/>
        <v>22.582655298857656</v>
      </c>
      <c r="Y431">
        <f t="shared" si="112"/>
        <v>182.5</v>
      </c>
      <c r="Z431">
        <f t="shared" si="111"/>
        <v>0</v>
      </c>
      <c r="AA431">
        <f t="shared" si="113"/>
        <v>1.0022074999999999</v>
      </c>
      <c r="AB431">
        <f t="shared" si="114"/>
        <v>0</v>
      </c>
      <c r="AC431">
        <f t="shared" si="115"/>
        <v>0</v>
      </c>
      <c r="AD431">
        <f t="shared" si="116"/>
        <v>182.5</v>
      </c>
      <c r="AE431">
        <f t="shared" si="117"/>
        <v>1.0022074999999999</v>
      </c>
      <c r="AF431">
        <f t="shared" si="118"/>
        <v>0</v>
      </c>
      <c r="AG431">
        <f t="shared" si="119"/>
        <v>0</v>
      </c>
    </row>
    <row r="432" spans="19:33" x14ac:dyDescent="0.25">
      <c r="S432">
        <f t="shared" si="120"/>
        <v>18</v>
      </c>
      <c r="T432">
        <f t="shared" si="121"/>
        <v>5</v>
      </c>
      <c r="U432">
        <f t="shared" si="109"/>
        <v>413</v>
      </c>
      <c r="V432">
        <f t="shared" si="110"/>
        <v>22.582655298857656</v>
      </c>
      <c r="Y432">
        <f t="shared" si="112"/>
        <v>182.5</v>
      </c>
      <c r="Z432">
        <f t="shared" si="111"/>
        <v>0</v>
      </c>
      <c r="AA432">
        <f t="shared" si="113"/>
        <v>1.0022074999999999</v>
      </c>
      <c r="AB432">
        <f t="shared" si="114"/>
        <v>0</v>
      </c>
      <c r="AC432">
        <f t="shared" si="115"/>
        <v>0</v>
      </c>
      <c r="AD432">
        <f t="shared" si="116"/>
        <v>182.5</v>
      </c>
      <c r="AE432">
        <f t="shared" si="117"/>
        <v>1.0022074999999999</v>
      </c>
      <c r="AF432">
        <f t="shared" si="118"/>
        <v>0</v>
      </c>
      <c r="AG432">
        <f t="shared" si="119"/>
        <v>0</v>
      </c>
    </row>
    <row r="433" spans="19:33" x14ac:dyDescent="0.25">
      <c r="S433">
        <f t="shared" si="120"/>
        <v>18</v>
      </c>
      <c r="T433">
        <f t="shared" si="121"/>
        <v>6</v>
      </c>
      <c r="U433">
        <f t="shared" si="109"/>
        <v>414</v>
      </c>
      <c r="V433">
        <f t="shared" si="110"/>
        <v>22.582655298857656</v>
      </c>
      <c r="Y433">
        <f t="shared" si="112"/>
        <v>182.5</v>
      </c>
      <c r="Z433">
        <f t="shared" si="111"/>
        <v>0</v>
      </c>
      <c r="AA433">
        <f t="shared" si="113"/>
        <v>1.0022074999999999</v>
      </c>
      <c r="AB433">
        <f t="shared" si="114"/>
        <v>0</v>
      </c>
      <c r="AC433">
        <f t="shared" si="115"/>
        <v>0</v>
      </c>
      <c r="AD433">
        <f t="shared" si="116"/>
        <v>182.5</v>
      </c>
      <c r="AE433">
        <f t="shared" si="117"/>
        <v>1.0022074999999999</v>
      </c>
      <c r="AF433">
        <f t="shared" si="118"/>
        <v>0</v>
      </c>
      <c r="AG433">
        <f t="shared" si="119"/>
        <v>0</v>
      </c>
    </row>
    <row r="434" spans="19:33" x14ac:dyDescent="0.25">
      <c r="S434">
        <f t="shared" si="120"/>
        <v>18</v>
      </c>
      <c r="T434">
        <f t="shared" si="121"/>
        <v>7</v>
      </c>
      <c r="U434">
        <f t="shared" si="109"/>
        <v>415</v>
      </c>
      <c r="V434">
        <f t="shared" si="110"/>
        <v>22.582655298857656</v>
      </c>
      <c r="Y434">
        <f t="shared" si="112"/>
        <v>182.5</v>
      </c>
      <c r="Z434">
        <f t="shared" si="111"/>
        <v>0</v>
      </c>
      <c r="AA434">
        <f t="shared" si="113"/>
        <v>1.0022074999999999</v>
      </c>
      <c r="AB434">
        <f t="shared" si="114"/>
        <v>0</v>
      </c>
      <c r="AC434">
        <f t="shared" si="115"/>
        <v>0</v>
      </c>
      <c r="AD434">
        <f t="shared" si="116"/>
        <v>182.5</v>
      </c>
      <c r="AE434">
        <f t="shared" si="117"/>
        <v>1.0022074999999999</v>
      </c>
      <c r="AF434">
        <f t="shared" si="118"/>
        <v>0</v>
      </c>
      <c r="AG434">
        <f t="shared" si="119"/>
        <v>0</v>
      </c>
    </row>
    <row r="435" spans="19:33" x14ac:dyDescent="0.25">
      <c r="S435">
        <f t="shared" si="120"/>
        <v>18</v>
      </c>
      <c r="T435">
        <f t="shared" si="121"/>
        <v>8</v>
      </c>
      <c r="U435">
        <f t="shared" si="109"/>
        <v>416</v>
      </c>
      <c r="V435">
        <f t="shared" si="110"/>
        <v>22.582655298857656</v>
      </c>
      <c r="Y435">
        <f t="shared" si="112"/>
        <v>182.5</v>
      </c>
      <c r="Z435">
        <f t="shared" si="111"/>
        <v>0</v>
      </c>
      <c r="AA435">
        <f t="shared" si="113"/>
        <v>1.0022074999999999</v>
      </c>
      <c r="AB435">
        <f t="shared" si="114"/>
        <v>0</v>
      </c>
      <c r="AC435">
        <f t="shared" si="115"/>
        <v>0</v>
      </c>
      <c r="AD435">
        <f t="shared" si="116"/>
        <v>182.5</v>
      </c>
      <c r="AE435">
        <f t="shared" si="117"/>
        <v>1.0022074999999999</v>
      </c>
      <c r="AF435">
        <f t="shared" si="118"/>
        <v>0</v>
      </c>
      <c r="AG435">
        <f t="shared" si="119"/>
        <v>0</v>
      </c>
    </row>
    <row r="436" spans="19:33" x14ac:dyDescent="0.25">
      <c r="S436">
        <f t="shared" si="120"/>
        <v>18</v>
      </c>
      <c r="T436">
        <f t="shared" si="121"/>
        <v>9</v>
      </c>
      <c r="U436">
        <f t="shared" ref="U436:U499" si="122">(S436-1)*24+T436</f>
        <v>417</v>
      </c>
      <c r="V436">
        <f t="shared" ref="V436:V499" si="123">V435</f>
        <v>22.582655298857656</v>
      </c>
      <c r="Y436">
        <f t="shared" si="112"/>
        <v>182.5</v>
      </c>
      <c r="Z436">
        <f t="shared" ref="Z436:Z499" si="124">(V437-V436)*43560/3600</f>
        <v>0</v>
      </c>
      <c r="AA436">
        <f t="shared" si="113"/>
        <v>1.0022074999999999</v>
      </c>
      <c r="AB436">
        <f t="shared" si="114"/>
        <v>0</v>
      </c>
      <c r="AC436">
        <f t="shared" si="115"/>
        <v>0</v>
      </c>
      <c r="AD436">
        <f t="shared" si="116"/>
        <v>182.5</v>
      </c>
      <c r="AE436">
        <f t="shared" si="117"/>
        <v>1.0022074999999999</v>
      </c>
      <c r="AF436">
        <f t="shared" si="118"/>
        <v>0</v>
      </c>
      <c r="AG436">
        <f t="shared" si="119"/>
        <v>0</v>
      </c>
    </row>
    <row r="437" spans="19:33" x14ac:dyDescent="0.25">
      <c r="S437">
        <f t="shared" si="120"/>
        <v>18</v>
      </c>
      <c r="T437">
        <f t="shared" si="121"/>
        <v>10</v>
      </c>
      <c r="U437">
        <f t="shared" si="122"/>
        <v>418</v>
      </c>
      <c r="V437">
        <f t="shared" si="123"/>
        <v>22.582655298857656</v>
      </c>
      <c r="Y437">
        <f t="shared" si="112"/>
        <v>182.5</v>
      </c>
      <c r="Z437">
        <f t="shared" si="124"/>
        <v>0</v>
      </c>
      <c r="AA437">
        <f t="shared" si="113"/>
        <v>1.0022074999999999</v>
      </c>
      <c r="AB437">
        <f t="shared" si="114"/>
        <v>0</v>
      </c>
      <c r="AC437">
        <f t="shared" si="115"/>
        <v>0</v>
      </c>
      <c r="AD437">
        <f t="shared" si="116"/>
        <v>182.5</v>
      </c>
      <c r="AE437">
        <f t="shared" si="117"/>
        <v>1.0022074999999999</v>
      </c>
      <c r="AF437">
        <f t="shared" si="118"/>
        <v>0</v>
      </c>
      <c r="AG437">
        <f t="shared" si="119"/>
        <v>0</v>
      </c>
    </row>
    <row r="438" spans="19:33" x14ac:dyDescent="0.25">
      <c r="S438">
        <f t="shared" si="120"/>
        <v>18</v>
      </c>
      <c r="T438">
        <f t="shared" si="121"/>
        <v>11</v>
      </c>
      <c r="U438">
        <f t="shared" si="122"/>
        <v>419</v>
      </c>
      <c r="V438">
        <f t="shared" si="123"/>
        <v>22.582655298857656</v>
      </c>
      <c r="Y438">
        <f t="shared" si="112"/>
        <v>182.5</v>
      </c>
      <c r="Z438">
        <f t="shared" si="124"/>
        <v>0</v>
      </c>
      <c r="AA438">
        <f t="shared" si="113"/>
        <v>1.0022074999999999</v>
      </c>
      <c r="AB438">
        <f t="shared" si="114"/>
        <v>0</v>
      </c>
      <c r="AC438">
        <f t="shared" si="115"/>
        <v>0</v>
      </c>
      <c r="AD438">
        <f t="shared" si="116"/>
        <v>182.5</v>
      </c>
      <c r="AE438">
        <f t="shared" si="117"/>
        <v>1.0022074999999999</v>
      </c>
      <c r="AF438">
        <f t="shared" si="118"/>
        <v>0</v>
      </c>
      <c r="AG438">
        <f t="shared" si="119"/>
        <v>0</v>
      </c>
    </row>
    <row r="439" spans="19:33" x14ac:dyDescent="0.25">
      <c r="S439">
        <f t="shared" si="120"/>
        <v>18</v>
      </c>
      <c r="T439">
        <f t="shared" si="121"/>
        <v>12</v>
      </c>
      <c r="U439">
        <f t="shared" si="122"/>
        <v>420</v>
      </c>
      <c r="V439">
        <f t="shared" si="123"/>
        <v>22.582655298857656</v>
      </c>
      <c r="Y439">
        <f t="shared" si="112"/>
        <v>182.5</v>
      </c>
      <c r="Z439">
        <f t="shared" si="124"/>
        <v>0</v>
      </c>
      <c r="AA439">
        <f t="shared" si="113"/>
        <v>1.0022074999999999</v>
      </c>
      <c r="AB439">
        <f t="shared" si="114"/>
        <v>0</v>
      </c>
      <c r="AC439">
        <f t="shared" si="115"/>
        <v>0</v>
      </c>
      <c r="AD439">
        <f t="shared" si="116"/>
        <v>182.5</v>
      </c>
      <c r="AE439">
        <f t="shared" si="117"/>
        <v>1.0022074999999999</v>
      </c>
      <c r="AF439">
        <f t="shared" si="118"/>
        <v>0</v>
      </c>
      <c r="AG439">
        <f t="shared" si="119"/>
        <v>0</v>
      </c>
    </row>
    <row r="440" spans="19:33" x14ac:dyDescent="0.25">
      <c r="S440">
        <f t="shared" si="120"/>
        <v>18</v>
      </c>
      <c r="T440">
        <f t="shared" si="121"/>
        <v>13</v>
      </c>
      <c r="U440">
        <f t="shared" si="122"/>
        <v>421</v>
      </c>
      <c r="V440">
        <f t="shared" si="123"/>
        <v>22.582655298857656</v>
      </c>
      <c r="Y440">
        <f t="shared" si="112"/>
        <v>182.5</v>
      </c>
      <c r="Z440">
        <f t="shared" si="124"/>
        <v>0</v>
      </c>
      <c r="AA440">
        <f t="shared" si="113"/>
        <v>1.0022074999999999</v>
      </c>
      <c r="AB440">
        <f t="shared" si="114"/>
        <v>0</v>
      </c>
      <c r="AC440">
        <f t="shared" si="115"/>
        <v>0</v>
      </c>
      <c r="AD440">
        <f t="shared" si="116"/>
        <v>182.5</v>
      </c>
      <c r="AE440">
        <f t="shared" si="117"/>
        <v>1.0022074999999999</v>
      </c>
      <c r="AF440">
        <f t="shared" si="118"/>
        <v>0</v>
      </c>
      <c r="AG440">
        <f t="shared" si="119"/>
        <v>0</v>
      </c>
    </row>
    <row r="441" spans="19:33" x14ac:dyDescent="0.25">
      <c r="S441">
        <f t="shared" si="120"/>
        <v>18</v>
      </c>
      <c r="T441">
        <f t="shared" si="121"/>
        <v>14</v>
      </c>
      <c r="U441">
        <f t="shared" si="122"/>
        <v>422</v>
      </c>
      <c r="V441">
        <f t="shared" si="123"/>
        <v>22.582655298857656</v>
      </c>
      <c r="Y441">
        <f t="shared" si="112"/>
        <v>182.5</v>
      </c>
      <c r="Z441">
        <f t="shared" si="124"/>
        <v>0</v>
      </c>
      <c r="AA441">
        <f t="shared" si="113"/>
        <v>1.0022074999999999</v>
      </c>
      <c r="AB441">
        <f t="shared" si="114"/>
        <v>0</v>
      </c>
      <c r="AC441">
        <f t="shared" si="115"/>
        <v>0</v>
      </c>
      <c r="AD441">
        <f t="shared" si="116"/>
        <v>182.5</v>
      </c>
      <c r="AE441">
        <f t="shared" si="117"/>
        <v>1.0022074999999999</v>
      </c>
      <c r="AF441">
        <f t="shared" si="118"/>
        <v>0</v>
      </c>
      <c r="AG441">
        <f t="shared" si="119"/>
        <v>0</v>
      </c>
    </row>
    <row r="442" spans="19:33" x14ac:dyDescent="0.25">
      <c r="S442">
        <f t="shared" si="120"/>
        <v>18</v>
      </c>
      <c r="T442">
        <f t="shared" si="121"/>
        <v>15</v>
      </c>
      <c r="U442">
        <f t="shared" si="122"/>
        <v>423</v>
      </c>
      <c r="V442">
        <f t="shared" si="123"/>
        <v>22.582655298857656</v>
      </c>
      <c r="Y442">
        <f t="shared" si="112"/>
        <v>182.5</v>
      </c>
      <c r="Z442">
        <f t="shared" si="124"/>
        <v>0</v>
      </c>
      <c r="AA442">
        <f t="shared" si="113"/>
        <v>1.0022074999999999</v>
      </c>
      <c r="AB442">
        <f t="shared" si="114"/>
        <v>0</v>
      </c>
      <c r="AC442">
        <f t="shared" si="115"/>
        <v>0</v>
      </c>
      <c r="AD442">
        <f t="shared" si="116"/>
        <v>182.5</v>
      </c>
      <c r="AE442">
        <f t="shared" si="117"/>
        <v>1.0022074999999999</v>
      </c>
      <c r="AF442">
        <f t="shared" si="118"/>
        <v>0</v>
      </c>
      <c r="AG442">
        <f t="shared" si="119"/>
        <v>0</v>
      </c>
    </row>
    <row r="443" spans="19:33" x14ac:dyDescent="0.25">
      <c r="S443">
        <f t="shared" si="120"/>
        <v>18</v>
      </c>
      <c r="T443">
        <f t="shared" si="121"/>
        <v>16</v>
      </c>
      <c r="U443">
        <f t="shared" si="122"/>
        <v>424</v>
      </c>
      <c r="V443">
        <f t="shared" si="123"/>
        <v>22.582655298857656</v>
      </c>
      <c r="Y443">
        <f t="shared" si="112"/>
        <v>182.5</v>
      </c>
      <c r="Z443">
        <f t="shared" si="124"/>
        <v>0</v>
      </c>
      <c r="AA443">
        <f t="shared" si="113"/>
        <v>1.0022074999999999</v>
      </c>
      <c r="AB443">
        <f t="shared" si="114"/>
        <v>0</v>
      </c>
      <c r="AC443">
        <f t="shared" si="115"/>
        <v>0</v>
      </c>
      <c r="AD443">
        <f t="shared" si="116"/>
        <v>182.5</v>
      </c>
      <c r="AE443">
        <f t="shared" si="117"/>
        <v>1.0022074999999999</v>
      </c>
      <c r="AF443">
        <f t="shared" si="118"/>
        <v>0</v>
      </c>
      <c r="AG443">
        <f t="shared" si="119"/>
        <v>0</v>
      </c>
    </row>
    <row r="444" spans="19:33" x14ac:dyDescent="0.25">
      <c r="S444">
        <f t="shared" si="120"/>
        <v>18</v>
      </c>
      <c r="T444">
        <f t="shared" si="121"/>
        <v>17</v>
      </c>
      <c r="U444">
        <f t="shared" si="122"/>
        <v>425</v>
      </c>
      <c r="V444">
        <f t="shared" si="123"/>
        <v>22.582655298857656</v>
      </c>
      <c r="Y444">
        <f t="shared" si="112"/>
        <v>182.5</v>
      </c>
      <c r="Z444">
        <f t="shared" si="124"/>
        <v>0</v>
      </c>
      <c r="AA444">
        <f t="shared" si="113"/>
        <v>1.0022074999999999</v>
      </c>
      <c r="AB444">
        <f t="shared" si="114"/>
        <v>0</v>
      </c>
      <c r="AC444">
        <f t="shared" si="115"/>
        <v>0</v>
      </c>
      <c r="AD444">
        <f t="shared" si="116"/>
        <v>182.5</v>
      </c>
      <c r="AE444">
        <f t="shared" si="117"/>
        <v>1.0022074999999999</v>
      </c>
      <c r="AF444">
        <f t="shared" si="118"/>
        <v>0</v>
      </c>
      <c r="AG444">
        <f t="shared" si="119"/>
        <v>0</v>
      </c>
    </row>
    <row r="445" spans="19:33" x14ac:dyDescent="0.25">
      <c r="S445">
        <f t="shared" si="120"/>
        <v>18</v>
      </c>
      <c r="T445">
        <f t="shared" si="121"/>
        <v>18</v>
      </c>
      <c r="U445">
        <f t="shared" si="122"/>
        <v>426</v>
      </c>
      <c r="V445">
        <f t="shared" si="123"/>
        <v>22.582655298857656</v>
      </c>
      <c r="Y445">
        <f t="shared" si="112"/>
        <v>182.5</v>
      </c>
      <c r="Z445">
        <f t="shared" si="124"/>
        <v>0</v>
      </c>
      <c r="AA445">
        <f t="shared" si="113"/>
        <v>1.0022074999999999</v>
      </c>
      <c r="AB445">
        <f t="shared" si="114"/>
        <v>0</v>
      </c>
      <c r="AC445">
        <f t="shared" si="115"/>
        <v>0</v>
      </c>
      <c r="AD445">
        <f t="shared" si="116"/>
        <v>182.5</v>
      </c>
      <c r="AE445">
        <f t="shared" si="117"/>
        <v>1.0022074999999999</v>
      </c>
      <c r="AF445">
        <f t="shared" si="118"/>
        <v>0</v>
      </c>
      <c r="AG445">
        <f t="shared" si="119"/>
        <v>0</v>
      </c>
    </row>
    <row r="446" spans="19:33" x14ac:dyDescent="0.25">
      <c r="S446">
        <f t="shared" si="120"/>
        <v>18</v>
      </c>
      <c r="T446">
        <f t="shared" si="121"/>
        <v>19</v>
      </c>
      <c r="U446">
        <f t="shared" si="122"/>
        <v>427</v>
      </c>
      <c r="V446">
        <f t="shared" si="123"/>
        <v>22.582655298857656</v>
      </c>
      <c r="Y446">
        <f t="shared" si="112"/>
        <v>182.5</v>
      </c>
      <c r="Z446">
        <f t="shared" si="124"/>
        <v>0</v>
      </c>
      <c r="AA446">
        <f t="shared" si="113"/>
        <v>1.0022074999999999</v>
      </c>
      <c r="AB446">
        <f t="shared" si="114"/>
        <v>0</v>
      </c>
      <c r="AC446">
        <f t="shared" si="115"/>
        <v>0</v>
      </c>
      <c r="AD446">
        <f t="shared" si="116"/>
        <v>182.5</v>
      </c>
      <c r="AE446">
        <f t="shared" si="117"/>
        <v>1.0022074999999999</v>
      </c>
      <c r="AF446">
        <f t="shared" si="118"/>
        <v>0</v>
      </c>
      <c r="AG446">
        <f t="shared" si="119"/>
        <v>0</v>
      </c>
    </row>
    <row r="447" spans="19:33" x14ac:dyDescent="0.25">
      <c r="S447">
        <f t="shared" si="120"/>
        <v>18</v>
      </c>
      <c r="T447">
        <f t="shared" si="121"/>
        <v>20</v>
      </c>
      <c r="U447">
        <f t="shared" si="122"/>
        <v>428</v>
      </c>
      <c r="V447">
        <f t="shared" si="123"/>
        <v>22.582655298857656</v>
      </c>
      <c r="Y447">
        <f t="shared" si="112"/>
        <v>182.5</v>
      </c>
      <c r="Z447">
        <f t="shared" si="124"/>
        <v>0</v>
      </c>
      <c r="AA447">
        <f t="shared" si="113"/>
        <v>1.0022074999999999</v>
      </c>
      <c r="AB447">
        <f t="shared" si="114"/>
        <v>0</v>
      </c>
      <c r="AC447">
        <f t="shared" si="115"/>
        <v>0</v>
      </c>
      <c r="AD447">
        <f t="shared" si="116"/>
        <v>182.5</v>
      </c>
      <c r="AE447">
        <f t="shared" si="117"/>
        <v>1.0022074999999999</v>
      </c>
      <c r="AF447">
        <f t="shared" si="118"/>
        <v>0</v>
      </c>
      <c r="AG447">
        <f t="shared" si="119"/>
        <v>0</v>
      </c>
    </row>
    <row r="448" spans="19:33" x14ac:dyDescent="0.25">
      <c r="S448">
        <f t="shared" si="120"/>
        <v>18</v>
      </c>
      <c r="T448">
        <f t="shared" si="121"/>
        <v>21</v>
      </c>
      <c r="U448">
        <f t="shared" si="122"/>
        <v>429</v>
      </c>
      <c r="V448">
        <f t="shared" si="123"/>
        <v>22.582655298857656</v>
      </c>
      <c r="Y448">
        <f t="shared" si="112"/>
        <v>182.5</v>
      </c>
      <c r="Z448">
        <f t="shared" si="124"/>
        <v>0</v>
      </c>
      <c r="AA448">
        <f t="shared" si="113"/>
        <v>1.0022074999999999</v>
      </c>
      <c r="AB448">
        <f t="shared" si="114"/>
        <v>0</v>
      </c>
      <c r="AC448">
        <f t="shared" si="115"/>
        <v>0</v>
      </c>
      <c r="AD448">
        <f t="shared" si="116"/>
        <v>182.5</v>
      </c>
      <c r="AE448">
        <f t="shared" si="117"/>
        <v>1.0022074999999999</v>
      </c>
      <c r="AF448">
        <f t="shared" si="118"/>
        <v>0</v>
      </c>
      <c r="AG448">
        <f t="shared" si="119"/>
        <v>0</v>
      </c>
    </row>
    <row r="449" spans="19:33" x14ac:dyDescent="0.25">
      <c r="S449">
        <f t="shared" si="120"/>
        <v>18</v>
      </c>
      <c r="T449">
        <f t="shared" si="121"/>
        <v>22</v>
      </c>
      <c r="U449">
        <f t="shared" si="122"/>
        <v>430</v>
      </c>
      <c r="V449">
        <f t="shared" si="123"/>
        <v>22.582655298857656</v>
      </c>
      <c r="Y449">
        <f t="shared" si="112"/>
        <v>182.5</v>
      </c>
      <c r="Z449">
        <f t="shared" si="124"/>
        <v>0</v>
      </c>
      <c r="AA449">
        <f t="shared" si="113"/>
        <v>1.0022074999999999</v>
      </c>
      <c r="AB449">
        <f t="shared" si="114"/>
        <v>0</v>
      </c>
      <c r="AC449">
        <f t="shared" si="115"/>
        <v>0</v>
      </c>
      <c r="AD449">
        <f t="shared" si="116"/>
        <v>182.5</v>
      </c>
      <c r="AE449">
        <f t="shared" si="117"/>
        <v>1.0022074999999999</v>
      </c>
      <c r="AF449">
        <f t="shared" si="118"/>
        <v>0</v>
      </c>
      <c r="AG449">
        <f t="shared" si="119"/>
        <v>0</v>
      </c>
    </row>
    <row r="450" spans="19:33" x14ac:dyDescent="0.25">
      <c r="S450">
        <f t="shared" si="120"/>
        <v>18</v>
      </c>
      <c r="T450">
        <f t="shared" si="121"/>
        <v>23</v>
      </c>
      <c r="U450">
        <f t="shared" si="122"/>
        <v>431</v>
      </c>
      <c r="V450">
        <f t="shared" si="123"/>
        <v>22.582655298857656</v>
      </c>
      <c r="Y450">
        <f t="shared" si="112"/>
        <v>182.5</v>
      </c>
      <c r="Z450">
        <f t="shared" si="124"/>
        <v>0</v>
      </c>
      <c r="AA450">
        <f t="shared" si="113"/>
        <v>1.0022074999999999</v>
      </c>
      <c r="AB450">
        <f t="shared" si="114"/>
        <v>0</v>
      </c>
      <c r="AC450">
        <f t="shared" si="115"/>
        <v>0</v>
      </c>
      <c r="AD450">
        <f t="shared" si="116"/>
        <v>182.5</v>
      </c>
      <c r="AE450">
        <f t="shared" si="117"/>
        <v>1.0022074999999999</v>
      </c>
      <c r="AF450">
        <f t="shared" si="118"/>
        <v>0</v>
      </c>
      <c r="AG450">
        <f t="shared" si="119"/>
        <v>0</v>
      </c>
    </row>
    <row r="451" spans="19:33" x14ac:dyDescent="0.25">
      <c r="S451">
        <f t="shared" si="120"/>
        <v>18</v>
      </c>
      <c r="T451">
        <f t="shared" si="121"/>
        <v>24</v>
      </c>
      <c r="U451">
        <f t="shared" si="122"/>
        <v>432</v>
      </c>
      <c r="V451">
        <f t="shared" si="123"/>
        <v>22.582655298857656</v>
      </c>
      <c r="Y451">
        <f t="shared" si="112"/>
        <v>182.5</v>
      </c>
      <c r="Z451">
        <f t="shared" si="124"/>
        <v>0</v>
      </c>
      <c r="AA451">
        <f t="shared" si="113"/>
        <v>1.0022074999999999</v>
      </c>
      <c r="AB451">
        <f t="shared" si="114"/>
        <v>0</v>
      </c>
      <c r="AC451">
        <f t="shared" si="115"/>
        <v>0</v>
      </c>
      <c r="AD451">
        <f t="shared" si="116"/>
        <v>182.5</v>
      </c>
      <c r="AE451">
        <f t="shared" si="117"/>
        <v>1.0022074999999999</v>
      </c>
      <c r="AF451">
        <f t="shared" si="118"/>
        <v>0</v>
      </c>
      <c r="AG451">
        <f t="shared" si="119"/>
        <v>0</v>
      </c>
    </row>
    <row r="452" spans="19:33" x14ac:dyDescent="0.25">
      <c r="S452">
        <f t="shared" si="120"/>
        <v>19</v>
      </c>
      <c r="T452">
        <f t="shared" si="121"/>
        <v>1</v>
      </c>
      <c r="U452">
        <f t="shared" si="122"/>
        <v>433</v>
      </c>
      <c r="V452">
        <f t="shared" si="123"/>
        <v>22.582655298857656</v>
      </c>
      <c r="Y452">
        <f t="shared" si="112"/>
        <v>182.5</v>
      </c>
      <c r="Z452">
        <f t="shared" si="124"/>
        <v>0</v>
      </c>
      <c r="AA452">
        <f t="shared" si="113"/>
        <v>1.0022074999999999</v>
      </c>
      <c r="AB452">
        <f t="shared" si="114"/>
        <v>0</v>
      </c>
      <c r="AC452">
        <f t="shared" si="115"/>
        <v>0</v>
      </c>
      <c r="AD452">
        <f t="shared" si="116"/>
        <v>182.5</v>
      </c>
      <c r="AE452">
        <f t="shared" si="117"/>
        <v>1.0022074999999999</v>
      </c>
      <c r="AF452">
        <f t="shared" si="118"/>
        <v>0</v>
      </c>
      <c r="AG452">
        <f t="shared" si="119"/>
        <v>0</v>
      </c>
    </row>
    <row r="453" spans="19:33" x14ac:dyDescent="0.25">
      <c r="S453">
        <f t="shared" si="120"/>
        <v>19</v>
      </c>
      <c r="T453">
        <f t="shared" si="121"/>
        <v>2</v>
      </c>
      <c r="U453">
        <f t="shared" si="122"/>
        <v>434</v>
      </c>
      <c r="V453">
        <f t="shared" si="123"/>
        <v>22.582655298857656</v>
      </c>
      <c r="Y453">
        <f t="shared" si="112"/>
        <v>182.5</v>
      </c>
      <c r="Z453">
        <f t="shared" si="124"/>
        <v>0</v>
      </c>
      <c r="AA453">
        <f t="shared" si="113"/>
        <v>1.0022074999999999</v>
      </c>
      <c r="AB453">
        <f t="shared" si="114"/>
        <v>0</v>
      </c>
      <c r="AC453">
        <f t="shared" si="115"/>
        <v>0</v>
      </c>
      <c r="AD453">
        <f t="shared" si="116"/>
        <v>182.5</v>
      </c>
      <c r="AE453">
        <f t="shared" si="117"/>
        <v>1.0022074999999999</v>
      </c>
      <c r="AF453">
        <f t="shared" si="118"/>
        <v>0</v>
      </c>
      <c r="AG453">
        <f t="shared" si="119"/>
        <v>0</v>
      </c>
    </row>
    <row r="454" spans="19:33" x14ac:dyDescent="0.25">
      <c r="S454">
        <f t="shared" si="120"/>
        <v>19</v>
      </c>
      <c r="T454">
        <f t="shared" si="121"/>
        <v>3</v>
      </c>
      <c r="U454">
        <f t="shared" si="122"/>
        <v>435</v>
      </c>
      <c r="V454">
        <f t="shared" si="123"/>
        <v>22.582655298857656</v>
      </c>
      <c r="Y454">
        <f t="shared" ref="Y454:Y517" si="125">VLOOKUP($AF453,$H$20:$I$120,2)+($AF453-VLOOKUP(VLOOKUP($AF453,$H$20:$N$120,7),$A$20:$H$120,8,FALSE))*(VLOOKUP(VLOOKUP($AF453,$H$20:$N$120,7)+1,$A$20:$I$120,9,FALSE)-VLOOKUP($AF453,$H$20:$I$120,2))/(VLOOKUP(VLOOKUP($AF453,$H$20:$N$120,7)+1,$A$20:$H$120,8,FALSE)-VLOOKUP(VLOOKUP($AF453,$H$20:$N$120,7),$A$20:$H$120,8,FALSE))</f>
        <v>182.5</v>
      </c>
      <c r="Z454">
        <f t="shared" si="124"/>
        <v>0</v>
      </c>
      <c r="AA454">
        <f t="shared" si="113"/>
        <v>1.0022074999999999</v>
      </c>
      <c r="AB454">
        <f t="shared" si="114"/>
        <v>0</v>
      </c>
      <c r="AC454">
        <f t="shared" si="115"/>
        <v>0</v>
      </c>
      <c r="AD454">
        <f t="shared" si="116"/>
        <v>182.5</v>
      </c>
      <c r="AE454">
        <f t="shared" si="117"/>
        <v>1.0022074999999999</v>
      </c>
      <c r="AF454">
        <f t="shared" si="118"/>
        <v>0</v>
      </c>
      <c r="AG454">
        <f t="shared" si="119"/>
        <v>0</v>
      </c>
    </row>
    <row r="455" spans="19:33" x14ac:dyDescent="0.25">
      <c r="S455">
        <f t="shared" si="120"/>
        <v>19</v>
      </c>
      <c r="T455">
        <f t="shared" si="121"/>
        <v>4</v>
      </c>
      <c r="U455">
        <f t="shared" si="122"/>
        <v>436</v>
      </c>
      <c r="V455">
        <f t="shared" si="123"/>
        <v>22.582655298857656</v>
      </c>
      <c r="Y455">
        <f t="shared" si="125"/>
        <v>182.5</v>
      </c>
      <c r="Z455">
        <f t="shared" si="124"/>
        <v>0</v>
      </c>
      <c r="AA455">
        <f t="shared" si="113"/>
        <v>1.0022074999999999</v>
      </c>
      <c r="AB455">
        <f t="shared" si="114"/>
        <v>0</v>
      </c>
      <c r="AC455">
        <f t="shared" si="115"/>
        <v>0</v>
      </c>
      <c r="AD455">
        <f t="shared" si="116"/>
        <v>182.5</v>
      </c>
      <c r="AE455">
        <f t="shared" si="117"/>
        <v>1.0022074999999999</v>
      </c>
      <c r="AF455">
        <f t="shared" si="118"/>
        <v>0</v>
      </c>
      <c r="AG455">
        <f t="shared" si="119"/>
        <v>0</v>
      </c>
    </row>
    <row r="456" spans="19:33" x14ac:dyDescent="0.25">
      <c r="S456">
        <f t="shared" si="120"/>
        <v>19</v>
      </c>
      <c r="T456">
        <f t="shared" si="121"/>
        <v>5</v>
      </c>
      <c r="U456">
        <f t="shared" si="122"/>
        <v>437</v>
      </c>
      <c r="V456">
        <f t="shared" si="123"/>
        <v>22.582655298857656</v>
      </c>
      <c r="Y456">
        <f t="shared" si="125"/>
        <v>182.5</v>
      </c>
      <c r="Z456">
        <f t="shared" si="124"/>
        <v>0</v>
      </c>
      <c r="AA456">
        <f t="shared" si="113"/>
        <v>1.0022074999999999</v>
      </c>
      <c r="AB456">
        <f t="shared" si="114"/>
        <v>0</v>
      </c>
      <c r="AC456">
        <f t="shared" si="115"/>
        <v>0</v>
      </c>
      <c r="AD456">
        <f t="shared" si="116"/>
        <v>182.5</v>
      </c>
      <c r="AE456">
        <f t="shared" si="117"/>
        <v>1.0022074999999999</v>
      </c>
      <c r="AF456">
        <f t="shared" si="118"/>
        <v>0</v>
      </c>
      <c r="AG456">
        <f t="shared" si="119"/>
        <v>0</v>
      </c>
    </row>
    <row r="457" spans="19:33" x14ac:dyDescent="0.25">
      <c r="S457">
        <f t="shared" si="120"/>
        <v>19</v>
      </c>
      <c r="T457">
        <f t="shared" si="121"/>
        <v>6</v>
      </c>
      <c r="U457">
        <f t="shared" si="122"/>
        <v>438</v>
      </c>
      <c r="V457">
        <f t="shared" si="123"/>
        <v>22.582655298857656</v>
      </c>
      <c r="Y457">
        <f t="shared" si="125"/>
        <v>182.5</v>
      </c>
      <c r="Z457">
        <f t="shared" si="124"/>
        <v>0</v>
      </c>
      <c r="AA457">
        <f t="shared" si="113"/>
        <v>1.0022074999999999</v>
      </c>
      <c r="AB457">
        <f t="shared" si="114"/>
        <v>0</v>
      </c>
      <c r="AC457">
        <f t="shared" si="115"/>
        <v>0</v>
      </c>
      <c r="AD457">
        <f t="shared" si="116"/>
        <v>182.5</v>
      </c>
      <c r="AE457">
        <f t="shared" si="117"/>
        <v>1.0022074999999999</v>
      </c>
      <c r="AF457">
        <f t="shared" si="118"/>
        <v>0</v>
      </c>
      <c r="AG457">
        <f t="shared" si="119"/>
        <v>0</v>
      </c>
    </row>
    <row r="458" spans="19:33" x14ac:dyDescent="0.25">
      <c r="S458">
        <f t="shared" si="120"/>
        <v>19</v>
      </c>
      <c r="T458">
        <f t="shared" si="121"/>
        <v>7</v>
      </c>
      <c r="U458">
        <f t="shared" si="122"/>
        <v>439</v>
      </c>
      <c r="V458">
        <f t="shared" si="123"/>
        <v>22.582655298857656</v>
      </c>
      <c r="Y458">
        <f t="shared" si="125"/>
        <v>182.5</v>
      </c>
      <c r="Z458">
        <f t="shared" si="124"/>
        <v>0</v>
      </c>
      <c r="AA458">
        <f t="shared" si="113"/>
        <v>1.0022074999999999</v>
      </c>
      <c r="AB458">
        <f t="shared" si="114"/>
        <v>0</v>
      </c>
      <c r="AC458">
        <f t="shared" si="115"/>
        <v>0</v>
      </c>
      <c r="AD458">
        <f t="shared" si="116"/>
        <v>182.5</v>
      </c>
      <c r="AE458">
        <f t="shared" si="117"/>
        <v>1.0022074999999999</v>
      </c>
      <c r="AF458">
        <f t="shared" si="118"/>
        <v>0</v>
      </c>
      <c r="AG458">
        <f t="shared" si="119"/>
        <v>0</v>
      </c>
    </row>
    <row r="459" spans="19:33" x14ac:dyDescent="0.25">
      <c r="S459">
        <f t="shared" si="120"/>
        <v>19</v>
      </c>
      <c r="T459">
        <f t="shared" si="121"/>
        <v>8</v>
      </c>
      <c r="U459">
        <f t="shared" si="122"/>
        <v>440</v>
      </c>
      <c r="V459">
        <f t="shared" si="123"/>
        <v>22.582655298857656</v>
      </c>
      <c r="Y459">
        <f t="shared" si="125"/>
        <v>182.5</v>
      </c>
      <c r="Z459">
        <f t="shared" si="124"/>
        <v>0</v>
      </c>
      <c r="AA459">
        <f t="shared" si="113"/>
        <v>1.0022074999999999</v>
      </c>
      <c r="AB459">
        <f t="shared" si="114"/>
        <v>0</v>
      </c>
      <c r="AC459">
        <f t="shared" si="115"/>
        <v>0</v>
      </c>
      <c r="AD459">
        <f t="shared" si="116"/>
        <v>182.5</v>
      </c>
      <c r="AE459">
        <f t="shared" si="117"/>
        <v>1.0022074999999999</v>
      </c>
      <c r="AF459">
        <f t="shared" si="118"/>
        <v>0</v>
      </c>
      <c r="AG459">
        <f t="shared" si="119"/>
        <v>0</v>
      </c>
    </row>
    <row r="460" spans="19:33" x14ac:dyDescent="0.25">
      <c r="S460">
        <f t="shared" si="120"/>
        <v>19</v>
      </c>
      <c r="T460">
        <f t="shared" si="121"/>
        <v>9</v>
      </c>
      <c r="U460">
        <f t="shared" si="122"/>
        <v>441</v>
      </c>
      <c r="V460">
        <f t="shared" si="123"/>
        <v>22.582655298857656</v>
      </c>
      <c r="Y460">
        <f t="shared" si="125"/>
        <v>182.5</v>
      </c>
      <c r="Z460">
        <f t="shared" si="124"/>
        <v>0</v>
      </c>
      <c r="AA460">
        <f t="shared" si="113"/>
        <v>1.0022074999999999</v>
      </c>
      <c r="AB460">
        <f t="shared" si="114"/>
        <v>0</v>
      </c>
      <c r="AC460">
        <f t="shared" si="115"/>
        <v>0</v>
      </c>
      <c r="AD460">
        <f t="shared" si="116"/>
        <v>182.5</v>
      </c>
      <c r="AE460">
        <f t="shared" si="117"/>
        <v>1.0022074999999999</v>
      </c>
      <c r="AF460">
        <f t="shared" si="118"/>
        <v>0</v>
      </c>
      <c r="AG460">
        <f t="shared" si="119"/>
        <v>0</v>
      </c>
    </row>
    <row r="461" spans="19:33" x14ac:dyDescent="0.25">
      <c r="S461">
        <f t="shared" si="120"/>
        <v>19</v>
      </c>
      <c r="T461">
        <f t="shared" si="121"/>
        <v>10</v>
      </c>
      <c r="U461">
        <f t="shared" si="122"/>
        <v>442</v>
      </c>
      <c r="V461">
        <f t="shared" si="123"/>
        <v>22.582655298857656</v>
      </c>
      <c r="Y461">
        <f t="shared" si="125"/>
        <v>182.5</v>
      </c>
      <c r="Z461">
        <f t="shared" si="124"/>
        <v>0</v>
      </c>
      <c r="AA461">
        <f t="shared" si="113"/>
        <v>1.0022074999999999</v>
      </c>
      <c r="AB461">
        <f t="shared" si="114"/>
        <v>0</v>
      </c>
      <c r="AC461">
        <f t="shared" si="115"/>
        <v>0</v>
      </c>
      <c r="AD461">
        <f t="shared" si="116"/>
        <v>182.5</v>
      </c>
      <c r="AE461">
        <f t="shared" si="117"/>
        <v>1.0022074999999999</v>
      </c>
      <c r="AF461">
        <f t="shared" si="118"/>
        <v>0</v>
      </c>
      <c r="AG461">
        <f t="shared" si="119"/>
        <v>0</v>
      </c>
    </row>
    <row r="462" spans="19:33" x14ac:dyDescent="0.25">
      <c r="S462">
        <f t="shared" si="120"/>
        <v>19</v>
      </c>
      <c r="T462">
        <f t="shared" si="121"/>
        <v>11</v>
      </c>
      <c r="U462">
        <f t="shared" si="122"/>
        <v>443</v>
      </c>
      <c r="V462">
        <f t="shared" si="123"/>
        <v>22.582655298857656</v>
      </c>
      <c r="Y462">
        <f t="shared" si="125"/>
        <v>182.5</v>
      </c>
      <c r="Z462">
        <f t="shared" si="124"/>
        <v>0</v>
      </c>
      <c r="AA462">
        <f t="shared" si="113"/>
        <v>1.0022074999999999</v>
      </c>
      <c r="AB462">
        <f t="shared" si="114"/>
        <v>0</v>
      </c>
      <c r="AC462">
        <f t="shared" si="115"/>
        <v>0</v>
      </c>
      <c r="AD462">
        <f t="shared" si="116"/>
        <v>182.5</v>
      </c>
      <c r="AE462">
        <f t="shared" si="117"/>
        <v>1.0022074999999999</v>
      </c>
      <c r="AF462">
        <f t="shared" si="118"/>
        <v>0</v>
      </c>
      <c r="AG462">
        <f t="shared" si="119"/>
        <v>0</v>
      </c>
    </row>
    <row r="463" spans="19:33" x14ac:dyDescent="0.25">
      <c r="S463">
        <f t="shared" si="120"/>
        <v>19</v>
      </c>
      <c r="T463">
        <f t="shared" si="121"/>
        <v>12</v>
      </c>
      <c r="U463">
        <f t="shared" si="122"/>
        <v>444</v>
      </c>
      <c r="V463">
        <f t="shared" si="123"/>
        <v>22.582655298857656</v>
      </c>
      <c r="Y463">
        <f t="shared" si="125"/>
        <v>182.5</v>
      </c>
      <c r="Z463">
        <f t="shared" si="124"/>
        <v>0</v>
      </c>
      <c r="AA463">
        <f t="shared" si="113"/>
        <v>1.0022074999999999</v>
      </c>
      <c r="AB463">
        <f t="shared" si="114"/>
        <v>0</v>
      </c>
      <c r="AC463">
        <f t="shared" si="115"/>
        <v>0</v>
      </c>
      <c r="AD463">
        <f t="shared" si="116"/>
        <v>182.5</v>
      </c>
      <c r="AE463">
        <f t="shared" si="117"/>
        <v>1.0022074999999999</v>
      </c>
      <c r="AF463">
        <f t="shared" si="118"/>
        <v>0</v>
      </c>
      <c r="AG463">
        <f t="shared" si="119"/>
        <v>0</v>
      </c>
    </row>
    <row r="464" spans="19:33" x14ac:dyDescent="0.25">
      <c r="S464">
        <f t="shared" si="120"/>
        <v>19</v>
      </c>
      <c r="T464">
        <f t="shared" si="121"/>
        <v>13</v>
      </c>
      <c r="U464">
        <f t="shared" si="122"/>
        <v>445</v>
      </c>
      <c r="V464">
        <f t="shared" si="123"/>
        <v>22.582655298857656</v>
      </c>
      <c r="Y464">
        <f t="shared" si="125"/>
        <v>182.5</v>
      </c>
      <c r="Z464">
        <f t="shared" si="124"/>
        <v>0</v>
      </c>
      <c r="AA464">
        <f t="shared" si="113"/>
        <v>1.0022074999999999</v>
      </c>
      <c r="AB464">
        <f t="shared" si="114"/>
        <v>0</v>
      </c>
      <c r="AC464">
        <f t="shared" si="115"/>
        <v>0</v>
      </c>
      <c r="AD464">
        <f t="shared" si="116"/>
        <v>182.5</v>
      </c>
      <c r="AE464">
        <f t="shared" si="117"/>
        <v>1.0022074999999999</v>
      </c>
      <c r="AF464">
        <f t="shared" si="118"/>
        <v>0</v>
      </c>
      <c r="AG464">
        <f t="shared" si="119"/>
        <v>0</v>
      </c>
    </row>
    <row r="465" spans="19:33" x14ac:dyDescent="0.25">
      <c r="S465">
        <f t="shared" si="120"/>
        <v>19</v>
      </c>
      <c r="T465">
        <f t="shared" si="121"/>
        <v>14</v>
      </c>
      <c r="U465">
        <f t="shared" si="122"/>
        <v>446</v>
      </c>
      <c r="V465">
        <f t="shared" si="123"/>
        <v>22.582655298857656</v>
      </c>
      <c r="Y465">
        <f t="shared" si="125"/>
        <v>182.5</v>
      </c>
      <c r="Z465">
        <f t="shared" si="124"/>
        <v>0</v>
      </c>
      <c r="AA465">
        <f t="shared" si="113"/>
        <v>1.0022074999999999</v>
      </c>
      <c r="AB465">
        <f t="shared" si="114"/>
        <v>0</v>
      </c>
      <c r="AC465">
        <f t="shared" si="115"/>
        <v>0</v>
      </c>
      <c r="AD465">
        <f t="shared" si="116"/>
        <v>182.5</v>
      </c>
      <c r="AE465">
        <f t="shared" si="117"/>
        <v>1.0022074999999999</v>
      </c>
      <c r="AF465">
        <f t="shared" si="118"/>
        <v>0</v>
      </c>
      <c r="AG465">
        <f t="shared" si="119"/>
        <v>0</v>
      </c>
    </row>
    <row r="466" spans="19:33" x14ac:dyDescent="0.25">
      <c r="S466">
        <f t="shared" si="120"/>
        <v>19</v>
      </c>
      <c r="T466">
        <f t="shared" si="121"/>
        <v>15</v>
      </c>
      <c r="U466">
        <f t="shared" si="122"/>
        <v>447</v>
      </c>
      <c r="V466">
        <f t="shared" si="123"/>
        <v>22.582655298857656</v>
      </c>
      <c r="Y466">
        <f t="shared" si="125"/>
        <v>182.5</v>
      </c>
      <c r="Z466">
        <f t="shared" si="124"/>
        <v>0</v>
      </c>
      <c r="AA466">
        <f t="shared" si="113"/>
        <v>1.0022074999999999</v>
      </c>
      <c r="AB466">
        <f t="shared" si="114"/>
        <v>0</v>
      </c>
      <c r="AC466">
        <f t="shared" si="115"/>
        <v>0</v>
      </c>
      <c r="AD466">
        <f t="shared" si="116"/>
        <v>182.5</v>
      </c>
      <c r="AE466">
        <f t="shared" si="117"/>
        <v>1.0022074999999999</v>
      </c>
      <c r="AF466">
        <f t="shared" si="118"/>
        <v>0</v>
      </c>
      <c r="AG466">
        <f t="shared" si="119"/>
        <v>0</v>
      </c>
    </row>
    <row r="467" spans="19:33" x14ac:dyDescent="0.25">
      <c r="S467">
        <f t="shared" si="120"/>
        <v>19</v>
      </c>
      <c r="T467">
        <f t="shared" si="121"/>
        <v>16</v>
      </c>
      <c r="U467">
        <f t="shared" si="122"/>
        <v>448</v>
      </c>
      <c r="V467">
        <f t="shared" si="123"/>
        <v>22.582655298857656</v>
      </c>
      <c r="Y467">
        <f t="shared" si="125"/>
        <v>182.5</v>
      </c>
      <c r="Z467">
        <f t="shared" si="124"/>
        <v>0</v>
      </c>
      <c r="AA467">
        <f t="shared" si="113"/>
        <v>1.0022074999999999</v>
      </c>
      <c r="AB467">
        <f t="shared" si="114"/>
        <v>0</v>
      </c>
      <c r="AC467">
        <f t="shared" si="115"/>
        <v>0</v>
      </c>
      <c r="AD467">
        <f t="shared" si="116"/>
        <v>182.5</v>
      </c>
      <c r="AE467">
        <f t="shared" si="117"/>
        <v>1.0022074999999999</v>
      </c>
      <c r="AF467">
        <f t="shared" si="118"/>
        <v>0</v>
      </c>
      <c r="AG467">
        <f t="shared" si="119"/>
        <v>0</v>
      </c>
    </row>
    <row r="468" spans="19:33" x14ac:dyDescent="0.25">
      <c r="S468">
        <f t="shared" si="120"/>
        <v>19</v>
      </c>
      <c r="T468">
        <f t="shared" si="121"/>
        <v>17</v>
      </c>
      <c r="U468">
        <f t="shared" si="122"/>
        <v>449</v>
      </c>
      <c r="V468">
        <f t="shared" si="123"/>
        <v>22.582655298857656</v>
      </c>
      <c r="Y468">
        <f t="shared" si="125"/>
        <v>182.5</v>
      </c>
      <c r="Z468">
        <f t="shared" si="124"/>
        <v>0</v>
      </c>
      <c r="AA468">
        <f t="shared" si="113"/>
        <v>1.0022074999999999</v>
      </c>
      <c r="AB468">
        <f t="shared" si="114"/>
        <v>0</v>
      </c>
      <c r="AC468">
        <f t="shared" si="115"/>
        <v>0</v>
      </c>
      <c r="AD468">
        <f t="shared" si="116"/>
        <v>182.5</v>
      </c>
      <c r="AE468">
        <f t="shared" si="117"/>
        <v>1.0022074999999999</v>
      </c>
      <c r="AF468">
        <f t="shared" si="118"/>
        <v>0</v>
      </c>
      <c r="AG468">
        <f t="shared" si="119"/>
        <v>0</v>
      </c>
    </row>
    <row r="469" spans="19:33" x14ac:dyDescent="0.25">
      <c r="S469">
        <f t="shared" si="120"/>
        <v>19</v>
      </c>
      <c r="T469">
        <f t="shared" si="121"/>
        <v>18</v>
      </c>
      <c r="U469">
        <f t="shared" si="122"/>
        <v>450</v>
      </c>
      <c r="V469">
        <f t="shared" si="123"/>
        <v>22.582655298857656</v>
      </c>
      <c r="Y469">
        <f t="shared" si="125"/>
        <v>182.5</v>
      </c>
      <c r="Z469">
        <f t="shared" si="124"/>
        <v>0</v>
      </c>
      <c r="AA469">
        <f t="shared" ref="AA469:AA524" si="126">IF(AND(U469&gt;=$G$16,U469&lt;=$H$16),VLOOKUP($Y469,$C$20:$M$120,9)+($Y469-VLOOKUP(VLOOKUP($Y469,$C$20:$N$120,12),$A$20:$C$120,3,FALSE))*(VLOOKUP(VLOOKUP($Y469,$C$20:$N$120,12)+1,$A$20:$M$120,11,FALSE)-VLOOKUP($Y469,$C$20:$M$120,9))/(VLOOKUP(VLOOKUP($Y469,$C$20:$N$120,12)+1,$A$20:$C$120,3,FALSE)-VLOOKUP(VLOOKUP($Y469,$C$20:$N$120,12),$A$20:$C$120,3,FALSE)),VLOOKUP($Y469,$C$20:$M$120,11)+($Y469-VLOOKUP(VLOOKUP($Y469,$C$20:$N$120,12),$A$20:$C$120,3,FALSE))*(VLOOKUP(VLOOKUP($Y469,$C$20:$N$120,12)+1,$A$20:$M$120,13,FALSE)-VLOOKUP($Y469,$C$20:$M$120,11))/(VLOOKUP(VLOOKUP($Y469,$C$20:$N$120,12)+1,$A$20:$C$120,3,FALSE)-VLOOKUP(VLOOKUP($Y469,$C$20:$N$120,12),$A$20:$C$120,3,FALSE)))</f>
        <v>1.0022074999999999</v>
      </c>
      <c r="AB469">
        <f t="shared" ref="AB469:AB524" si="127">VLOOKUP($Y469,$C$20:$H$120,6)+($Y469-VLOOKUP(VLOOKUP($Y469,$C$20:$N$120,12),$A$20:$C$120,3,FALSE))*(VLOOKUP(VLOOKUP($Y469,$C$20:$N$120,12)+1,$A$20:$H$120,8,FALSE)-VLOOKUP($Y469,$C$20:$H$120,6))/(VLOOKUP(VLOOKUP($Y469,$C$20:$N$120,12)+1,$A$20:$C$120,3,FALSE)-VLOOKUP(VLOOKUP($Y469,$C$20:$N$120,12),$A$20:$C$120,3,FALSE))</f>
        <v>0</v>
      </c>
      <c r="AC469">
        <f t="shared" ref="AC469:AC524" si="128">MAX(0,AB469+(Z469-AA469)*1800)</f>
        <v>0</v>
      </c>
      <c r="AD469">
        <f t="shared" ref="AD469:AD524" si="129">VLOOKUP($AC469,$H$20:$I$120,2)+($AC469-VLOOKUP(VLOOKUP($AC469,$H$20:$N$120,7),$A$20:$H$120,8,FALSE))*(VLOOKUP(VLOOKUP($AC469,$H$20:$N$120,7)+1,$A$20:$I$120,9,FALSE)-VLOOKUP($AC469,$H$20:$I$120,2))/(VLOOKUP(VLOOKUP($AC469,$H$20:$N$120,7)+1,$A$20:$H$120,8,FALSE)-VLOOKUP(VLOOKUP($AC469,$H$20:$N$120,7),$A$20:$H$120,8,FALSE))</f>
        <v>182.5</v>
      </c>
      <c r="AE469">
        <f t="shared" ref="AE469:AE524" si="130">IF(AND(U469&gt;=$G$16,U469&lt;=$H$16),VLOOKUP($AD469,$C$20:$M$120,9)+($AD469-VLOOKUP(VLOOKUP($AD469,$C$20:$N$120,12),$A$20:$C$120,3,FALSE))*(VLOOKUP(VLOOKUP($AD469,$C$20:$N$120,12)+1,$A$20:$M$120,11,FALSE)-VLOOKUP($AD469,$C$20:$M$120,9))/(VLOOKUP(VLOOKUP($AD469,$C$20:$N$120,12)+1,$A$20:$C$120,3,FALSE)-VLOOKUP(VLOOKUP($AD469,$C$20:$N$120,12),$A$20:$C$120,3,FALSE)),VLOOKUP($AD469,$C$20:$M$120,11)+($AD469-VLOOKUP(VLOOKUP($AD469,$C$20:$N$120,12),$A$20:$C$120,3,FALSE))*(VLOOKUP(VLOOKUP($AD469,$C$20:$N$120,12)+1,$A$20:$M$120,13,FALSE)-VLOOKUP($AD469,$C$20:$M$120,11))/(VLOOKUP(VLOOKUP($AD469,$C$20:$N$120,12)+1,$A$20:$C$120,3,FALSE)-VLOOKUP(VLOOKUP($AD469,$C$20:$N$120,12),$A$20:$C$120,3,FALSE)))</f>
        <v>1.0022074999999999</v>
      </c>
      <c r="AF469">
        <f t="shared" ref="AF469:AF524" si="131">MAX(0,AB469+(Z469-AE469)*3600)</f>
        <v>0</v>
      </c>
      <c r="AG469">
        <f t="shared" ref="AG469:AG524" si="132">IF(AND(U469&gt;=$G$16,U469&lt;=$H$16),0,VLOOKUP($Y469,$C$20:$M$120,8)+($Y469-VLOOKUP(VLOOKUP($Y469,$C$20:$N$120,12),$A$20:$C$120,3,FALSE))*(VLOOKUP(VLOOKUP($Y469,$C$20:$N$120,12)+1,$A$20:$M$120,10,FALSE)-VLOOKUP($Y469,$C$20:$M$120,8))/(VLOOKUP(VLOOKUP($Y469,$C$20:$N$120,12)+1,$A$20:$C$120,3,FALSE)-VLOOKUP(VLOOKUP($Y469,$C$20:$N$120,12),$A$20:$C$120,3,FALSE)))</f>
        <v>0</v>
      </c>
    </row>
    <row r="470" spans="19:33" x14ac:dyDescent="0.25">
      <c r="S470">
        <f t="shared" si="120"/>
        <v>19</v>
      </c>
      <c r="T470">
        <f t="shared" si="121"/>
        <v>19</v>
      </c>
      <c r="U470">
        <f t="shared" si="122"/>
        <v>451</v>
      </c>
      <c r="V470">
        <f t="shared" si="123"/>
        <v>22.582655298857656</v>
      </c>
      <c r="Y470">
        <f t="shared" si="125"/>
        <v>182.5</v>
      </c>
      <c r="Z470">
        <f t="shared" si="124"/>
        <v>0</v>
      </c>
      <c r="AA470">
        <f t="shared" si="126"/>
        <v>1.0022074999999999</v>
      </c>
      <c r="AB470">
        <f t="shared" si="127"/>
        <v>0</v>
      </c>
      <c r="AC470">
        <f t="shared" si="128"/>
        <v>0</v>
      </c>
      <c r="AD470">
        <f t="shared" si="129"/>
        <v>182.5</v>
      </c>
      <c r="AE470">
        <f t="shared" si="130"/>
        <v>1.0022074999999999</v>
      </c>
      <c r="AF470">
        <f t="shared" si="131"/>
        <v>0</v>
      </c>
      <c r="AG470">
        <f t="shared" si="132"/>
        <v>0</v>
      </c>
    </row>
    <row r="471" spans="19:33" x14ac:dyDescent="0.25">
      <c r="S471">
        <f t="shared" si="120"/>
        <v>19</v>
      </c>
      <c r="T471">
        <f t="shared" si="121"/>
        <v>20</v>
      </c>
      <c r="U471">
        <f t="shared" si="122"/>
        <v>452</v>
      </c>
      <c r="V471">
        <f t="shared" si="123"/>
        <v>22.582655298857656</v>
      </c>
      <c r="Y471">
        <f t="shared" si="125"/>
        <v>182.5</v>
      </c>
      <c r="Z471">
        <f t="shared" si="124"/>
        <v>0</v>
      </c>
      <c r="AA471">
        <f t="shared" si="126"/>
        <v>1.0022074999999999</v>
      </c>
      <c r="AB471">
        <f t="shared" si="127"/>
        <v>0</v>
      </c>
      <c r="AC471">
        <f t="shared" si="128"/>
        <v>0</v>
      </c>
      <c r="AD471">
        <f t="shared" si="129"/>
        <v>182.5</v>
      </c>
      <c r="AE471">
        <f t="shared" si="130"/>
        <v>1.0022074999999999</v>
      </c>
      <c r="AF471">
        <f t="shared" si="131"/>
        <v>0</v>
      </c>
      <c r="AG471">
        <f t="shared" si="132"/>
        <v>0</v>
      </c>
    </row>
    <row r="472" spans="19:33" x14ac:dyDescent="0.25">
      <c r="S472">
        <f t="shared" si="120"/>
        <v>19</v>
      </c>
      <c r="T472">
        <f t="shared" si="121"/>
        <v>21</v>
      </c>
      <c r="U472">
        <f t="shared" si="122"/>
        <v>453</v>
      </c>
      <c r="V472">
        <f t="shared" si="123"/>
        <v>22.582655298857656</v>
      </c>
      <c r="Y472">
        <f t="shared" si="125"/>
        <v>182.5</v>
      </c>
      <c r="Z472">
        <f t="shared" si="124"/>
        <v>0</v>
      </c>
      <c r="AA472">
        <f t="shared" si="126"/>
        <v>1.0022074999999999</v>
      </c>
      <c r="AB472">
        <f t="shared" si="127"/>
        <v>0</v>
      </c>
      <c r="AC472">
        <f t="shared" si="128"/>
        <v>0</v>
      </c>
      <c r="AD472">
        <f t="shared" si="129"/>
        <v>182.5</v>
      </c>
      <c r="AE472">
        <f t="shared" si="130"/>
        <v>1.0022074999999999</v>
      </c>
      <c r="AF472">
        <f t="shared" si="131"/>
        <v>0</v>
      </c>
      <c r="AG472">
        <f t="shared" si="132"/>
        <v>0</v>
      </c>
    </row>
    <row r="473" spans="19:33" x14ac:dyDescent="0.25">
      <c r="S473">
        <f t="shared" si="120"/>
        <v>19</v>
      </c>
      <c r="T473">
        <f t="shared" si="121"/>
        <v>22</v>
      </c>
      <c r="U473">
        <f t="shared" si="122"/>
        <v>454</v>
      </c>
      <c r="V473">
        <f t="shared" si="123"/>
        <v>22.582655298857656</v>
      </c>
      <c r="Y473">
        <f t="shared" si="125"/>
        <v>182.5</v>
      </c>
      <c r="Z473">
        <f t="shared" si="124"/>
        <v>0</v>
      </c>
      <c r="AA473">
        <f t="shared" si="126"/>
        <v>1.0022074999999999</v>
      </c>
      <c r="AB473">
        <f t="shared" si="127"/>
        <v>0</v>
      </c>
      <c r="AC473">
        <f t="shared" si="128"/>
        <v>0</v>
      </c>
      <c r="AD473">
        <f t="shared" si="129"/>
        <v>182.5</v>
      </c>
      <c r="AE473">
        <f t="shared" si="130"/>
        <v>1.0022074999999999</v>
      </c>
      <c r="AF473">
        <f t="shared" si="131"/>
        <v>0</v>
      </c>
      <c r="AG473">
        <f t="shared" si="132"/>
        <v>0</v>
      </c>
    </row>
    <row r="474" spans="19:33" x14ac:dyDescent="0.25">
      <c r="S474">
        <f t="shared" si="120"/>
        <v>19</v>
      </c>
      <c r="T474">
        <f t="shared" si="121"/>
        <v>23</v>
      </c>
      <c r="U474">
        <f t="shared" si="122"/>
        <v>455</v>
      </c>
      <c r="V474">
        <f t="shared" si="123"/>
        <v>22.582655298857656</v>
      </c>
      <c r="Y474">
        <f t="shared" si="125"/>
        <v>182.5</v>
      </c>
      <c r="Z474">
        <f t="shared" si="124"/>
        <v>0</v>
      </c>
      <c r="AA474">
        <f t="shared" si="126"/>
        <v>1.0022074999999999</v>
      </c>
      <c r="AB474">
        <f t="shared" si="127"/>
        <v>0</v>
      </c>
      <c r="AC474">
        <f t="shared" si="128"/>
        <v>0</v>
      </c>
      <c r="AD474">
        <f t="shared" si="129"/>
        <v>182.5</v>
      </c>
      <c r="AE474">
        <f t="shared" si="130"/>
        <v>1.0022074999999999</v>
      </c>
      <c r="AF474">
        <f t="shared" si="131"/>
        <v>0</v>
      </c>
      <c r="AG474">
        <f t="shared" si="132"/>
        <v>0</v>
      </c>
    </row>
    <row r="475" spans="19:33" x14ac:dyDescent="0.25">
      <c r="S475">
        <f t="shared" si="120"/>
        <v>19</v>
      </c>
      <c r="T475">
        <f t="shared" si="121"/>
        <v>24</v>
      </c>
      <c r="U475">
        <f t="shared" si="122"/>
        <v>456</v>
      </c>
      <c r="V475">
        <f t="shared" si="123"/>
        <v>22.582655298857656</v>
      </c>
      <c r="Y475">
        <f t="shared" si="125"/>
        <v>182.5</v>
      </c>
      <c r="Z475">
        <f t="shared" si="124"/>
        <v>0</v>
      </c>
      <c r="AA475">
        <f t="shared" si="126"/>
        <v>1.0022074999999999</v>
      </c>
      <c r="AB475">
        <f t="shared" si="127"/>
        <v>0</v>
      </c>
      <c r="AC475">
        <f t="shared" si="128"/>
        <v>0</v>
      </c>
      <c r="AD475">
        <f t="shared" si="129"/>
        <v>182.5</v>
      </c>
      <c r="AE475">
        <f t="shared" si="130"/>
        <v>1.0022074999999999</v>
      </c>
      <c r="AF475">
        <f t="shared" si="131"/>
        <v>0</v>
      </c>
      <c r="AG475">
        <f t="shared" si="132"/>
        <v>0</v>
      </c>
    </row>
    <row r="476" spans="19:33" x14ac:dyDescent="0.25">
      <c r="S476">
        <f t="shared" si="120"/>
        <v>20</v>
      </c>
      <c r="T476">
        <f t="shared" si="121"/>
        <v>1</v>
      </c>
      <c r="U476">
        <f t="shared" si="122"/>
        <v>457</v>
      </c>
      <c r="V476">
        <f t="shared" si="123"/>
        <v>22.582655298857656</v>
      </c>
      <c r="Y476">
        <f t="shared" si="125"/>
        <v>182.5</v>
      </c>
      <c r="Z476">
        <f t="shared" si="124"/>
        <v>0</v>
      </c>
      <c r="AA476">
        <f t="shared" si="126"/>
        <v>1.0022074999999999</v>
      </c>
      <c r="AB476">
        <f t="shared" si="127"/>
        <v>0</v>
      </c>
      <c r="AC476">
        <f t="shared" si="128"/>
        <v>0</v>
      </c>
      <c r="AD476">
        <f t="shared" si="129"/>
        <v>182.5</v>
      </c>
      <c r="AE476">
        <f t="shared" si="130"/>
        <v>1.0022074999999999</v>
      </c>
      <c r="AF476">
        <f t="shared" si="131"/>
        <v>0</v>
      </c>
      <c r="AG476">
        <f t="shared" si="132"/>
        <v>0</v>
      </c>
    </row>
    <row r="477" spans="19:33" x14ac:dyDescent="0.25">
      <c r="S477">
        <f t="shared" si="120"/>
        <v>20</v>
      </c>
      <c r="T477">
        <f t="shared" si="121"/>
        <v>2</v>
      </c>
      <c r="U477">
        <f t="shared" si="122"/>
        <v>458</v>
      </c>
      <c r="V477">
        <f t="shared" si="123"/>
        <v>22.582655298857656</v>
      </c>
      <c r="Y477">
        <f t="shared" si="125"/>
        <v>182.5</v>
      </c>
      <c r="Z477">
        <f t="shared" si="124"/>
        <v>0</v>
      </c>
      <c r="AA477">
        <f t="shared" si="126"/>
        <v>1.0022074999999999</v>
      </c>
      <c r="AB477">
        <f t="shared" si="127"/>
        <v>0</v>
      </c>
      <c r="AC477">
        <f t="shared" si="128"/>
        <v>0</v>
      </c>
      <c r="AD477">
        <f t="shared" si="129"/>
        <v>182.5</v>
      </c>
      <c r="AE477">
        <f t="shared" si="130"/>
        <v>1.0022074999999999</v>
      </c>
      <c r="AF477">
        <f t="shared" si="131"/>
        <v>0</v>
      </c>
      <c r="AG477">
        <f t="shared" si="132"/>
        <v>0</v>
      </c>
    </row>
    <row r="478" spans="19:33" x14ac:dyDescent="0.25">
      <c r="S478">
        <f t="shared" si="120"/>
        <v>20</v>
      </c>
      <c r="T478">
        <f t="shared" si="121"/>
        <v>3</v>
      </c>
      <c r="U478">
        <f t="shared" si="122"/>
        <v>459</v>
      </c>
      <c r="V478">
        <f t="shared" si="123"/>
        <v>22.582655298857656</v>
      </c>
      <c r="Y478">
        <f t="shared" si="125"/>
        <v>182.5</v>
      </c>
      <c r="Z478">
        <f t="shared" si="124"/>
        <v>0</v>
      </c>
      <c r="AA478">
        <f t="shared" si="126"/>
        <v>1.0022074999999999</v>
      </c>
      <c r="AB478">
        <f t="shared" si="127"/>
        <v>0</v>
      </c>
      <c r="AC478">
        <f t="shared" si="128"/>
        <v>0</v>
      </c>
      <c r="AD478">
        <f t="shared" si="129"/>
        <v>182.5</v>
      </c>
      <c r="AE478">
        <f t="shared" si="130"/>
        <v>1.0022074999999999</v>
      </c>
      <c r="AF478">
        <f t="shared" si="131"/>
        <v>0</v>
      </c>
      <c r="AG478">
        <f t="shared" si="132"/>
        <v>0</v>
      </c>
    </row>
    <row r="479" spans="19:33" x14ac:dyDescent="0.25">
      <c r="S479">
        <f t="shared" si="120"/>
        <v>20</v>
      </c>
      <c r="T479">
        <f t="shared" si="121"/>
        <v>4</v>
      </c>
      <c r="U479">
        <f t="shared" si="122"/>
        <v>460</v>
      </c>
      <c r="V479">
        <f t="shared" si="123"/>
        <v>22.582655298857656</v>
      </c>
      <c r="Y479">
        <f t="shared" si="125"/>
        <v>182.5</v>
      </c>
      <c r="Z479">
        <f t="shared" si="124"/>
        <v>0</v>
      </c>
      <c r="AA479">
        <f t="shared" si="126"/>
        <v>1.0022074999999999</v>
      </c>
      <c r="AB479">
        <f t="shared" si="127"/>
        <v>0</v>
      </c>
      <c r="AC479">
        <f t="shared" si="128"/>
        <v>0</v>
      </c>
      <c r="AD479">
        <f t="shared" si="129"/>
        <v>182.5</v>
      </c>
      <c r="AE479">
        <f t="shared" si="130"/>
        <v>1.0022074999999999</v>
      </c>
      <c r="AF479">
        <f t="shared" si="131"/>
        <v>0</v>
      </c>
      <c r="AG479">
        <f t="shared" si="132"/>
        <v>0</v>
      </c>
    </row>
    <row r="480" spans="19:33" x14ac:dyDescent="0.25">
      <c r="S480">
        <f t="shared" si="120"/>
        <v>20</v>
      </c>
      <c r="T480">
        <f t="shared" si="121"/>
        <v>5</v>
      </c>
      <c r="U480">
        <f t="shared" si="122"/>
        <v>461</v>
      </c>
      <c r="V480">
        <f t="shared" si="123"/>
        <v>22.582655298857656</v>
      </c>
      <c r="Y480">
        <f t="shared" si="125"/>
        <v>182.5</v>
      </c>
      <c r="Z480">
        <f t="shared" si="124"/>
        <v>0</v>
      </c>
      <c r="AA480">
        <f t="shared" si="126"/>
        <v>1.0022074999999999</v>
      </c>
      <c r="AB480">
        <f t="shared" si="127"/>
        <v>0</v>
      </c>
      <c r="AC480">
        <f t="shared" si="128"/>
        <v>0</v>
      </c>
      <c r="AD480">
        <f t="shared" si="129"/>
        <v>182.5</v>
      </c>
      <c r="AE480">
        <f t="shared" si="130"/>
        <v>1.0022074999999999</v>
      </c>
      <c r="AF480">
        <f t="shared" si="131"/>
        <v>0</v>
      </c>
      <c r="AG480">
        <f t="shared" si="132"/>
        <v>0</v>
      </c>
    </row>
    <row r="481" spans="19:33" x14ac:dyDescent="0.25">
      <c r="S481">
        <f t="shared" si="120"/>
        <v>20</v>
      </c>
      <c r="T481">
        <f t="shared" si="121"/>
        <v>6</v>
      </c>
      <c r="U481">
        <f t="shared" si="122"/>
        <v>462</v>
      </c>
      <c r="V481">
        <f t="shared" si="123"/>
        <v>22.582655298857656</v>
      </c>
      <c r="Y481">
        <f t="shared" si="125"/>
        <v>182.5</v>
      </c>
      <c r="Z481">
        <f t="shared" si="124"/>
        <v>0</v>
      </c>
      <c r="AA481">
        <f t="shared" si="126"/>
        <v>1.0022074999999999</v>
      </c>
      <c r="AB481">
        <f t="shared" si="127"/>
        <v>0</v>
      </c>
      <c r="AC481">
        <f t="shared" si="128"/>
        <v>0</v>
      </c>
      <c r="AD481">
        <f t="shared" si="129"/>
        <v>182.5</v>
      </c>
      <c r="AE481">
        <f t="shared" si="130"/>
        <v>1.0022074999999999</v>
      </c>
      <c r="AF481">
        <f t="shared" si="131"/>
        <v>0</v>
      </c>
      <c r="AG481">
        <f t="shared" si="132"/>
        <v>0</v>
      </c>
    </row>
    <row r="482" spans="19:33" x14ac:dyDescent="0.25">
      <c r="S482">
        <f t="shared" si="120"/>
        <v>20</v>
      </c>
      <c r="T482">
        <f t="shared" si="121"/>
        <v>7</v>
      </c>
      <c r="U482">
        <f t="shared" si="122"/>
        <v>463</v>
      </c>
      <c r="V482">
        <f t="shared" si="123"/>
        <v>22.582655298857656</v>
      </c>
      <c r="Y482">
        <f t="shared" si="125"/>
        <v>182.5</v>
      </c>
      <c r="Z482">
        <f t="shared" si="124"/>
        <v>0</v>
      </c>
      <c r="AA482">
        <f t="shared" si="126"/>
        <v>1.0022074999999999</v>
      </c>
      <c r="AB482">
        <f t="shared" si="127"/>
        <v>0</v>
      </c>
      <c r="AC482">
        <f t="shared" si="128"/>
        <v>0</v>
      </c>
      <c r="AD482">
        <f t="shared" si="129"/>
        <v>182.5</v>
      </c>
      <c r="AE482">
        <f t="shared" si="130"/>
        <v>1.0022074999999999</v>
      </c>
      <c r="AF482">
        <f t="shared" si="131"/>
        <v>0</v>
      </c>
      <c r="AG482">
        <f t="shared" si="132"/>
        <v>0</v>
      </c>
    </row>
    <row r="483" spans="19:33" x14ac:dyDescent="0.25">
      <c r="S483">
        <f t="shared" si="120"/>
        <v>20</v>
      </c>
      <c r="T483">
        <f t="shared" si="121"/>
        <v>8</v>
      </c>
      <c r="U483">
        <f t="shared" si="122"/>
        <v>464</v>
      </c>
      <c r="V483">
        <f t="shared" si="123"/>
        <v>22.582655298857656</v>
      </c>
      <c r="Y483">
        <f t="shared" si="125"/>
        <v>182.5</v>
      </c>
      <c r="Z483">
        <f t="shared" si="124"/>
        <v>0</v>
      </c>
      <c r="AA483">
        <f t="shared" si="126"/>
        <v>1.0022074999999999</v>
      </c>
      <c r="AB483">
        <f t="shared" si="127"/>
        <v>0</v>
      </c>
      <c r="AC483">
        <f t="shared" si="128"/>
        <v>0</v>
      </c>
      <c r="AD483">
        <f t="shared" si="129"/>
        <v>182.5</v>
      </c>
      <c r="AE483">
        <f t="shared" si="130"/>
        <v>1.0022074999999999</v>
      </c>
      <c r="AF483">
        <f t="shared" si="131"/>
        <v>0</v>
      </c>
      <c r="AG483">
        <f t="shared" si="132"/>
        <v>0</v>
      </c>
    </row>
    <row r="484" spans="19:33" x14ac:dyDescent="0.25">
      <c r="S484">
        <f t="shared" si="120"/>
        <v>20</v>
      </c>
      <c r="T484">
        <f t="shared" si="121"/>
        <v>9</v>
      </c>
      <c r="U484">
        <f t="shared" si="122"/>
        <v>465</v>
      </c>
      <c r="V484">
        <f t="shared" si="123"/>
        <v>22.582655298857656</v>
      </c>
      <c r="Y484">
        <f t="shared" si="125"/>
        <v>182.5</v>
      </c>
      <c r="Z484">
        <f t="shared" si="124"/>
        <v>0</v>
      </c>
      <c r="AA484">
        <f t="shared" si="126"/>
        <v>1.0022074999999999</v>
      </c>
      <c r="AB484">
        <f t="shared" si="127"/>
        <v>0</v>
      </c>
      <c r="AC484">
        <f t="shared" si="128"/>
        <v>0</v>
      </c>
      <c r="AD484">
        <f t="shared" si="129"/>
        <v>182.5</v>
      </c>
      <c r="AE484">
        <f t="shared" si="130"/>
        <v>1.0022074999999999</v>
      </c>
      <c r="AF484">
        <f t="shared" si="131"/>
        <v>0</v>
      </c>
      <c r="AG484">
        <f t="shared" si="132"/>
        <v>0</v>
      </c>
    </row>
    <row r="485" spans="19:33" x14ac:dyDescent="0.25">
      <c r="S485">
        <f t="shared" si="120"/>
        <v>20</v>
      </c>
      <c r="T485">
        <f t="shared" si="121"/>
        <v>10</v>
      </c>
      <c r="U485">
        <f t="shared" si="122"/>
        <v>466</v>
      </c>
      <c r="V485">
        <f t="shared" si="123"/>
        <v>22.582655298857656</v>
      </c>
      <c r="Y485">
        <f t="shared" si="125"/>
        <v>182.5</v>
      </c>
      <c r="Z485">
        <f t="shared" si="124"/>
        <v>0</v>
      </c>
      <c r="AA485">
        <f t="shared" si="126"/>
        <v>1.0022074999999999</v>
      </c>
      <c r="AB485">
        <f t="shared" si="127"/>
        <v>0</v>
      </c>
      <c r="AC485">
        <f t="shared" si="128"/>
        <v>0</v>
      </c>
      <c r="AD485">
        <f t="shared" si="129"/>
        <v>182.5</v>
      </c>
      <c r="AE485">
        <f t="shared" si="130"/>
        <v>1.0022074999999999</v>
      </c>
      <c r="AF485">
        <f t="shared" si="131"/>
        <v>0</v>
      </c>
      <c r="AG485">
        <f t="shared" si="132"/>
        <v>0</v>
      </c>
    </row>
    <row r="486" spans="19:33" x14ac:dyDescent="0.25">
      <c r="S486">
        <f t="shared" si="120"/>
        <v>20</v>
      </c>
      <c r="T486">
        <f t="shared" si="121"/>
        <v>11</v>
      </c>
      <c r="U486">
        <f t="shared" si="122"/>
        <v>467</v>
      </c>
      <c r="V486">
        <f t="shared" si="123"/>
        <v>22.582655298857656</v>
      </c>
      <c r="Y486">
        <f t="shared" si="125"/>
        <v>182.5</v>
      </c>
      <c r="Z486">
        <f t="shared" si="124"/>
        <v>0</v>
      </c>
      <c r="AA486">
        <f t="shared" si="126"/>
        <v>1.0022074999999999</v>
      </c>
      <c r="AB486">
        <f t="shared" si="127"/>
        <v>0</v>
      </c>
      <c r="AC486">
        <f t="shared" si="128"/>
        <v>0</v>
      </c>
      <c r="AD486">
        <f t="shared" si="129"/>
        <v>182.5</v>
      </c>
      <c r="AE486">
        <f t="shared" si="130"/>
        <v>1.0022074999999999</v>
      </c>
      <c r="AF486">
        <f t="shared" si="131"/>
        <v>0</v>
      </c>
      <c r="AG486">
        <f t="shared" si="132"/>
        <v>0</v>
      </c>
    </row>
    <row r="487" spans="19:33" x14ac:dyDescent="0.25">
      <c r="S487">
        <f t="shared" si="120"/>
        <v>20</v>
      </c>
      <c r="T487">
        <f t="shared" si="121"/>
        <v>12</v>
      </c>
      <c r="U487">
        <f t="shared" si="122"/>
        <v>468</v>
      </c>
      <c r="V487">
        <f t="shared" si="123"/>
        <v>22.582655298857656</v>
      </c>
      <c r="Y487">
        <f t="shared" si="125"/>
        <v>182.5</v>
      </c>
      <c r="Z487">
        <f t="shared" si="124"/>
        <v>0</v>
      </c>
      <c r="AA487">
        <f t="shared" si="126"/>
        <v>1.0022074999999999</v>
      </c>
      <c r="AB487">
        <f t="shared" si="127"/>
        <v>0</v>
      </c>
      <c r="AC487">
        <f t="shared" si="128"/>
        <v>0</v>
      </c>
      <c r="AD487">
        <f t="shared" si="129"/>
        <v>182.5</v>
      </c>
      <c r="AE487">
        <f t="shared" si="130"/>
        <v>1.0022074999999999</v>
      </c>
      <c r="AF487">
        <f t="shared" si="131"/>
        <v>0</v>
      </c>
      <c r="AG487">
        <f t="shared" si="132"/>
        <v>0</v>
      </c>
    </row>
    <row r="488" spans="19:33" x14ac:dyDescent="0.25">
      <c r="S488">
        <f t="shared" si="120"/>
        <v>20</v>
      </c>
      <c r="T488">
        <f t="shared" si="121"/>
        <v>13</v>
      </c>
      <c r="U488">
        <f t="shared" si="122"/>
        <v>469</v>
      </c>
      <c r="V488">
        <f t="shared" si="123"/>
        <v>22.582655298857656</v>
      </c>
      <c r="Y488">
        <f t="shared" si="125"/>
        <v>182.5</v>
      </c>
      <c r="Z488">
        <f t="shared" si="124"/>
        <v>0</v>
      </c>
      <c r="AA488">
        <f t="shared" si="126"/>
        <v>1.0022074999999999</v>
      </c>
      <c r="AB488">
        <f t="shared" si="127"/>
        <v>0</v>
      </c>
      <c r="AC488">
        <f t="shared" si="128"/>
        <v>0</v>
      </c>
      <c r="AD488">
        <f t="shared" si="129"/>
        <v>182.5</v>
      </c>
      <c r="AE488">
        <f t="shared" si="130"/>
        <v>1.0022074999999999</v>
      </c>
      <c r="AF488">
        <f t="shared" si="131"/>
        <v>0</v>
      </c>
      <c r="AG488">
        <f t="shared" si="132"/>
        <v>0</v>
      </c>
    </row>
    <row r="489" spans="19:33" x14ac:dyDescent="0.25">
      <c r="S489">
        <f t="shared" si="120"/>
        <v>20</v>
      </c>
      <c r="T489">
        <f t="shared" si="121"/>
        <v>14</v>
      </c>
      <c r="U489">
        <f t="shared" si="122"/>
        <v>470</v>
      </c>
      <c r="V489">
        <f t="shared" si="123"/>
        <v>22.582655298857656</v>
      </c>
      <c r="Y489">
        <f t="shared" si="125"/>
        <v>182.5</v>
      </c>
      <c r="Z489">
        <f t="shared" si="124"/>
        <v>0</v>
      </c>
      <c r="AA489">
        <f t="shared" si="126"/>
        <v>1.0022074999999999</v>
      </c>
      <c r="AB489">
        <f t="shared" si="127"/>
        <v>0</v>
      </c>
      <c r="AC489">
        <f t="shared" si="128"/>
        <v>0</v>
      </c>
      <c r="AD489">
        <f t="shared" si="129"/>
        <v>182.5</v>
      </c>
      <c r="AE489">
        <f t="shared" si="130"/>
        <v>1.0022074999999999</v>
      </c>
      <c r="AF489">
        <f t="shared" si="131"/>
        <v>0</v>
      </c>
      <c r="AG489">
        <f t="shared" si="132"/>
        <v>0</v>
      </c>
    </row>
    <row r="490" spans="19:33" x14ac:dyDescent="0.25">
      <c r="S490">
        <f t="shared" si="120"/>
        <v>20</v>
      </c>
      <c r="T490">
        <f t="shared" si="121"/>
        <v>15</v>
      </c>
      <c r="U490">
        <f t="shared" si="122"/>
        <v>471</v>
      </c>
      <c r="V490">
        <f t="shared" si="123"/>
        <v>22.582655298857656</v>
      </c>
      <c r="Y490">
        <f t="shared" si="125"/>
        <v>182.5</v>
      </c>
      <c r="Z490">
        <f t="shared" si="124"/>
        <v>0</v>
      </c>
      <c r="AA490">
        <f t="shared" si="126"/>
        <v>1.0022074999999999</v>
      </c>
      <c r="AB490">
        <f t="shared" si="127"/>
        <v>0</v>
      </c>
      <c r="AC490">
        <f t="shared" si="128"/>
        <v>0</v>
      </c>
      <c r="AD490">
        <f t="shared" si="129"/>
        <v>182.5</v>
      </c>
      <c r="AE490">
        <f t="shared" si="130"/>
        <v>1.0022074999999999</v>
      </c>
      <c r="AF490">
        <f t="shared" si="131"/>
        <v>0</v>
      </c>
      <c r="AG490">
        <f t="shared" si="132"/>
        <v>0</v>
      </c>
    </row>
    <row r="491" spans="19:33" x14ac:dyDescent="0.25">
      <c r="S491">
        <f t="shared" si="120"/>
        <v>20</v>
      </c>
      <c r="T491">
        <f t="shared" si="121"/>
        <v>16</v>
      </c>
      <c r="U491">
        <f t="shared" si="122"/>
        <v>472</v>
      </c>
      <c r="V491">
        <f t="shared" si="123"/>
        <v>22.582655298857656</v>
      </c>
      <c r="Y491">
        <f t="shared" si="125"/>
        <v>182.5</v>
      </c>
      <c r="Z491">
        <f t="shared" si="124"/>
        <v>0</v>
      </c>
      <c r="AA491">
        <f t="shared" si="126"/>
        <v>1.0022074999999999</v>
      </c>
      <c r="AB491">
        <f t="shared" si="127"/>
        <v>0</v>
      </c>
      <c r="AC491">
        <f t="shared" si="128"/>
        <v>0</v>
      </c>
      <c r="AD491">
        <f t="shared" si="129"/>
        <v>182.5</v>
      </c>
      <c r="AE491">
        <f t="shared" si="130"/>
        <v>1.0022074999999999</v>
      </c>
      <c r="AF491">
        <f t="shared" si="131"/>
        <v>0</v>
      </c>
      <c r="AG491">
        <f t="shared" si="132"/>
        <v>0</v>
      </c>
    </row>
    <row r="492" spans="19:33" x14ac:dyDescent="0.25">
      <c r="S492">
        <f t="shared" si="120"/>
        <v>20</v>
      </c>
      <c r="T492">
        <f t="shared" si="121"/>
        <v>17</v>
      </c>
      <c r="U492">
        <f t="shared" si="122"/>
        <v>473</v>
      </c>
      <c r="V492">
        <f t="shared" si="123"/>
        <v>22.582655298857656</v>
      </c>
      <c r="Y492">
        <f t="shared" si="125"/>
        <v>182.5</v>
      </c>
      <c r="Z492">
        <f t="shared" si="124"/>
        <v>0</v>
      </c>
      <c r="AA492">
        <f t="shared" si="126"/>
        <v>1.0022074999999999</v>
      </c>
      <c r="AB492">
        <f t="shared" si="127"/>
        <v>0</v>
      </c>
      <c r="AC492">
        <f t="shared" si="128"/>
        <v>0</v>
      </c>
      <c r="AD492">
        <f t="shared" si="129"/>
        <v>182.5</v>
      </c>
      <c r="AE492">
        <f t="shared" si="130"/>
        <v>1.0022074999999999</v>
      </c>
      <c r="AF492">
        <f t="shared" si="131"/>
        <v>0</v>
      </c>
      <c r="AG492">
        <f t="shared" si="132"/>
        <v>0</v>
      </c>
    </row>
    <row r="493" spans="19:33" x14ac:dyDescent="0.25">
      <c r="S493">
        <f t="shared" ref="S493:S524" si="133">S469+1</f>
        <v>20</v>
      </c>
      <c r="T493">
        <f t="shared" ref="T493:T524" si="134">T469</f>
        <v>18</v>
      </c>
      <c r="U493">
        <f t="shared" si="122"/>
        <v>474</v>
      </c>
      <c r="V493">
        <f t="shared" si="123"/>
        <v>22.582655298857656</v>
      </c>
      <c r="Y493">
        <f t="shared" si="125"/>
        <v>182.5</v>
      </c>
      <c r="Z493">
        <f t="shared" si="124"/>
        <v>0</v>
      </c>
      <c r="AA493">
        <f t="shared" si="126"/>
        <v>1.0022074999999999</v>
      </c>
      <c r="AB493">
        <f t="shared" si="127"/>
        <v>0</v>
      </c>
      <c r="AC493">
        <f t="shared" si="128"/>
        <v>0</v>
      </c>
      <c r="AD493">
        <f t="shared" si="129"/>
        <v>182.5</v>
      </c>
      <c r="AE493">
        <f t="shared" si="130"/>
        <v>1.0022074999999999</v>
      </c>
      <c r="AF493">
        <f t="shared" si="131"/>
        <v>0</v>
      </c>
      <c r="AG493">
        <f t="shared" si="132"/>
        <v>0</v>
      </c>
    </row>
    <row r="494" spans="19:33" x14ac:dyDescent="0.25">
      <c r="S494">
        <f t="shared" si="133"/>
        <v>20</v>
      </c>
      <c r="T494">
        <f t="shared" si="134"/>
        <v>19</v>
      </c>
      <c r="U494">
        <f t="shared" si="122"/>
        <v>475</v>
      </c>
      <c r="V494">
        <f t="shared" si="123"/>
        <v>22.582655298857656</v>
      </c>
      <c r="Y494">
        <f t="shared" si="125"/>
        <v>182.5</v>
      </c>
      <c r="Z494">
        <f t="shared" si="124"/>
        <v>0</v>
      </c>
      <c r="AA494">
        <f t="shared" si="126"/>
        <v>1.0022074999999999</v>
      </c>
      <c r="AB494">
        <f t="shared" si="127"/>
        <v>0</v>
      </c>
      <c r="AC494">
        <f t="shared" si="128"/>
        <v>0</v>
      </c>
      <c r="AD494">
        <f t="shared" si="129"/>
        <v>182.5</v>
      </c>
      <c r="AE494">
        <f t="shared" si="130"/>
        <v>1.0022074999999999</v>
      </c>
      <c r="AF494">
        <f t="shared" si="131"/>
        <v>0</v>
      </c>
      <c r="AG494">
        <f t="shared" si="132"/>
        <v>0</v>
      </c>
    </row>
    <row r="495" spans="19:33" x14ac:dyDescent="0.25">
      <c r="S495">
        <f t="shared" si="133"/>
        <v>20</v>
      </c>
      <c r="T495">
        <f t="shared" si="134"/>
        <v>20</v>
      </c>
      <c r="U495">
        <f t="shared" si="122"/>
        <v>476</v>
      </c>
      <c r="V495">
        <f t="shared" si="123"/>
        <v>22.582655298857656</v>
      </c>
      <c r="Y495">
        <f t="shared" si="125"/>
        <v>182.5</v>
      </c>
      <c r="Z495">
        <f t="shared" si="124"/>
        <v>0</v>
      </c>
      <c r="AA495">
        <f t="shared" si="126"/>
        <v>1.0022074999999999</v>
      </c>
      <c r="AB495">
        <f t="shared" si="127"/>
        <v>0</v>
      </c>
      <c r="AC495">
        <f t="shared" si="128"/>
        <v>0</v>
      </c>
      <c r="AD495">
        <f t="shared" si="129"/>
        <v>182.5</v>
      </c>
      <c r="AE495">
        <f t="shared" si="130"/>
        <v>1.0022074999999999</v>
      </c>
      <c r="AF495">
        <f t="shared" si="131"/>
        <v>0</v>
      </c>
      <c r="AG495">
        <f t="shared" si="132"/>
        <v>0</v>
      </c>
    </row>
    <row r="496" spans="19:33" x14ac:dyDescent="0.25">
      <c r="S496">
        <f t="shared" si="133"/>
        <v>20</v>
      </c>
      <c r="T496">
        <f t="shared" si="134"/>
        <v>21</v>
      </c>
      <c r="U496">
        <f t="shared" si="122"/>
        <v>477</v>
      </c>
      <c r="V496">
        <f t="shared" si="123"/>
        <v>22.582655298857656</v>
      </c>
      <c r="Y496">
        <f t="shared" si="125"/>
        <v>182.5</v>
      </c>
      <c r="Z496">
        <f t="shared" si="124"/>
        <v>0</v>
      </c>
      <c r="AA496">
        <f t="shared" si="126"/>
        <v>1.0022074999999999</v>
      </c>
      <c r="AB496">
        <f t="shared" si="127"/>
        <v>0</v>
      </c>
      <c r="AC496">
        <f t="shared" si="128"/>
        <v>0</v>
      </c>
      <c r="AD496">
        <f t="shared" si="129"/>
        <v>182.5</v>
      </c>
      <c r="AE496">
        <f t="shared" si="130"/>
        <v>1.0022074999999999</v>
      </c>
      <c r="AF496">
        <f t="shared" si="131"/>
        <v>0</v>
      </c>
      <c r="AG496">
        <f t="shared" si="132"/>
        <v>0</v>
      </c>
    </row>
    <row r="497" spans="19:33" x14ac:dyDescent="0.25">
      <c r="S497">
        <f t="shared" si="133"/>
        <v>20</v>
      </c>
      <c r="T497">
        <f t="shared" si="134"/>
        <v>22</v>
      </c>
      <c r="U497">
        <f t="shared" si="122"/>
        <v>478</v>
      </c>
      <c r="V497">
        <f t="shared" si="123"/>
        <v>22.582655298857656</v>
      </c>
      <c r="Y497">
        <f t="shared" si="125"/>
        <v>182.5</v>
      </c>
      <c r="Z497">
        <f t="shared" si="124"/>
        <v>0</v>
      </c>
      <c r="AA497">
        <f t="shared" si="126"/>
        <v>1.0022074999999999</v>
      </c>
      <c r="AB497">
        <f t="shared" si="127"/>
        <v>0</v>
      </c>
      <c r="AC497">
        <f t="shared" si="128"/>
        <v>0</v>
      </c>
      <c r="AD497">
        <f t="shared" si="129"/>
        <v>182.5</v>
      </c>
      <c r="AE497">
        <f t="shared" si="130"/>
        <v>1.0022074999999999</v>
      </c>
      <c r="AF497">
        <f t="shared" si="131"/>
        <v>0</v>
      </c>
      <c r="AG497">
        <f t="shared" si="132"/>
        <v>0</v>
      </c>
    </row>
    <row r="498" spans="19:33" x14ac:dyDescent="0.25">
      <c r="S498">
        <f t="shared" si="133"/>
        <v>20</v>
      </c>
      <c r="T498">
        <f t="shared" si="134"/>
        <v>23</v>
      </c>
      <c r="U498">
        <f t="shared" si="122"/>
        <v>479</v>
      </c>
      <c r="V498">
        <f t="shared" si="123"/>
        <v>22.582655298857656</v>
      </c>
      <c r="Y498">
        <f t="shared" si="125"/>
        <v>182.5</v>
      </c>
      <c r="Z498">
        <f t="shared" si="124"/>
        <v>0</v>
      </c>
      <c r="AA498">
        <f t="shared" si="126"/>
        <v>1.0022074999999999</v>
      </c>
      <c r="AB498">
        <f t="shared" si="127"/>
        <v>0</v>
      </c>
      <c r="AC498">
        <f t="shared" si="128"/>
        <v>0</v>
      </c>
      <c r="AD498">
        <f t="shared" si="129"/>
        <v>182.5</v>
      </c>
      <c r="AE498">
        <f t="shared" si="130"/>
        <v>1.0022074999999999</v>
      </c>
      <c r="AF498">
        <f t="shared" si="131"/>
        <v>0</v>
      </c>
      <c r="AG498">
        <f t="shared" si="132"/>
        <v>0</v>
      </c>
    </row>
    <row r="499" spans="19:33" x14ac:dyDescent="0.25">
      <c r="S499">
        <f t="shared" si="133"/>
        <v>20</v>
      </c>
      <c r="T499">
        <f t="shared" si="134"/>
        <v>24</v>
      </c>
      <c r="U499">
        <f t="shared" si="122"/>
        <v>480</v>
      </c>
      <c r="V499">
        <f t="shared" si="123"/>
        <v>22.582655298857656</v>
      </c>
      <c r="Y499">
        <f t="shared" si="125"/>
        <v>182.5</v>
      </c>
      <c r="Z499">
        <f t="shared" si="124"/>
        <v>0</v>
      </c>
      <c r="AA499">
        <f t="shared" si="126"/>
        <v>1.0022074999999999</v>
      </c>
      <c r="AB499">
        <f t="shared" si="127"/>
        <v>0</v>
      </c>
      <c r="AC499">
        <f t="shared" si="128"/>
        <v>0</v>
      </c>
      <c r="AD499">
        <f t="shared" si="129"/>
        <v>182.5</v>
      </c>
      <c r="AE499">
        <f t="shared" si="130"/>
        <v>1.0022074999999999</v>
      </c>
      <c r="AF499">
        <f t="shared" si="131"/>
        <v>0</v>
      </c>
      <c r="AG499">
        <f t="shared" si="132"/>
        <v>0</v>
      </c>
    </row>
    <row r="500" spans="19:33" x14ac:dyDescent="0.25">
      <c r="S500">
        <f t="shared" si="133"/>
        <v>21</v>
      </c>
      <c r="T500">
        <f t="shared" si="134"/>
        <v>1</v>
      </c>
      <c r="U500">
        <f t="shared" ref="U500:U524" si="135">(S500-1)*24+T500</f>
        <v>481</v>
      </c>
      <c r="V500">
        <f t="shared" ref="V500:V524" si="136">V499</f>
        <v>22.582655298857656</v>
      </c>
      <c r="Y500">
        <f t="shared" si="125"/>
        <v>182.5</v>
      </c>
      <c r="Z500">
        <f t="shared" ref="Z500:Z524" si="137">(V501-V500)*43560/3600</f>
        <v>0</v>
      </c>
      <c r="AA500">
        <f t="shared" si="126"/>
        <v>1.0022074999999999</v>
      </c>
      <c r="AB500">
        <f t="shared" si="127"/>
        <v>0</v>
      </c>
      <c r="AC500">
        <f t="shared" si="128"/>
        <v>0</v>
      </c>
      <c r="AD500">
        <f t="shared" si="129"/>
        <v>182.5</v>
      </c>
      <c r="AE500">
        <f t="shared" si="130"/>
        <v>1.0022074999999999</v>
      </c>
      <c r="AF500">
        <f t="shared" si="131"/>
        <v>0</v>
      </c>
      <c r="AG500">
        <f t="shared" si="132"/>
        <v>0</v>
      </c>
    </row>
    <row r="501" spans="19:33" x14ac:dyDescent="0.25">
      <c r="S501">
        <f t="shared" si="133"/>
        <v>21</v>
      </c>
      <c r="T501">
        <f t="shared" si="134"/>
        <v>2</v>
      </c>
      <c r="U501">
        <f t="shared" si="135"/>
        <v>482</v>
      </c>
      <c r="V501">
        <f t="shared" si="136"/>
        <v>22.582655298857656</v>
      </c>
      <c r="Y501">
        <f t="shared" si="125"/>
        <v>182.5</v>
      </c>
      <c r="Z501">
        <f t="shared" si="137"/>
        <v>0</v>
      </c>
      <c r="AA501">
        <f t="shared" si="126"/>
        <v>1.0022074999999999</v>
      </c>
      <c r="AB501">
        <f t="shared" si="127"/>
        <v>0</v>
      </c>
      <c r="AC501">
        <f t="shared" si="128"/>
        <v>0</v>
      </c>
      <c r="AD501">
        <f t="shared" si="129"/>
        <v>182.5</v>
      </c>
      <c r="AE501">
        <f t="shared" si="130"/>
        <v>1.0022074999999999</v>
      </c>
      <c r="AF501">
        <f t="shared" si="131"/>
        <v>0</v>
      </c>
      <c r="AG501">
        <f t="shared" si="132"/>
        <v>0</v>
      </c>
    </row>
    <row r="502" spans="19:33" x14ac:dyDescent="0.25">
      <c r="S502">
        <f t="shared" si="133"/>
        <v>21</v>
      </c>
      <c r="T502">
        <f t="shared" si="134"/>
        <v>3</v>
      </c>
      <c r="U502">
        <f t="shared" si="135"/>
        <v>483</v>
      </c>
      <c r="V502">
        <f t="shared" si="136"/>
        <v>22.582655298857656</v>
      </c>
      <c r="Y502">
        <f t="shared" si="125"/>
        <v>182.5</v>
      </c>
      <c r="Z502">
        <f t="shared" si="137"/>
        <v>0</v>
      </c>
      <c r="AA502">
        <f t="shared" si="126"/>
        <v>1.0022074999999999</v>
      </c>
      <c r="AB502">
        <f t="shared" si="127"/>
        <v>0</v>
      </c>
      <c r="AC502">
        <f t="shared" si="128"/>
        <v>0</v>
      </c>
      <c r="AD502">
        <f t="shared" si="129"/>
        <v>182.5</v>
      </c>
      <c r="AE502">
        <f t="shared" si="130"/>
        <v>1.0022074999999999</v>
      </c>
      <c r="AF502">
        <f t="shared" si="131"/>
        <v>0</v>
      </c>
      <c r="AG502">
        <f t="shared" si="132"/>
        <v>0</v>
      </c>
    </row>
    <row r="503" spans="19:33" x14ac:dyDescent="0.25">
      <c r="S503">
        <f t="shared" si="133"/>
        <v>21</v>
      </c>
      <c r="T503">
        <f t="shared" si="134"/>
        <v>4</v>
      </c>
      <c r="U503">
        <f t="shared" si="135"/>
        <v>484</v>
      </c>
      <c r="V503">
        <f t="shared" si="136"/>
        <v>22.582655298857656</v>
      </c>
      <c r="Y503">
        <f t="shared" si="125"/>
        <v>182.5</v>
      </c>
      <c r="Z503">
        <f t="shared" si="137"/>
        <v>0</v>
      </c>
      <c r="AA503">
        <f t="shared" si="126"/>
        <v>1.0022074999999999</v>
      </c>
      <c r="AB503">
        <f t="shared" si="127"/>
        <v>0</v>
      </c>
      <c r="AC503">
        <f t="shared" si="128"/>
        <v>0</v>
      </c>
      <c r="AD503">
        <f t="shared" si="129"/>
        <v>182.5</v>
      </c>
      <c r="AE503">
        <f t="shared" si="130"/>
        <v>1.0022074999999999</v>
      </c>
      <c r="AF503">
        <f t="shared" si="131"/>
        <v>0</v>
      </c>
      <c r="AG503">
        <f t="shared" si="132"/>
        <v>0</v>
      </c>
    </row>
    <row r="504" spans="19:33" x14ac:dyDescent="0.25">
      <c r="S504">
        <f t="shared" si="133"/>
        <v>21</v>
      </c>
      <c r="T504">
        <f t="shared" si="134"/>
        <v>5</v>
      </c>
      <c r="U504">
        <f t="shared" si="135"/>
        <v>485</v>
      </c>
      <c r="V504">
        <f t="shared" si="136"/>
        <v>22.582655298857656</v>
      </c>
      <c r="Y504">
        <f t="shared" si="125"/>
        <v>182.5</v>
      </c>
      <c r="Z504">
        <f t="shared" si="137"/>
        <v>0</v>
      </c>
      <c r="AA504">
        <f t="shared" si="126"/>
        <v>1.0022074999999999</v>
      </c>
      <c r="AB504">
        <f t="shared" si="127"/>
        <v>0</v>
      </c>
      <c r="AC504">
        <f t="shared" si="128"/>
        <v>0</v>
      </c>
      <c r="AD504">
        <f t="shared" si="129"/>
        <v>182.5</v>
      </c>
      <c r="AE504">
        <f t="shared" si="130"/>
        <v>1.0022074999999999</v>
      </c>
      <c r="AF504">
        <f t="shared" si="131"/>
        <v>0</v>
      </c>
      <c r="AG504">
        <f t="shared" si="132"/>
        <v>0</v>
      </c>
    </row>
    <row r="505" spans="19:33" x14ac:dyDescent="0.25">
      <c r="S505">
        <f t="shared" si="133"/>
        <v>21</v>
      </c>
      <c r="T505">
        <f t="shared" si="134"/>
        <v>6</v>
      </c>
      <c r="U505">
        <f t="shared" si="135"/>
        <v>486</v>
      </c>
      <c r="V505">
        <f t="shared" si="136"/>
        <v>22.582655298857656</v>
      </c>
      <c r="Y505">
        <f t="shared" si="125"/>
        <v>182.5</v>
      </c>
      <c r="Z505">
        <f t="shared" si="137"/>
        <v>0</v>
      </c>
      <c r="AA505">
        <f t="shared" si="126"/>
        <v>1.0022074999999999</v>
      </c>
      <c r="AB505">
        <f t="shared" si="127"/>
        <v>0</v>
      </c>
      <c r="AC505">
        <f t="shared" si="128"/>
        <v>0</v>
      </c>
      <c r="AD505">
        <f t="shared" si="129"/>
        <v>182.5</v>
      </c>
      <c r="AE505">
        <f t="shared" si="130"/>
        <v>1.0022074999999999</v>
      </c>
      <c r="AF505">
        <f t="shared" si="131"/>
        <v>0</v>
      </c>
      <c r="AG505">
        <f t="shared" si="132"/>
        <v>0</v>
      </c>
    </row>
    <row r="506" spans="19:33" x14ac:dyDescent="0.25">
      <c r="S506">
        <f t="shared" si="133"/>
        <v>21</v>
      </c>
      <c r="T506">
        <f t="shared" si="134"/>
        <v>7</v>
      </c>
      <c r="U506">
        <f t="shared" si="135"/>
        <v>487</v>
      </c>
      <c r="V506">
        <f t="shared" si="136"/>
        <v>22.582655298857656</v>
      </c>
      <c r="Y506">
        <f t="shared" si="125"/>
        <v>182.5</v>
      </c>
      <c r="Z506">
        <f t="shared" si="137"/>
        <v>0</v>
      </c>
      <c r="AA506">
        <f t="shared" si="126"/>
        <v>1.0022074999999999</v>
      </c>
      <c r="AB506">
        <f t="shared" si="127"/>
        <v>0</v>
      </c>
      <c r="AC506">
        <f t="shared" si="128"/>
        <v>0</v>
      </c>
      <c r="AD506">
        <f t="shared" si="129"/>
        <v>182.5</v>
      </c>
      <c r="AE506">
        <f t="shared" si="130"/>
        <v>1.0022074999999999</v>
      </c>
      <c r="AF506">
        <f t="shared" si="131"/>
        <v>0</v>
      </c>
      <c r="AG506">
        <f t="shared" si="132"/>
        <v>0</v>
      </c>
    </row>
    <row r="507" spans="19:33" x14ac:dyDescent="0.25">
      <c r="S507">
        <f t="shared" si="133"/>
        <v>21</v>
      </c>
      <c r="T507">
        <f t="shared" si="134"/>
        <v>8</v>
      </c>
      <c r="U507">
        <f t="shared" si="135"/>
        <v>488</v>
      </c>
      <c r="V507">
        <f t="shared" si="136"/>
        <v>22.582655298857656</v>
      </c>
      <c r="Y507">
        <f t="shared" si="125"/>
        <v>182.5</v>
      </c>
      <c r="Z507">
        <f t="shared" si="137"/>
        <v>0</v>
      </c>
      <c r="AA507">
        <f t="shared" si="126"/>
        <v>1.0022074999999999</v>
      </c>
      <c r="AB507">
        <f t="shared" si="127"/>
        <v>0</v>
      </c>
      <c r="AC507">
        <f t="shared" si="128"/>
        <v>0</v>
      </c>
      <c r="AD507">
        <f t="shared" si="129"/>
        <v>182.5</v>
      </c>
      <c r="AE507">
        <f t="shared" si="130"/>
        <v>1.0022074999999999</v>
      </c>
      <c r="AF507">
        <f t="shared" si="131"/>
        <v>0</v>
      </c>
      <c r="AG507">
        <f t="shared" si="132"/>
        <v>0</v>
      </c>
    </row>
    <row r="508" spans="19:33" x14ac:dyDescent="0.25">
      <c r="S508">
        <f t="shared" si="133"/>
        <v>21</v>
      </c>
      <c r="T508">
        <f t="shared" si="134"/>
        <v>9</v>
      </c>
      <c r="U508">
        <f t="shared" si="135"/>
        <v>489</v>
      </c>
      <c r="V508">
        <f t="shared" si="136"/>
        <v>22.582655298857656</v>
      </c>
      <c r="Y508">
        <f t="shared" si="125"/>
        <v>182.5</v>
      </c>
      <c r="Z508">
        <f t="shared" si="137"/>
        <v>0</v>
      </c>
      <c r="AA508">
        <f t="shared" si="126"/>
        <v>1.0022074999999999</v>
      </c>
      <c r="AB508">
        <f t="shared" si="127"/>
        <v>0</v>
      </c>
      <c r="AC508">
        <f t="shared" si="128"/>
        <v>0</v>
      </c>
      <c r="AD508">
        <f t="shared" si="129"/>
        <v>182.5</v>
      </c>
      <c r="AE508">
        <f t="shared" si="130"/>
        <v>1.0022074999999999</v>
      </c>
      <c r="AF508">
        <f t="shared" si="131"/>
        <v>0</v>
      </c>
      <c r="AG508">
        <f t="shared" si="132"/>
        <v>0</v>
      </c>
    </row>
    <row r="509" spans="19:33" x14ac:dyDescent="0.25">
      <c r="S509">
        <f t="shared" si="133"/>
        <v>21</v>
      </c>
      <c r="T509">
        <f t="shared" si="134"/>
        <v>10</v>
      </c>
      <c r="U509">
        <f t="shared" si="135"/>
        <v>490</v>
      </c>
      <c r="V509">
        <f t="shared" si="136"/>
        <v>22.582655298857656</v>
      </c>
      <c r="Y509">
        <f t="shared" si="125"/>
        <v>182.5</v>
      </c>
      <c r="Z509">
        <f t="shared" si="137"/>
        <v>0</v>
      </c>
      <c r="AA509">
        <f t="shared" si="126"/>
        <v>1.0022074999999999</v>
      </c>
      <c r="AB509">
        <f t="shared" si="127"/>
        <v>0</v>
      </c>
      <c r="AC509">
        <f t="shared" si="128"/>
        <v>0</v>
      </c>
      <c r="AD509">
        <f t="shared" si="129"/>
        <v>182.5</v>
      </c>
      <c r="AE509">
        <f t="shared" si="130"/>
        <v>1.0022074999999999</v>
      </c>
      <c r="AF509">
        <f t="shared" si="131"/>
        <v>0</v>
      </c>
      <c r="AG509">
        <f t="shared" si="132"/>
        <v>0</v>
      </c>
    </row>
    <row r="510" spans="19:33" x14ac:dyDescent="0.25">
      <c r="S510">
        <f t="shared" si="133"/>
        <v>21</v>
      </c>
      <c r="T510">
        <f t="shared" si="134"/>
        <v>11</v>
      </c>
      <c r="U510">
        <f t="shared" si="135"/>
        <v>491</v>
      </c>
      <c r="V510">
        <f t="shared" si="136"/>
        <v>22.582655298857656</v>
      </c>
      <c r="Y510">
        <f t="shared" si="125"/>
        <v>182.5</v>
      </c>
      <c r="Z510">
        <f t="shared" si="137"/>
        <v>0</v>
      </c>
      <c r="AA510">
        <f t="shared" si="126"/>
        <v>1.0022074999999999</v>
      </c>
      <c r="AB510">
        <f t="shared" si="127"/>
        <v>0</v>
      </c>
      <c r="AC510">
        <f t="shared" si="128"/>
        <v>0</v>
      </c>
      <c r="AD510">
        <f t="shared" si="129"/>
        <v>182.5</v>
      </c>
      <c r="AE510">
        <f t="shared" si="130"/>
        <v>1.0022074999999999</v>
      </c>
      <c r="AF510">
        <f t="shared" si="131"/>
        <v>0</v>
      </c>
      <c r="AG510">
        <f t="shared" si="132"/>
        <v>0</v>
      </c>
    </row>
    <row r="511" spans="19:33" x14ac:dyDescent="0.25">
      <c r="S511">
        <f t="shared" si="133"/>
        <v>21</v>
      </c>
      <c r="T511">
        <f t="shared" si="134"/>
        <v>12</v>
      </c>
      <c r="U511">
        <f t="shared" si="135"/>
        <v>492</v>
      </c>
      <c r="V511">
        <f t="shared" si="136"/>
        <v>22.582655298857656</v>
      </c>
      <c r="Y511">
        <f t="shared" si="125"/>
        <v>182.5</v>
      </c>
      <c r="Z511">
        <f t="shared" si="137"/>
        <v>0</v>
      </c>
      <c r="AA511">
        <f t="shared" si="126"/>
        <v>1.0022074999999999</v>
      </c>
      <c r="AB511">
        <f t="shared" si="127"/>
        <v>0</v>
      </c>
      <c r="AC511">
        <f t="shared" si="128"/>
        <v>0</v>
      </c>
      <c r="AD511">
        <f t="shared" si="129"/>
        <v>182.5</v>
      </c>
      <c r="AE511">
        <f t="shared" si="130"/>
        <v>1.0022074999999999</v>
      </c>
      <c r="AF511">
        <f t="shared" si="131"/>
        <v>0</v>
      </c>
      <c r="AG511">
        <f t="shared" si="132"/>
        <v>0</v>
      </c>
    </row>
    <row r="512" spans="19:33" x14ac:dyDescent="0.25">
      <c r="S512">
        <f t="shared" si="133"/>
        <v>21</v>
      </c>
      <c r="T512">
        <f t="shared" si="134"/>
        <v>13</v>
      </c>
      <c r="U512">
        <f t="shared" si="135"/>
        <v>493</v>
      </c>
      <c r="V512">
        <f t="shared" si="136"/>
        <v>22.582655298857656</v>
      </c>
      <c r="Y512">
        <f t="shared" si="125"/>
        <v>182.5</v>
      </c>
      <c r="Z512">
        <f t="shared" si="137"/>
        <v>0</v>
      </c>
      <c r="AA512">
        <f t="shared" si="126"/>
        <v>1.0022074999999999</v>
      </c>
      <c r="AB512">
        <f t="shared" si="127"/>
        <v>0</v>
      </c>
      <c r="AC512">
        <f t="shared" si="128"/>
        <v>0</v>
      </c>
      <c r="AD512">
        <f t="shared" si="129"/>
        <v>182.5</v>
      </c>
      <c r="AE512">
        <f t="shared" si="130"/>
        <v>1.0022074999999999</v>
      </c>
      <c r="AF512">
        <f t="shared" si="131"/>
        <v>0</v>
      </c>
      <c r="AG512">
        <f t="shared" si="132"/>
        <v>0</v>
      </c>
    </row>
    <row r="513" spans="19:33" x14ac:dyDescent="0.25">
      <c r="S513">
        <f t="shared" si="133"/>
        <v>21</v>
      </c>
      <c r="T513">
        <f t="shared" si="134"/>
        <v>14</v>
      </c>
      <c r="U513">
        <f t="shared" si="135"/>
        <v>494</v>
      </c>
      <c r="V513">
        <f t="shared" si="136"/>
        <v>22.582655298857656</v>
      </c>
      <c r="Y513">
        <f t="shared" si="125"/>
        <v>182.5</v>
      </c>
      <c r="Z513">
        <f t="shared" si="137"/>
        <v>0</v>
      </c>
      <c r="AA513">
        <f t="shared" si="126"/>
        <v>1.0022074999999999</v>
      </c>
      <c r="AB513">
        <f t="shared" si="127"/>
        <v>0</v>
      </c>
      <c r="AC513">
        <f t="shared" si="128"/>
        <v>0</v>
      </c>
      <c r="AD513">
        <f t="shared" si="129"/>
        <v>182.5</v>
      </c>
      <c r="AE513">
        <f t="shared" si="130"/>
        <v>1.0022074999999999</v>
      </c>
      <c r="AF513">
        <f t="shared" si="131"/>
        <v>0</v>
      </c>
      <c r="AG513">
        <f t="shared" si="132"/>
        <v>0</v>
      </c>
    </row>
    <row r="514" spans="19:33" x14ac:dyDescent="0.25">
      <c r="S514">
        <f t="shared" si="133"/>
        <v>21</v>
      </c>
      <c r="T514">
        <f t="shared" si="134"/>
        <v>15</v>
      </c>
      <c r="U514">
        <f t="shared" si="135"/>
        <v>495</v>
      </c>
      <c r="V514">
        <f t="shared" si="136"/>
        <v>22.582655298857656</v>
      </c>
      <c r="Y514">
        <f t="shared" si="125"/>
        <v>182.5</v>
      </c>
      <c r="Z514">
        <f t="shared" si="137"/>
        <v>0</v>
      </c>
      <c r="AA514">
        <f t="shared" si="126"/>
        <v>1.0022074999999999</v>
      </c>
      <c r="AB514">
        <f t="shared" si="127"/>
        <v>0</v>
      </c>
      <c r="AC514">
        <f t="shared" si="128"/>
        <v>0</v>
      </c>
      <c r="AD514">
        <f t="shared" si="129"/>
        <v>182.5</v>
      </c>
      <c r="AE514">
        <f t="shared" si="130"/>
        <v>1.0022074999999999</v>
      </c>
      <c r="AF514">
        <f t="shared" si="131"/>
        <v>0</v>
      </c>
      <c r="AG514">
        <f t="shared" si="132"/>
        <v>0</v>
      </c>
    </row>
    <row r="515" spans="19:33" x14ac:dyDescent="0.25">
      <c r="S515">
        <f t="shared" si="133"/>
        <v>21</v>
      </c>
      <c r="T515">
        <f t="shared" si="134"/>
        <v>16</v>
      </c>
      <c r="U515">
        <f t="shared" si="135"/>
        <v>496</v>
      </c>
      <c r="V515">
        <f t="shared" si="136"/>
        <v>22.582655298857656</v>
      </c>
      <c r="Y515">
        <f t="shared" si="125"/>
        <v>182.5</v>
      </c>
      <c r="Z515">
        <f t="shared" si="137"/>
        <v>0</v>
      </c>
      <c r="AA515">
        <f t="shared" si="126"/>
        <v>1.0022074999999999</v>
      </c>
      <c r="AB515">
        <f t="shared" si="127"/>
        <v>0</v>
      </c>
      <c r="AC515">
        <f t="shared" si="128"/>
        <v>0</v>
      </c>
      <c r="AD515">
        <f t="shared" si="129"/>
        <v>182.5</v>
      </c>
      <c r="AE515">
        <f t="shared" si="130"/>
        <v>1.0022074999999999</v>
      </c>
      <c r="AF515">
        <f t="shared" si="131"/>
        <v>0</v>
      </c>
      <c r="AG515">
        <f t="shared" si="132"/>
        <v>0</v>
      </c>
    </row>
    <row r="516" spans="19:33" x14ac:dyDescent="0.25">
      <c r="S516">
        <f t="shared" si="133"/>
        <v>21</v>
      </c>
      <c r="T516">
        <f t="shared" si="134"/>
        <v>17</v>
      </c>
      <c r="U516">
        <f t="shared" si="135"/>
        <v>497</v>
      </c>
      <c r="V516">
        <f t="shared" si="136"/>
        <v>22.582655298857656</v>
      </c>
      <c r="Y516">
        <f t="shared" si="125"/>
        <v>182.5</v>
      </c>
      <c r="Z516">
        <f t="shared" si="137"/>
        <v>0</v>
      </c>
      <c r="AA516">
        <f t="shared" si="126"/>
        <v>1.0022074999999999</v>
      </c>
      <c r="AB516">
        <f t="shared" si="127"/>
        <v>0</v>
      </c>
      <c r="AC516">
        <f t="shared" si="128"/>
        <v>0</v>
      </c>
      <c r="AD516">
        <f t="shared" si="129"/>
        <v>182.5</v>
      </c>
      <c r="AE516">
        <f t="shared" si="130"/>
        <v>1.0022074999999999</v>
      </c>
      <c r="AF516">
        <f t="shared" si="131"/>
        <v>0</v>
      </c>
      <c r="AG516">
        <f t="shared" si="132"/>
        <v>0</v>
      </c>
    </row>
    <row r="517" spans="19:33" x14ac:dyDescent="0.25">
      <c r="S517">
        <f t="shared" si="133"/>
        <v>21</v>
      </c>
      <c r="T517">
        <f t="shared" si="134"/>
        <v>18</v>
      </c>
      <c r="U517">
        <f t="shared" si="135"/>
        <v>498</v>
      </c>
      <c r="V517">
        <f t="shared" si="136"/>
        <v>22.582655298857656</v>
      </c>
      <c r="Y517">
        <f t="shared" si="125"/>
        <v>182.5</v>
      </c>
      <c r="Z517">
        <f t="shared" si="137"/>
        <v>0</v>
      </c>
      <c r="AA517">
        <f t="shared" si="126"/>
        <v>1.0022074999999999</v>
      </c>
      <c r="AB517">
        <f t="shared" si="127"/>
        <v>0</v>
      </c>
      <c r="AC517">
        <f t="shared" si="128"/>
        <v>0</v>
      </c>
      <c r="AD517">
        <f t="shared" si="129"/>
        <v>182.5</v>
      </c>
      <c r="AE517">
        <f t="shared" si="130"/>
        <v>1.0022074999999999</v>
      </c>
      <c r="AF517">
        <f t="shared" si="131"/>
        <v>0</v>
      </c>
      <c r="AG517">
        <f t="shared" si="132"/>
        <v>0</v>
      </c>
    </row>
    <row r="518" spans="19:33" x14ac:dyDescent="0.25">
      <c r="S518">
        <f t="shared" si="133"/>
        <v>21</v>
      </c>
      <c r="T518">
        <f t="shared" si="134"/>
        <v>19</v>
      </c>
      <c r="U518">
        <f t="shared" si="135"/>
        <v>499</v>
      </c>
      <c r="V518">
        <f t="shared" si="136"/>
        <v>22.582655298857656</v>
      </c>
      <c r="Y518">
        <f t="shared" ref="Y518:Y524" si="138">VLOOKUP($AF517,$H$20:$I$120,2)+($AF517-VLOOKUP(VLOOKUP($AF517,$H$20:$N$120,7),$A$20:$H$120,8,FALSE))*(VLOOKUP(VLOOKUP($AF517,$H$20:$N$120,7)+1,$A$20:$I$120,9,FALSE)-VLOOKUP($AF517,$H$20:$I$120,2))/(VLOOKUP(VLOOKUP($AF517,$H$20:$N$120,7)+1,$A$20:$H$120,8,FALSE)-VLOOKUP(VLOOKUP($AF517,$H$20:$N$120,7),$A$20:$H$120,8,FALSE))</f>
        <v>182.5</v>
      </c>
      <c r="Z518">
        <f t="shared" si="137"/>
        <v>0</v>
      </c>
      <c r="AA518">
        <f t="shared" si="126"/>
        <v>1.0022074999999999</v>
      </c>
      <c r="AB518">
        <f t="shared" si="127"/>
        <v>0</v>
      </c>
      <c r="AC518">
        <f t="shared" si="128"/>
        <v>0</v>
      </c>
      <c r="AD518">
        <f t="shared" si="129"/>
        <v>182.5</v>
      </c>
      <c r="AE518">
        <f t="shared" si="130"/>
        <v>1.0022074999999999</v>
      </c>
      <c r="AF518">
        <f t="shared" si="131"/>
        <v>0</v>
      </c>
      <c r="AG518">
        <f t="shared" si="132"/>
        <v>0</v>
      </c>
    </row>
    <row r="519" spans="19:33" x14ac:dyDescent="0.25">
      <c r="S519">
        <f t="shared" si="133"/>
        <v>21</v>
      </c>
      <c r="T519">
        <f t="shared" si="134"/>
        <v>20</v>
      </c>
      <c r="U519">
        <f t="shared" si="135"/>
        <v>500</v>
      </c>
      <c r="V519">
        <f t="shared" si="136"/>
        <v>22.582655298857656</v>
      </c>
      <c r="Y519">
        <f t="shared" si="138"/>
        <v>182.5</v>
      </c>
      <c r="Z519">
        <f t="shared" si="137"/>
        <v>0</v>
      </c>
      <c r="AA519">
        <f t="shared" si="126"/>
        <v>1.0022074999999999</v>
      </c>
      <c r="AB519">
        <f t="shared" si="127"/>
        <v>0</v>
      </c>
      <c r="AC519">
        <f t="shared" si="128"/>
        <v>0</v>
      </c>
      <c r="AD519">
        <f t="shared" si="129"/>
        <v>182.5</v>
      </c>
      <c r="AE519">
        <f t="shared" si="130"/>
        <v>1.0022074999999999</v>
      </c>
      <c r="AF519">
        <f t="shared" si="131"/>
        <v>0</v>
      </c>
      <c r="AG519">
        <f t="shared" si="132"/>
        <v>0</v>
      </c>
    </row>
    <row r="520" spans="19:33" x14ac:dyDescent="0.25">
      <c r="S520">
        <f t="shared" si="133"/>
        <v>21</v>
      </c>
      <c r="T520">
        <f t="shared" si="134"/>
        <v>21</v>
      </c>
      <c r="U520">
        <f t="shared" si="135"/>
        <v>501</v>
      </c>
      <c r="V520">
        <f t="shared" si="136"/>
        <v>22.582655298857656</v>
      </c>
      <c r="Y520">
        <f t="shared" si="138"/>
        <v>182.5</v>
      </c>
      <c r="Z520">
        <f t="shared" si="137"/>
        <v>0</v>
      </c>
      <c r="AA520">
        <f t="shared" si="126"/>
        <v>1.0022074999999999</v>
      </c>
      <c r="AB520">
        <f t="shared" si="127"/>
        <v>0</v>
      </c>
      <c r="AC520">
        <f t="shared" si="128"/>
        <v>0</v>
      </c>
      <c r="AD520">
        <f t="shared" si="129"/>
        <v>182.5</v>
      </c>
      <c r="AE520">
        <f t="shared" si="130"/>
        <v>1.0022074999999999</v>
      </c>
      <c r="AF520">
        <f t="shared" si="131"/>
        <v>0</v>
      </c>
      <c r="AG520">
        <f t="shared" si="132"/>
        <v>0</v>
      </c>
    </row>
    <row r="521" spans="19:33" x14ac:dyDescent="0.25">
      <c r="S521">
        <f t="shared" si="133"/>
        <v>21</v>
      </c>
      <c r="T521">
        <f t="shared" si="134"/>
        <v>22</v>
      </c>
      <c r="U521">
        <f t="shared" si="135"/>
        <v>502</v>
      </c>
      <c r="V521">
        <f t="shared" si="136"/>
        <v>22.582655298857656</v>
      </c>
      <c r="Y521">
        <f t="shared" si="138"/>
        <v>182.5</v>
      </c>
      <c r="Z521">
        <f t="shared" si="137"/>
        <v>0</v>
      </c>
      <c r="AA521">
        <f t="shared" si="126"/>
        <v>1.0022074999999999</v>
      </c>
      <c r="AB521">
        <f t="shared" si="127"/>
        <v>0</v>
      </c>
      <c r="AC521">
        <f t="shared" si="128"/>
        <v>0</v>
      </c>
      <c r="AD521">
        <f t="shared" si="129"/>
        <v>182.5</v>
      </c>
      <c r="AE521">
        <f t="shared" si="130"/>
        <v>1.0022074999999999</v>
      </c>
      <c r="AF521">
        <f t="shared" si="131"/>
        <v>0</v>
      </c>
      <c r="AG521">
        <f t="shared" si="132"/>
        <v>0</v>
      </c>
    </row>
    <row r="522" spans="19:33" x14ac:dyDescent="0.25">
      <c r="S522">
        <f t="shared" si="133"/>
        <v>21</v>
      </c>
      <c r="T522">
        <f t="shared" si="134"/>
        <v>23</v>
      </c>
      <c r="U522">
        <f t="shared" si="135"/>
        <v>503</v>
      </c>
      <c r="V522">
        <f t="shared" si="136"/>
        <v>22.582655298857656</v>
      </c>
      <c r="Y522">
        <f t="shared" si="138"/>
        <v>182.5</v>
      </c>
      <c r="Z522">
        <f t="shared" si="137"/>
        <v>0</v>
      </c>
      <c r="AA522">
        <f t="shared" si="126"/>
        <v>1.0022074999999999</v>
      </c>
      <c r="AB522">
        <f t="shared" si="127"/>
        <v>0</v>
      </c>
      <c r="AC522">
        <f t="shared" si="128"/>
        <v>0</v>
      </c>
      <c r="AD522">
        <f t="shared" si="129"/>
        <v>182.5</v>
      </c>
      <c r="AE522">
        <f t="shared" si="130"/>
        <v>1.0022074999999999</v>
      </c>
      <c r="AF522">
        <f t="shared" si="131"/>
        <v>0</v>
      </c>
      <c r="AG522">
        <f t="shared" si="132"/>
        <v>0</v>
      </c>
    </row>
    <row r="523" spans="19:33" x14ac:dyDescent="0.25">
      <c r="S523">
        <f t="shared" si="133"/>
        <v>21</v>
      </c>
      <c r="T523">
        <f t="shared" si="134"/>
        <v>24</v>
      </c>
      <c r="U523">
        <f t="shared" si="135"/>
        <v>504</v>
      </c>
      <c r="V523">
        <f t="shared" si="136"/>
        <v>22.582655298857656</v>
      </c>
      <c r="Y523">
        <f t="shared" si="138"/>
        <v>182.5</v>
      </c>
      <c r="Z523">
        <f t="shared" si="137"/>
        <v>0</v>
      </c>
      <c r="AA523">
        <f t="shared" si="126"/>
        <v>1.0022074999999999</v>
      </c>
      <c r="AB523">
        <f t="shared" si="127"/>
        <v>0</v>
      </c>
      <c r="AC523">
        <f t="shared" si="128"/>
        <v>0</v>
      </c>
      <c r="AD523">
        <f t="shared" si="129"/>
        <v>182.5</v>
      </c>
      <c r="AE523">
        <f t="shared" si="130"/>
        <v>1.0022074999999999</v>
      </c>
      <c r="AF523">
        <f t="shared" si="131"/>
        <v>0</v>
      </c>
      <c r="AG523">
        <f t="shared" si="132"/>
        <v>0</v>
      </c>
    </row>
    <row r="524" spans="19:33" x14ac:dyDescent="0.25">
      <c r="S524">
        <f t="shared" si="133"/>
        <v>22</v>
      </c>
      <c r="T524">
        <f t="shared" si="134"/>
        <v>1</v>
      </c>
      <c r="U524">
        <f t="shared" si="135"/>
        <v>505</v>
      </c>
      <c r="V524">
        <f t="shared" si="136"/>
        <v>22.582655298857656</v>
      </c>
      <c r="Y524">
        <f t="shared" si="138"/>
        <v>182.5</v>
      </c>
      <c r="Z524">
        <f t="shared" si="137"/>
        <v>-273.25012911617762</v>
      </c>
      <c r="AA524">
        <f t="shared" si="126"/>
        <v>1.0022074999999999</v>
      </c>
      <c r="AB524">
        <f t="shared" si="127"/>
        <v>0</v>
      </c>
      <c r="AC524">
        <f t="shared" si="128"/>
        <v>0</v>
      </c>
      <c r="AD524">
        <f t="shared" si="129"/>
        <v>182.5</v>
      </c>
      <c r="AE524">
        <f t="shared" si="130"/>
        <v>1.0022074999999999</v>
      </c>
      <c r="AF524">
        <f t="shared" si="131"/>
        <v>0</v>
      </c>
      <c r="AG524">
        <f t="shared" si="132"/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2</vt:i4>
      </vt:variant>
    </vt:vector>
  </HeadingPairs>
  <TitlesOfParts>
    <vt:vector size="5" baseType="lpstr">
      <vt:lpstr>100yr_24hr_2.99</vt:lpstr>
      <vt:lpstr>10-day-rainfall</vt:lpstr>
      <vt:lpstr>Basin Evaluation</vt:lpstr>
      <vt:lpstr>Chart1</vt:lpstr>
      <vt:lpstr>Chart1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Harvey Oslick</dc:creator>
  <cp:lastModifiedBy>Harvey Oslick</cp:lastModifiedBy>
  <dcterms:created xsi:type="dcterms:W3CDTF">2019-09-20T14:45:44Z</dcterms:created>
  <dcterms:modified xsi:type="dcterms:W3CDTF">2022-04-21T21:13:20Z</dcterms:modified>
</cp:coreProperties>
</file>